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asfa\Desktop\BootCamp Assignment\"/>
    </mc:Choice>
  </mc:AlternateContent>
  <xr:revisionPtr revIDLastSave="0" documentId="13_ncr:1_{7D25B5F5-BB5E-4438-890F-262D673C7D86}" xr6:coauthVersionLast="40" xr6:coauthVersionMax="40" xr10:uidLastSave="{00000000-0000-0000-0000-000000000000}"/>
  <bookViews>
    <workbookView xWindow="0" yWindow="0" windowWidth="14370" windowHeight="12780" xr2:uid="{00000000-000D-0000-FFFF-FFFF00000000}"/>
  </bookViews>
  <sheets>
    <sheet name="CategoryStats" sheetId="2" r:id="rId1"/>
    <sheet name="sub_CategoryStats" sheetId="9" r:id="rId2"/>
    <sheet name="LaunchDateOutcomes" sheetId="4" r:id="rId3"/>
    <sheet name="GoalOutcomes" sheetId="6" r:id="rId4"/>
    <sheet name="Data" sheetId="1" r:id="rId5"/>
  </sheets>
  <definedNames>
    <definedName name="_xlnm._FilterDatabase" localSheetId="4" hidden="1">Data!$A$1:$AJ$4115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9" i="6" l="1"/>
  <c r="H9" i="6"/>
  <c r="F9" i="6"/>
  <c r="V9" i="1"/>
  <c r="D13" i="6"/>
  <c r="C13" i="6"/>
  <c r="B13" i="6"/>
  <c r="D4" i="6"/>
  <c r="C4" i="6"/>
  <c r="B4" i="6"/>
  <c r="D3" i="6"/>
  <c r="C3" i="6"/>
  <c r="B3" i="6"/>
  <c r="D2" i="6"/>
  <c r="C2" i="6"/>
  <c r="B2" i="6"/>
  <c r="D12" i="6"/>
  <c r="D11" i="6"/>
  <c r="D10" i="6"/>
  <c r="D9" i="6"/>
  <c r="D8" i="6"/>
  <c r="D7" i="6"/>
  <c r="D6" i="6"/>
  <c r="D5" i="6"/>
  <c r="B12" i="6"/>
  <c r="B11" i="6"/>
  <c r="B10" i="6"/>
  <c r="B9" i="6"/>
  <c r="B8" i="6"/>
  <c r="B7" i="6"/>
  <c r="B6" i="6"/>
  <c r="B5" i="6"/>
  <c r="C12" i="6"/>
  <c r="E12" i="6" s="1"/>
  <c r="C11" i="6"/>
  <c r="E11" i="6" s="1"/>
  <c r="C10" i="6"/>
  <c r="C9" i="6"/>
  <c r="C8" i="6"/>
  <c r="C7" i="6"/>
  <c r="C6" i="6"/>
  <c r="C5" i="6"/>
  <c r="M4" i="1"/>
  <c r="O4" i="1" s="1"/>
  <c r="N4" i="1"/>
  <c r="M5" i="1"/>
  <c r="O5" i="1" s="1"/>
  <c r="N5" i="1"/>
  <c r="M6" i="1"/>
  <c r="O6" i="1" s="1"/>
  <c r="N6" i="1"/>
  <c r="M7" i="1"/>
  <c r="O7" i="1" s="1"/>
  <c r="N7" i="1"/>
  <c r="M8" i="1"/>
  <c r="O8" i="1" s="1"/>
  <c r="N8" i="1"/>
  <c r="M9" i="1"/>
  <c r="O9" i="1" s="1"/>
  <c r="N9" i="1"/>
  <c r="M10" i="1"/>
  <c r="O10" i="1" s="1"/>
  <c r="N10" i="1"/>
  <c r="M11" i="1"/>
  <c r="O11" i="1" s="1"/>
  <c r="N11" i="1"/>
  <c r="M12" i="1"/>
  <c r="O12" i="1" s="1"/>
  <c r="N12" i="1"/>
  <c r="M13" i="1"/>
  <c r="O13" i="1" s="1"/>
  <c r="N13" i="1"/>
  <c r="M14" i="1"/>
  <c r="O14" i="1" s="1"/>
  <c r="N14" i="1"/>
  <c r="M15" i="1"/>
  <c r="O15" i="1" s="1"/>
  <c r="N15" i="1"/>
  <c r="M16" i="1"/>
  <c r="O16" i="1" s="1"/>
  <c r="N16" i="1"/>
  <c r="M17" i="1"/>
  <c r="O17" i="1" s="1"/>
  <c r="N17" i="1"/>
  <c r="M18" i="1"/>
  <c r="O18" i="1" s="1"/>
  <c r="N18" i="1"/>
  <c r="M19" i="1"/>
  <c r="O19" i="1" s="1"/>
  <c r="N19" i="1"/>
  <c r="M20" i="1"/>
  <c r="O20" i="1" s="1"/>
  <c r="N20" i="1"/>
  <c r="M21" i="1"/>
  <c r="O21" i="1" s="1"/>
  <c r="N21" i="1"/>
  <c r="M22" i="1"/>
  <c r="O22" i="1" s="1"/>
  <c r="N22" i="1"/>
  <c r="M23" i="1"/>
  <c r="O23" i="1" s="1"/>
  <c r="N23" i="1"/>
  <c r="M24" i="1"/>
  <c r="O24" i="1" s="1"/>
  <c r="N24" i="1"/>
  <c r="M25" i="1"/>
  <c r="O25" i="1" s="1"/>
  <c r="N25" i="1"/>
  <c r="M26" i="1"/>
  <c r="O26" i="1" s="1"/>
  <c r="N26" i="1"/>
  <c r="M27" i="1"/>
  <c r="O27" i="1" s="1"/>
  <c r="N27" i="1"/>
  <c r="M28" i="1"/>
  <c r="O28" i="1" s="1"/>
  <c r="N28" i="1"/>
  <c r="M29" i="1"/>
  <c r="O29" i="1" s="1"/>
  <c r="N29" i="1"/>
  <c r="M30" i="1"/>
  <c r="O30" i="1" s="1"/>
  <c r="N30" i="1"/>
  <c r="M31" i="1"/>
  <c r="O31" i="1" s="1"/>
  <c r="N31" i="1"/>
  <c r="M32" i="1"/>
  <c r="O32" i="1" s="1"/>
  <c r="N32" i="1"/>
  <c r="M33" i="1"/>
  <c r="O33" i="1" s="1"/>
  <c r="N33" i="1"/>
  <c r="M34" i="1"/>
  <c r="O34" i="1" s="1"/>
  <c r="N34" i="1"/>
  <c r="M35" i="1"/>
  <c r="O35" i="1" s="1"/>
  <c r="N35" i="1"/>
  <c r="M36" i="1"/>
  <c r="O36" i="1" s="1"/>
  <c r="N36" i="1"/>
  <c r="M37" i="1"/>
  <c r="O37" i="1" s="1"/>
  <c r="N37" i="1"/>
  <c r="M38" i="1"/>
  <c r="O38" i="1" s="1"/>
  <c r="N38" i="1"/>
  <c r="M39" i="1"/>
  <c r="O39" i="1" s="1"/>
  <c r="N39" i="1"/>
  <c r="M40" i="1"/>
  <c r="O40" i="1" s="1"/>
  <c r="N40" i="1"/>
  <c r="M41" i="1"/>
  <c r="O41" i="1" s="1"/>
  <c r="N41" i="1"/>
  <c r="M42" i="1"/>
  <c r="O42" i="1" s="1"/>
  <c r="N42" i="1"/>
  <c r="M43" i="1"/>
  <c r="O43" i="1" s="1"/>
  <c r="N43" i="1"/>
  <c r="M44" i="1"/>
  <c r="O44" i="1" s="1"/>
  <c r="N44" i="1"/>
  <c r="M45" i="1"/>
  <c r="O45" i="1" s="1"/>
  <c r="N45" i="1"/>
  <c r="M46" i="1"/>
  <c r="O46" i="1" s="1"/>
  <c r="N46" i="1"/>
  <c r="M47" i="1"/>
  <c r="O47" i="1" s="1"/>
  <c r="N47" i="1"/>
  <c r="M48" i="1"/>
  <c r="O48" i="1" s="1"/>
  <c r="N48" i="1"/>
  <c r="M49" i="1"/>
  <c r="O49" i="1" s="1"/>
  <c r="N49" i="1"/>
  <c r="M50" i="1"/>
  <c r="O50" i="1" s="1"/>
  <c r="N50" i="1"/>
  <c r="M51" i="1"/>
  <c r="O51" i="1" s="1"/>
  <c r="N51" i="1"/>
  <c r="M52" i="1"/>
  <c r="O52" i="1" s="1"/>
  <c r="N52" i="1"/>
  <c r="M53" i="1"/>
  <c r="O53" i="1" s="1"/>
  <c r="N53" i="1"/>
  <c r="M54" i="1"/>
  <c r="O54" i="1" s="1"/>
  <c r="N54" i="1"/>
  <c r="M55" i="1"/>
  <c r="O55" i="1" s="1"/>
  <c r="N55" i="1"/>
  <c r="M56" i="1"/>
  <c r="O56" i="1" s="1"/>
  <c r="N56" i="1"/>
  <c r="M57" i="1"/>
  <c r="O57" i="1" s="1"/>
  <c r="N57" i="1"/>
  <c r="M58" i="1"/>
  <c r="O58" i="1" s="1"/>
  <c r="N58" i="1"/>
  <c r="M59" i="1"/>
  <c r="O59" i="1" s="1"/>
  <c r="N59" i="1"/>
  <c r="M60" i="1"/>
  <c r="O60" i="1" s="1"/>
  <c r="N60" i="1"/>
  <c r="M61" i="1"/>
  <c r="O61" i="1" s="1"/>
  <c r="N61" i="1"/>
  <c r="M62" i="1"/>
  <c r="O62" i="1" s="1"/>
  <c r="N62" i="1"/>
  <c r="M63" i="1"/>
  <c r="O63" i="1" s="1"/>
  <c r="N63" i="1"/>
  <c r="M64" i="1"/>
  <c r="O64" i="1" s="1"/>
  <c r="N64" i="1"/>
  <c r="M65" i="1"/>
  <c r="O65" i="1" s="1"/>
  <c r="N65" i="1"/>
  <c r="M66" i="1"/>
  <c r="O66" i="1" s="1"/>
  <c r="N66" i="1"/>
  <c r="M67" i="1"/>
  <c r="O67" i="1" s="1"/>
  <c r="N67" i="1"/>
  <c r="M68" i="1"/>
  <c r="O68" i="1" s="1"/>
  <c r="N68" i="1"/>
  <c r="M69" i="1"/>
  <c r="O69" i="1" s="1"/>
  <c r="N69" i="1"/>
  <c r="M70" i="1"/>
  <c r="O70" i="1" s="1"/>
  <c r="N70" i="1"/>
  <c r="M71" i="1"/>
  <c r="O71" i="1" s="1"/>
  <c r="N71" i="1"/>
  <c r="M72" i="1"/>
  <c r="O72" i="1" s="1"/>
  <c r="N72" i="1"/>
  <c r="M73" i="1"/>
  <c r="O73" i="1" s="1"/>
  <c r="N73" i="1"/>
  <c r="M74" i="1"/>
  <c r="O74" i="1" s="1"/>
  <c r="N74" i="1"/>
  <c r="M75" i="1"/>
  <c r="O75" i="1" s="1"/>
  <c r="N75" i="1"/>
  <c r="M76" i="1"/>
  <c r="O76" i="1" s="1"/>
  <c r="N76" i="1"/>
  <c r="M77" i="1"/>
  <c r="O77" i="1" s="1"/>
  <c r="N77" i="1"/>
  <c r="M78" i="1"/>
  <c r="O78" i="1" s="1"/>
  <c r="N78" i="1"/>
  <c r="M79" i="1"/>
  <c r="O79" i="1" s="1"/>
  <c r="N79" i="1"/>
  <c r="M80" i="1"/>
  <c r="O80" i="1" s="1"/>
  <c r="N80" i="1"/>
  <c r="M81" i="1"/>
  <c r="O81" i="1" s="1"/>
  <c r="N81" i="1"/>
  <c r="M82" i="1"/>
  <c r="O82" i="1" s="1"/>
  <c r="N82" i="1"/>
  <c r="M83" i="1"/>
  <c r="O83" i="1" s="1"/>
  <c r="N83" i="1"/>
  <c r="M84" i="1"/>
  <c r="O84" i="1" s="1"/>
  <c r="N84" i="1"/>
  <c r="M85" i="1"/>
  <c r="O85" i="1" s="1"/>
  <c r="N85" i="1"/>
  <c r="M86" i="1"/>
  <c r="O86" i="1" s="1"/>
  <c r="N86" i="1"/>
  <c r="M87" i="1"/>
  <c r="O87" i="1" s="1"/>
  <c r="N87" i="1"/>
  <c r="M88" i="1"/>
  <c r="O88" i="1" s="1"/>
  <c r="N88" i="1"/>
  <c r="M89" i="1"/>
  <c r="O89" i="1" s="1"/>
  <c r="N89" i="1"/>
  <c r="M90" i="1"/>
  <c r="O90" i="1" s="1"/>
  <c r="N90" i="1"/>
  <c r="M91" i="1"/>
  <c r="O91" i="1" s="1"/>
  <c r="N91" i="1"/>
  <c r="M92" i="1"/>
  <c r="O92" i="1" s="1"/>
  <c r="N92" i="1"/>
  <c r="M93" i="1"/>
  <c r="O93" i="1" s="1"/>
  <c r="N93" i="1"/>
  <c r="M94" i="1"/>
  <c r="O94" i="1" s="1"/>
  <c r="N94" i="1"/>
  <c r="M95" i="1"/>
  <c r="O95" i="1" s="1"/>
  <c r="N95" i="1"/>
  <c r="M96" i="1"/>
  <c r="O96" i="1" s="1"/>
  <c r="N96" i="1"/>
  <c r="M97" i="1"/>
  <c r="O97" i="1" s="1"/>
  <c r="N97" i="1"/>
  <c r="M98" i="1"/>
  <c r="O98" i="1" s="1"/>
  <c r="N98" i="1"/>
  <c r="M99" i="1"/>
  <c r="O99" i="1" s="1"/>
  <c r="N99" i="1"/>
  <c r="M100" i="1"/>
  <c r="O100" i="1" s="1"/>
  <c r="N100" i="1"/>
  <c r="M101" i="1"/>
  <c r="O101" i="1" s="1"/>
  <c r="N101" i="1"/>
  <c r="M102" i="1"/>
  <c r="O102" i="1" s="1"/>
  <c r="N102" i="1"/>
  <c r="M103" i="1"/>
  <c r="O103" i="1" s="1"/>
  <c r="N103" i="1"/>
  <c r="M104" i="1"/>
  <c r="O104" i="1" s="1"/>
  <c r="N104" i="1"/>
  <c r="M105" i="1"/>
  <c r="O105" i="1" s="1"/>
  <c r="N105" i="1"/>
  <c r="M106" i="1"/>
  <c r="O106" i="1" s="1"/>
  <c r="N106" i="1"/>
  <c r="M107" i="1"/>
  <c r="O107" i="1" s="1"/>
  <c r="N107" i="1"/>
  <c r="M108" i="1"/>
  <c r="O108" i="1" s="1"/>
  <c r="N108" i="1"/>
  <c r="M109" i="1"/>
  <c r="O109" i="1" s="1"/>
  <c r="N109" i="1"/>
  <c r="M110" i="1"/>
  <c r="O110" i="1" s="1"/>
  <c r="N110" i="1"/>
  <c r="M111" i="1"/>
  <c r="O111" i="1" s="1"/>
  <c r="N111" i="1"/>
  <c r="M112" i="1"/>
  <c r="O112" i="1" s="1"/>
  <c r="N112" i="1"/>
  <c r="M113" i="1"/>
  <c r="O113" i="1" s="1"/>
  <c r="N113" i="1"/>
  <c r="M114" i="1"/>
  <c r="O114" i="1" s="1"/>
  <c r="N114" i="1"/>
  <c r="M115" i="1"/>
  <c r="O115" i="1" s="1"/>
  <c r="N115" i="1"/>
  <c r="M116" i="1"/>
  <c r="O116" i="1" s="1"/>
  <c r="N116" i="1"/>
  <c r="M117" i="1"/>
  <c r="O117" i="1" s="1"/>
  <c r="N117" i="1"/>
  <c r="M118" i="1"/>
  <c r="O118" i="1" s="1"/>
  <c r="N118" i="1"/>
  <c r="M119" i="1"/>
  <c r="O119" i="1" s="1"/>
  <c r="N119" i="1"/>
  <c r="M120" i="1"/>
  <c r="O120" i="1" s="1"/>
  <c r="N120" i="1"/>
  <c r="M121" i="1"/>
  <c r="O121" i="1" s="1"/>
  <c r="N121" i="1"/>
  <c r="M122" i="1"/>
  <c r="O122" i="1" s="1"/>
  <c r="N122" i="1"/>
  <c r="M123" i="1"/>
  <c r="O123" i="1" s="1"/>
  <c r="N123" i="1"/>
  <c r="M124" i="1"/>
  <c r="O124" i="1" s="1"/>
  <c r="N124" i="1"/>
  <c r="M125" i="1"/>
  <c r="O125" i="1" s="1"/>
  <c r="N125" i="1"/>
  <c r="M126" i="1"/>
  <c r="O126" i="1" s="1"/>
  <c r="N126" i="1"/>
  <c r="M127" i="1"/>
  <c r="O127" i="1" s="1"/>
  <c r="N127" i="1"/>
  <c r="M128" i="1"/>
  <c r="O128" i="1" s="1"/>
  <c r="N128" i="1"/>
  <c r="M129" i="1"/>
  <c r="O129" i="1" s="1"/>
  <c r="N129" i="1"/>
  <c r="M130" i="1"/>
  <c r="O130" i="1" s="1"/>
  <c r="N130" i="1"/>
  <c r="M131" i="1"/>
  <c r="O131" i="1" s="1"/>
  <c r="N131" i="1"/>
  <c r="M132" i="1"/>
  <c r="O132" i="1" s="1"/>
  <c r="N132" i="1"/>
  <c r="M133" i="1"/>
  <c r="O133" i="1" s="1"/>
  <c r="N133" i="1"/>
  <c r="M134" i="1"/>
  <c r="O134" i="1" s="1"/>
  <c r="N134" i="1"/>
  <c r="M135" i="1"/>
  <c r="O135" i="1" s="1"/>
  <c r="N135" i="1"/>
  <c r="M136" i="1"/>
  <c r="O136" i="1" s="1"/>
  <c r="N136" i="1"/>
  <c r="M137" i="1"/>
  <c r="O137" i="1" s="1"/>
  <c r="N137" i="1"/>
  <c r="M138" i="1"/>
  <c r="O138" i="1" s="1"/>
  <c r="N138" i="1"/>
  <c r="M139" i="1"/>
  <c r="O139" i="1" s="1"/>
  <c r="N139" i="1"/>
  <c r="M140" i="1"/>
  <c r="O140" i="1" s="1"/>
  <c r="N140" i="1"/>
  <c r="M141" i="1"/>
  <c r="O141" i="1" s="1"/>
  <c r="N141" i="1"/>
  <c r="M142" i="1"/>
  <c r="O142" i="1" s="1"/>
  <c r="N142" i="1"/>
  <c r="M143" i="1"/>
  <c r="O143" i="1" s="1"/>
  <c r="N143" i="1"/>
  <c r="M144" i="1"/>
  <c r="O144" i="1" s="1"/>
  <c r="N144" i="1"/>
  <c r="M145" i="1"/>
  <c r="O145" i="1" s="1"/>
  <c r="N145" i="1"/>
  <c r="M146" i="1"/>
  <c r="O146" i="1" s="1"/>
  <c r="N146" i="1"/>
  <c r="M147" i="1"/>
  <c r="O147" i="1" s="1"/>
  <c r="N147" i="1"/>
  <c r="M148" i="1"/>
  <c r="O148" i="1" s="1"/>
  <c r="N148" i="1"/>
  <c r="M149" i="1"/>
  <c r="O149" i="1" s="1"/>
  <c r="N149" i="1"/>
  <c r="M150" i="1"/>
  <c r="O150" i="1" s="1"/>
  <c r="N150" i="1"/>
  <c r="M151" i="1"/>
  <c r="O151" i="1" s="1"/>
  <c r="N151" i="1"/>
  <c r="M152" i="1"/>
  <c r="O152" i="1" s="1"/>
  <c r="N152" i="1"/>
  <c r="M153" i="1"/>
  <c r="O153" i="1" s="1"/>
  <c r="N153" i="1"/>
  <c r="M154" i="1"/>
  <c r="O154" i="1" s="1"/>
  <c r="N154" i="1"/>
  <c r="M155" i="1"/>
  <c r="O155" i="1" s="1"/>
  <c r="N155" i="1"/>
  <c r="M156" i="1"/>
  <c r="O156" i="1" s="1"/>
  <c r="N156" i="1"/>
  <c r="M157" i="1"/>
  <c r="O157" i="1" s="1"/>
  <c r="N157" i="1"/>
  <c r="M158" i="1"/>
  <c r="O158" i="1" s="1"/>
  <c r="N158" i="1"/>
  <c r="M159" i="1"/>
  <c r="O159" i="1" s="1"/>
  <c r="N159" i="1"/>
  <c r="M160" i="1"/>
  <c r="O160" i="1" s="1"/>
  <c r="N160" i="1"/>
  <c r="M161" i="1"/>
  <c r="O161" i="1" s="1"/>
  <c r="N161" i="1"/>
  <c r="M162" i="1"/>
  <c r="O162" i="1" s="1"/>
  <c r="N162" i="1"/>
  <c r="M163" i="1"/>
  <c r="O163" i="1" s="1"/>
  <c r="N163" i="1"/>
  <c r="M164" i="1"/>
  <c r="O164" i="1" s="1"/>
  <c r="N164" i="1"/>
  <c r="M165" i="1"/>
  <c r="O165" i="1" s="1"/>
  <c r="N165" i="1"/>
  <c r="M166" i="1"/>
  <c r="O166" i="1" s="1"/>
  <c r="N166" i="1"/>
  <c r="M167" i="1"/>
  <c r="O167" i="1" s="1"/>
  <c r="N167" i="1"/>
  <c r="M168" i="1"/>
  <c r="O168" i="1" s="1"/>
  <c r="N168" i="1"/>
  <c r="M169" i="1"/>
  <c r="O169" i="1" s="1"/>
  <c r="N169" i="1"/>
  <c r="M170" i="1"/>
  <c r="O170" i="1" s="1"/>
  <c r="N170" i="1"/>
  <c r="M171" i="1"/>
  <c r="O171" i="1" s="1"/>
  <c r="N171" i="1"/>
  <c r="M172" i="1"/>
  <c r="O172" i="1" s="1"/>
  <c r="N172" i="1"/>
  <c r="M173" i="1"/>
  <c r="O173" i="1" s="1"/>
  <c r="N173" i="1"/>
  <c r="M174" i="1"/>
  <c r="O174" i="1" s="1"/>
  <c r="N174" i="1"/>
  <c r="M175" i="1"/>
  <c r="O175" i="1" s="1"/>
  <c r="N175" i="1"/>
  <c r="M176" i="1"/>
  <c r="O176" i="1" s="1"/>
  <c r="N176" i="1"/>
  <c r="M177" i="1"/>
  <c r="O177" i="1" s="1"/>
  <c r="N177" i="1"/>
  <c r="M178" i="1"/>
  <c r="O178" i="1" s="1"/>
  <c r="N178" i="1"/>
  <c r="M179" i="1"/>
  <c r="O179" i="1" s="1"/>
  <c r="N179" i="1"/>
  <c r="M180" i="1"/>
  <c r="O180" i="1" s="1"/>
  <c r="N180" i="1"/>
  <c r="M181" i="1"/>
  <c r="O181" i="1" s="1"/>
  <c r="N181" i="1"/>
  <c r="M182" i="1"/>
  <c r="O182" i="1" s="1"/>
  <c r="N182" i="1"/>
  <c r="M183" i="1"/>
  <c r="O183" i="1" s="1"/>
  <c r="N183" i="1"/>
  <c r="M184" i="1"/>
  <c r="O184" i="1" s="1"/>
  <c r="N184" i="1"/>
  <c r="M185" i="1"/>
  <c r="O185" i="1" s="1"/>
  <c r="N185" i="1"/>
  <c r="M186" i="1"/>
  <c r="O186" i="1" s="1"/>
  <c r="N186" i="1"/>
  <c r="M187" i="1"/>
  <c r="O187" i="1" s="1"/>
  <c r="N187" i="1"/>
  <c r="M188" i="1"/>
  <c r="O188" i="1" s="1"/>
  <c r="N188" i="1"/>
  <c r="M189" i="1"/>
  <c r="O189" i="1" s="1"/>
  <c r="N189" i="1"/>
  <c r="M190" i="1"/>
  <c r="O190" i="1" s="1"/>
  <c r="N190" i="1"/>
  <c r="M191" i="1"/>
  <c r="O191" i="1" s="1"/>
  <c r="N191" i="1"/>
  <c r="M192" i="1"/>
  <c r="O192" i="1" s="1"/>
  <c r="N192" i="1"/>
  <c r="M193" i="1"/>
  <c r="O193" i="1" s="1"/>
  <c r="N193" i="1"/>
  <c r="M194" i="1"/>
  <c r="O194" i="1" s="1"/>
  <c r="N194" i="1"/>
  <c r="M195" i="1"/>
  <c r="O195" i="1" s="1"/>
  <c r="N195" i="1"/>
  <c r="M196" i="1"/>
  <c r="O196" i="1" s="1"/>
  <c r="N196" i="1"/>
  <c r="M197" i="1"/>
  <c r="O197" i="1" s="1"/>
  <c r="N197" i="1"/>
  <c r="M198" i="1"/>
  <c r="O198" i="1" s="1"/>
  <c r="N198" i="1"/>
  <c r="M199" i="1"/>
  <c r="O199" i="1" s="1"/>
  <c r="N199" i="1"/>
  <c r="M200" i="1"/>
  <c r="O200" i="1" s="1"/>
  <c r="N200" i="1"/>
  <c r="M201" i="1"/>
  <c r="O201" i="1" s="1"/>
  <c r="N201" i="1"/>
  <c r="M202" i="1"/>
  <c r="O202" i="1" s="1"/>
  <c r="N202" i="1"/>
  <c r="M203" i="1"/>
  <c r="O203" i="1" s="1"/>
  <c r="N203" i="1"/>
  <c r="M204" i="1"/>
  <c r="O204" i="1" s="1"/>
  <c r="N204" i="1"/>
  <c r="M205" i="1"/>
  <c r="O205" i="1" s="1"/>
  <c r="N205" i="1"/>
  <c r="M206" i="1"/>
  <c r="O206" i="1" s="1"/>
  <c r="N206" i="1"/>
  <c r="M207" i="1"/>
  <c r="O207" i="1" s="1"/>
  <c r="N207" i="1"/>
  <c r="M208" i="1"/>
  <c r="O208" i="1" s="1"/>
  <c r="N208" i="1"/>
  <c r="M209" i="1"/>
  <c r="O209" i="1" s="1"/>
  <c r="N209" i="1"/>
  <c r="M210" i="1"/>
  <c r="O210" i="1" s="1"/>
  <c r="N210" i="1"/>
  <c r="M211" i="1"/>
  <c r="O211" i="1" s="1"/>
  <c r="N211" i="1"/>
  <c r="M212" i="1"/>
  <c r="O212" i="1" s="1"/>
  <c r="N212" i="1"/>
  <c r="M213" i="1"/>
  <c r="O213" i="1" s="1"/>
  <c r="N213" i="1"/>
  <c r="M214" i="1"/>
  <c r="O214" i="1" s="1"/>
  <c r="N214" i="1"/>
  <c r="M215" i="1"/>
  <c r="O215" i="1" s="1"/>
  <c r="N215" i="1"/>
  <c r="M216" i="1"/>
  <c r="O216" i="1" s="1"/>
  <c r="N216" i="1"/>
  <c r="M217" i="1"/>
  <c r="O217" i="1" s="1"/>
  <c r="N217" i="1"/>
  <c r="M218" i="1"/>
  <c r="O218" i="1" s="1"/>
  <c r="N218" i="1"/>
  <c r="M219" i="1"/>
  <c r="O219" i="1" s="1"/>
  <c r="N219" i="1"/>
  <c r="M220" i="1"/>
  <c r="O220" i="1" s="1"/>
  <c r="N220" i="1"/>
  <c r="M221" i="1"/>
  <c r="O221" i="1" s="1"/>
  <c r="N221" i="1"/>
  <c r="M222" i="1"/>
  <c r="O222" i="1" s="1"/>
  <c r="N222" i="1"/>
  <c r="M223" i="1"/>
  <c r="O223" i="1" s="1"/>
  <c r="N223" i="1"/>
  <c r="M224" i="1"/>
  <c r="O224" i="1" s="1"/>
  <c r="N224" i="1"/>
  <c r="M225" i="1"/>
  <c r="O225" i="1" s="1"/>
  <c r="N225" i="1"/>
  <c r="M226" i="1"/>
  <c r="O226" i="1" s="1"/>
  <c r="N226" i="1"/>
  <c r="M227" i="1"/>
  <c r="O227" i="1" s="1"/>
  <c r="N227" i="1"/>
  <c r="M228" i="1"/>
  <c r="O228" i="1" s="1"/>
  <c r="N228" i="1"/>
  <c r="M229" i="1"/>
  <c r="O229" i="1" s="1"/>
  <c r="N229" i="1"/>
  <c r="M230" i="1"/>
  <c r="O230" i="1" s="1"/>
  <c r="N230" i="1"/>
  <c r="M231" i="1"/>
  <c r="O231" i="1" s="1"/>
  <c r="N231" i="1"/>
  <c r="M232" i="1"/>
  <c r="O232" i="1" s="1"/>
  <c r="N232" i="1"/>
  <c r="M233" i="1"/>
  <c r="O233" i="1" s="1"/>
  <c r="N233" i="1"/>
  <c r="M234" i="1"/>
  <c r="O234" i="1" s="1"/>
  <c r="N234" i="1"/>
  <c r="M235" i="1"/>
  <c r="O235" i="1" s="1"/>
  <c r="N235" i="1"/>
  <c r="M236" i="1"/>
  <c r="O236" i="1" s="1"/>
  <c r="N236" i="1"/>
  <c r="M237" i="1"/>
  <c r="O237" i="1" s="1"/>
  <c r="N237" i="1"/>
  <c r="M238" i="1"/>
  <c r="O238" i="1" s="1"/>
  <c r="N238" i="1"/>
  <c r="M239" i="1"/>
  <c r="O239" i="1" s="1"/>
  <c r="N239" i="1"/>
  <c r="M240" i="1"/>
  <c r="O240" i="1" s="1"/>
  <c r="N240" i="1"/>
  <c r="M241" i="1"/>
  <c r="O241" i="1" s="1"/>
  <c r="N241" i="1"/>
  <c r="M242" i="1"/>
  <c r="O242" i="1" s="1"/>
  <c r="N242" i="1"/>
  <c r="M243" i="1"/>
  <c r="O243" i="1" s="1"/>
  <c r="N243" i="1"/>
  <c r="M244" i="1"/>
  <c r="O244" i="1" s="1"/>
  <c r="N244" i="1"/>
  <c r="M245" i="1"/>
  <c r="O245" i="1" s="1"/>
  <c r="N245" i="1"/>
  <c r="M246" i="1"/>
  <c r="O246" i="1" s="1"/>
  <c r="N246" i="1"/>
  <c r="M247" i="1"/>
  <c r="O247" i="1" s="1"/>
  <c r="N247" i="1"/>
  <c r="M248" i="1"/>
  <c r="O248" i="1" s="1"/>
  <c r="N248" i="1"/>
  <c r="M249" i="1"/>
  <c r="O249" i="1" s="1"/>
  <c r="N249" i="1"/>
  <c r="M250" i="1"/>
  <c r="O250" i="1" s="1"/>
  <c r="N250" i="1"/>
  <c r="M251" i="1"/>
  <c r="O251" i="1" s="1"/>
  <c r="N251" i="1"/>
  <c r="M252" i="1"/>
  <c r="O252" i="1" s="1"/>
  <c r="N252" i="1"/>
  <c r="M253" i="1"/>
  <c r="O253" i="1" s="1"/>
  <c r="N253" i="1"/>
  <c r="M254" i="1"/>
  <c r="O254" i="1" s="1"/>
  <c r="N254" i="1"/>
  <c r="M255" i="1"/>
  <c r="O255" i="1" s="1"/>
  <c r="N255" i="1"/>
  <c r="M256" i="1"/>
  <c r="O256" i="1" s="1"/>
  <c r="N256" i="1"/>
  <c r="M257" i="1"/>
  <c r="O257" i="1" s="1"/>
  <c r="N257" i="1"/>
  <c r="M258" i="1"/>
  <c r="O258" i="1" s="1"/>
  <c r="N258" i="1"/>
  <c r="M259" i="1"/>
  <c r="O259" i="1" s="1"/>
  <c r="N259" i="1"/>
  <c r="M260" i="1"/>
  <c r="O260" i="1" s="1"/>
  <c r="N260" i="1"/>
  <c r="M261" i="1"/>
  <c r="O261" i="1" s="1"/>
  <c r="N261" i="1"/>
  <c r="M262" i="1"/>
  <c r="O262" i="1" s="1"/>
  <c r="N262" i="1"/>
  <c r="M263" i="1"/>
  <c r="O263" i="1" s="1"/>
  <c r="N263" i="1"/>
  <c r="M264" i="1"/>
  <c r="O264" i="1" s="1"/>
  <c r="N264" i="1"/>
  <c r="M265" i="1"/>
  <c r="O265" i="1" s="1"/>
  <c r="N265" i="1"/>
  <c r="M266" i="1"/>
  <c r="O266" i="1" s="1"/>
  <c r="N266" i="1"/>
  <c r="M267" i="1"/>
  <c r="O267" i="1" s="1"/>
  <c r="N267" i="1"/>
  <c r="M268" i="1"/>
  <c r="O268" i="1" s="1"/>
  <c r="N268" i="1"/>
  <c r="M269" i="1"/>
  <c r="O269" i="1" s="1"/>
  <c r="N269" i="1"/>
  <c r="M270" i="1"/>
  <c r="O270" i="1" s="1"/>
  <c r="N270" i="1"/>
  <c r="M271" i="1"/>
  <c r="O271" i="1" s="1"/>
  <c r="N271" i="1"/>
  <c r="M272" i="1"/>
  <c r="O272" i="1" s="1"/>
  <c r="N272" i="1"/>
  <c r="M273" i="1"/>
  <c r="O273" i="1" s="1"/>
  <c r="N273" i="1"/>
  <c r="M274" i="1"/>
  <c r="O274" i="1" s="1"/>
  <c r="N274" i="1"/>
  <c r="M275" i="1"/>
  <c r="O275" i="1" s="1"/>
  <c r="N275" i="1"/>
  <c r="M276" i="1"/>
  <c r="O276" i="1" s="1"/>
  <c r="N276" i="1"/>
  <c r="M277" i="1"/>
  <c r="O277" i="1" s="1"/>
  <c r="N277" i="1"/>
  <c r="M278" i="1"/>
  <c r="O278" i="1" s="1"/>
  <c r="N278" i="1"/>
  <c r="M279" i="1"/>
  <c r="O279" i="1" s="1"/>
  <c r="N279" i="1"/>
  <c r="M280" i="1"/>
  <c r="O280" i="1" s="1"/>
  <c r="N280" i="1"/>
  <c r="M281" i="1"/>
  <c r="O281" i="1" s="1"/>
  <c r="N281" i="1"/>
  <c r="M282" i="1"/>
  <c r="O282" i="1" s="1"/>
  <c r="N282" i="1"/>
  <c r="M283" i="1"/>
  <c r="O283" i="1" s="1"/>
  <c r="N283" i="1"/>
  <c r="M284" i="1"/>
  <c r="O284" i="1" s="1"/>
  <c r="N284" i="1"/>
  <c r="M285" i="1"/>
  <c r="O285" i="1" s="1"/>
  <c r="N285" i="1"/>
  <c r="M286" i="1"/>
  <c r="O286" i="1" s="1"/>
  <c r="N286" i="1"/>
  <c r="M287" i="1"/>
  <c r="O287" i="1" s="1"/>
  <c r="N287" i="1"/>
  <c r="M288" i="1"/>
  <c r="O288" i="1" s="1"/>
  <c r="N288" i="1"/>
  <c r="M289" i="1"/>
  <c r="O289" i="1" s="1"/>
  <c r="N289" i="1"/>
  <c r="M290" i="1"/>
  <c r="O290" i="1" s="1"/>
  <c r="N290" i="1"/>
  <c r="M291" i="1"/>
  <c r="O291" i="1" s="1"/>
  <c r="N291" i="1"/>
  <c r="M292" i="1"/>
  <c r="O292" i="1" s="1"/>
  <c r="N292" i="1"/>
  <c r="M293" i="1"/>
  <c r="O293" i="1" s="1"/>
  <c r="N293" i="1"/>
  <c r="M294" i="1"/>
  <c r="O294" i="1" s="1"/>
  <c r="N294" i="1"/>
  <c r="M295" i="1"/>
  <c r="O295" i="1" s="1"/>
  <c r="N295" i="1"/>
  <c r="M296" i="1"/>
  <c r="O296" i="1" s="1"/>
  <c r="N296" i="1"/>
  <c r="M297" i="1"/>
  <c r="O297" i="1" s="1"/>
  <c r="N297" i="1"/>
  <c r="M298" i="1"/>
  <c r="O298" i="1" s="1"/>
  <c r="N298" i="1"/>
  <c r="M299" i="1"/>
  <c r="O299" i="1" s="1"/>
  <c r="N299" i="1"/>
  <c r="M300" i="1"/>
  <c r="O300" i="1" s="1"/>
  <c r="N300" i="1"/>
  <c r="M301" i="1"/>
  <c r="O301" i="1" s="1"/>
  <c r="N301" i="1"/>
  <c r="M302" i="1"/>
  <c r="O302" i="1" s="1"/>
  <c r="N302" i="1"/>
  <c r="M303" i="1"/>
  <c r="O303" i="1" s="1"/>
  <c r="N303" i="1"/>
  <c r="M304" i="1"/>
  <c r="O304" i="1" s="1"/>
  <c r="N304" i="1"/>
  <c r="M305" i="1"/>
  <c r="O305" i="1" s="1"/>
  <c r="N305" i="1"/>
  <c r="M306" i="1"/>
  <c r="O306" i="1" s="1"/>
  <c r="N306" i="1"/>
  <c r="M307" i="1"/>
  <c r="O307" i="1" s="1"/>
  <c r="N307" i="1"/>
  <c r="M308" i="1"/>
  <c r="O308" i="1" s="1"/>
  <c r="N308" i="1"/>
  <c r="M309" i="1"/>
  <c r="O309" i="1" s="1"/>
  <c r="N309" i="1"/>
  <c r="M310" i="1"/>
  <c r="O310" i="1" s="1"/>
  <c r="N310" i="1"/>
  <c r="M311" i="1"/>
  <c r="O311" i="1" s="1"/>
  <c r="N311" i="1"/>
  <c r="M312" i="1"/>
  <c r="O312" i="1" s="1"/>
  <c r="N312" i="1"/>
  <c r="M313" i="1"/>
  <c r="O313" i="1" s="1"/>
  <c r="N313" i="1"/>
  <c r="M314" i="1"/>
  <c r="O314" i="1" s="1"/>
  <c r="N314" i="1"/>
  <c r="M315" i="1"/>
  <c r="O315" i="1" s="1"/>
  <c r="N315" i="1"/>
  <c r="M316" i="1"/>
  <c r="O316" i="1" s="1"/>
  <c r="N316" i="1"/>
  <c r="M317" i="1"/>
  <c r="O317" i="1" s="1"/>
  <c r="N317" i="1"/>
  <c r="M318" i="1"/>
  <c r="O318" i="1" s="1"/>
  <c r="N318" i="1"/>
  <c r="M319" i="1"/>
  <c r="O319" i="1" s="1"/>
  <c r="N319" i="1"/>
  <c r="M320" i="1"/>
  <c r="O320" i="1" s="1"/>
  <c r="N320" i="1"/>
  <c r="M321" i="1"/>
  <c r="O321" i="1" s="1"/>
  <c r="N321" i="1"/>
  <c r="M322" i="1"/>
  <c r="O322" i="1" s="1"/>
  <c r="N322" i="1"/>
  <c r="M323" i="1"/>
  <c r="O323" i="1" s="1"/>
  <c r="N323" i="1"/>
  <c r="M324" i="1"/>
  <c r="O324" i="1" s="1"/>
  <c r="N324" i="1"/>
  <c r="M325" i="1"/>
  <c r="O325" i="1" s="1"/>
  <c r="N325" i="1"/>
  <c r="M326" i="1"/>
  <c r="O326" i="1" s="1"/>
  <c r="N326" i="1"/>
  <c r="M327" i="1"/>
  <c r="O327" i="1" s="1"/>
  <c r="N327" i="1"/>
  <c r="M328" i="1"/>
  <c r="O328" i="1" s="1"/>
  <c r="N328" i="1"/>
  <c r="M329" i="1"/>
  <c r="O329" i="1" s="1"/>
  <c r="N329" i="1"/>
  <c r="M330" i="1"/>
  <c r="O330" i="1" s="1"/>
  <c r="N330" i="1"/>
  <c r="M331" i="1"/>
  <c r="O331" i="1" s="1"/>
  <c r="N331" i="1"/>
  <c r="M332" i="1"/>
  <c r="O332" i="1" s="1"/>
  <c r="N332" i="1"/>
  <c r="M333" i="1"/>
  <c r="O333" i="1" s="1"/>
  <c r="N333" i="1"/>
  <c r="M334" i="1"/>
  <c r="O334" i="1" s="1"/>
  <c r="N334" i="1"/>
  <c r="M335" i="1"/>
  <c r="O335" i="1" s="1"/>
  <c r="N335" i="1"/>
  <c r="M336" i="1"/>
  <c r="O336" i="1" s="1"/>
  <c r="N336" i="1"/>
  <c r="M337" i="1"/>
  <c r="O337" i="1" s="1"/>
  <c r="N337" i="1"/>
  <c r="M338" i="1"/>
  <c r="O338" i="1" s="1"/>
  <c r="N338" i="1"/>
  <c r="M339" i="1"/>
  <c r="O339" i="1" s="1"/>
  <c r="N339" i="1"/>
  <c r="M340" i="1"/>
  <c r="O340" i="1" s="1"/>
  <c r="N340" i="1"/>
  <c r="M341" i="1"/>
  <c r="O341" i="1" s="1"/>
  <c r="N341" i="1"/>
  <c r="M342" i="1"/>
  <c r="O342" i="1" s="1"/>
  <c r="N342" i="1"/>
  <c r="M343" i="1"/>
  <c r="O343" i="1" s="1"/>
  <c r="N343" i="1"/>
  <c r="M344" i="1"/>
  <c r="O344" i="1" s="1"/>
  <c r="N344" i="1"/>
  <c r="M345" i="1"/>
  <c r="O345" i="1" s="1"/>
  <c r="N345" i="1"/>
  <c r="M346" i="1"/>
  <c r="O346" i="1" s="1"/>
  <c r="N346" i="1"/>
  <c r="M347" i="1"/>
  <c r="O347" i="1" s="1"/>
  <c r="N347" i="1"/>
  <c r="M348" i="1"/>
  <c r="O348" i="1" s="1"/>
  <c r="N348" i="1"/>
  <c r="M349" i="1"/>
  <c r="O349" i="1" s="1"/>
  <c r="N349" i="1"/>
  <c r="M350" i="1"/>
  <c r="O350" i="1" s="1"/>
  <c r="N350" i="1"/>
  <c r="M351" i="1"/>
  <c r="O351" i="1" s="1"/>
  <c r="N351" i="1"/>
  <c r="M352" i="1"/>
  <c r="O352" i="1" s="1"/>
  <c r="N352" i="1"/>
  <c r="M353" i="1"/>
  <c r="O353" i="1" s="1"/>
  <c r="N353" i="1"/>
  <c r="M354" i="1"/>
  <c r="O354" i="1" s="1"/>
  <c r="N354" i="1"/>
  <c r="M355" i="1"/>
  <c r="O355" i="1" s="1"/>
  <c r="N355" i="1"/>
  <c r="M356" i="1"/>
  <c r="O356" i="1" s="1"/>
  <c r="N356" i="1"/>
  <c r="M357" i="1"/>
  <c r="O357" i="1" s="1"/>
  <c r="N357" i="1"/>
  <c r="M358" i="1"/>
  <c r="O358" i="1" s="1"/>
  <c r="N358" i="1"/>
  <c r="M359" i="1"/>
  <c r="O359" i="1" s="1"/>
  <c r="N359" i="1"/>
  <c r="M360" i="1"/>
  <c r="O360" i="1" s="1"/>
  <c r="N360" i="1"/>
  <c r="M361" i="1"/>
  <c r="O361" i="1" s="1"/>
  <c r="N361" i="1"/>
  <c r="M362" i="1"/>
  <c r="O362" i="1" s="1"/>
  <c r="N362" i="1"/>
  <c r="M363" i="1"/>
  <c r="O363" i="1" s="1"/>
  <c r="N363" i="1"/>
  <c r="M364" i="1"/>
  <c r="O364" i="1" s="1"/>
  <c r="N364" i="1"/>
  <c r="M365" i="1"/>
  <c r="O365" i="1" s="1"/>
  <c r="N365" i="1"/>
  <c r="M366" i="1"/>
  <c r="O366" i="1" s="1"/>
  <c r="N366" i="1"/>
  <c r="M367" i="1"/>
  <c r="O367" i="1" s="1"/>
  <c r="N367" i="1"/>
  <c r="M368" i="1"/>
  <c r="O368" i="1" s="1"/>
  <c r="N368" i="1"/>
  <c r="M369" i="1"/>
  <c r="O369" i="1" s="1"/>
  <c r="N369" i="1"/>
  <c r="M370" i="1"/>
  <c r="O370" i="1" s="1"/>
  <c r="N370" i="1"/>
  <c r="M371" i="1"/>
  <c r="O371" i="1" s="1"/>
  <c r="N371" i="1"/>
  <c r="M372" i="1"/>
  <c r="O372" i="1" s="1"/>
  <c r="N372" i="1"/>
  <c r="M373" i="1"/>
  <c r="O373" i="1" s="1"/>
  <c r="N373" i="1"/>
  <c r="M374" i="1"/>
  <c r="O374" i="1" s="1"/>
  <c r="N374" i="1"/>
  <c r="M375" i="1"/>
  <c r="O375" i="1" s="1"/>
  <c r="N375" i="1"/>
  <c r="M376" i="1"/>
  <c r="O376" i="1" s="1"/>
  <c r="N376" i="1"/>
  <c r="M377" i="1"/>
  <c r="O377" i="1" s="1"/>
  <c r="N377" i="1"/>
  <c r="M378" i="1"/>
  <c r="O378" i="1" s="1"/>
  <c r="N378" i="1"/>
  <c r="M379" i="1"/>
  <c r="O379" i="1" s="1"/>
  <c r="N379" i="1"/>
  <c r="M380" i="1"/>
  <c r="O380" i="1" s="1"/>
  <c r="N380" i="1"/>
  <c r="M381" i="1"/>
  <c r="O381" i="1" s="1"/>
  <c r="N381" i="1"/>
  <c r="M382" i="1"/>
  <c r="O382" i="1" s="1"/>
  <c r="N382" i="1"/>
  <c r="M383" i="1"/>
  <c r="O383" i="1" s="1"/>
  <c r="N383" i="1"/>
  <c r="M384" i="1"/>
  <c r="O384" i="1" s="1"/>
  <c r="N384" i="1"/>
  <c r="M385" i="1"/>
  <c r="O385" i="1" s="1"/>
  <c r="N385" i="1"/>
  <c r="M386" i="1"/>
  <c r="O386" i="1" s="1"/>
  <c r="N386" i="1"/>
  <c r="M387" i="1"/>
  <c r="O387" i="1" s="1"/>
  <c r="N387" i="1"/>
  <c r="M388" i="1"/>
  <c r="O388" i="1" s="1"/>
  <c r="N388" i="1"/>
  <c r="M389" i="1"/>
  <c r="O389" i="1" s="1"/>
  <c r="N389" i="1"/>
  <c r="M390" i="1"/>
  <c r="O390" i="1" s="1"/>
  <c r="N390" i="1"/>
  <c r="M391" i="1"/>
  <c r="O391" i="1" s="1"/>
  <c r="N391" i="1"/>
  <c r="M392" i="1"/>
  <c r="O392" i="1" s="1"/>
  <c r="N392" i="1"/>
  <c r="M393" i="1"/>
  <c r="O393" i="1" s="1"/>
  <c r="N393" i="1"/>
  <c r="M394" i="1"/>
  <c r="O394" i="1" s="1"/>
  <c r="N394" i="1"/>
  <c r="M395" i="1"/>
  <c r="O395" i="1" s="1"/>
  <c r="N395" i="1"/>
  <c r="M396" i="1"/>
  <c r="O396" i="1" s="1"/>
  <c r="N396" i="1"/>
  <c r="M397" i="1"/>
  <c r="O397" i="1" s="1"/>
  <c r="N397" i="1"/>
  <c r="M398" i="1"/>
  <c r="O398" i="1" s="1"/>
  <c r="N398" i="1"/>
  <c r="M399" i="1"/>
  <c r="O399" i="1" s="1"/>
  <c r="N399" i="1"/>
  <c r="M400" i="1"/>
  <c r="O400" i="1" s="1"/>
  <c r="N400" i="1"/>
  <c r="M401" i="1"/>
  <c r="O401" i="1" s="1"/>
  <c r="N401" i="1"/>
  <c r="M402" i="1"/>
  <c r="O402" i="1" s="1"/>
  <c r="N402" i="1"/>
  <c r="M403" i="1"/>
  <c r="O403" i="1" s="1"/>
  <c r="N403" i="1"/>
  <c r="M404" i="1"/>
  <c r="O404" i="1" s="1"/>
  <c r="N404" i="1"/>
  <c r="M405" i="1"/>
  <c r="O405" i="1" s="1"/>
  <c r="N405" i="1"/>
  <c r="M406" i="1"/>
  <c r="O406" i="1" s="1"/>
  <c r="N406" i="1"/>
  <c r="M407" i="1"/>
  <c r="O407" i="1" s="1"/>
  <c r="N407" i="1"/>
  <c r="M408" i="1"/>
  <c r="O408" i="1" s="1"/>
  <c r="N408" i="1"/>
  <c r="M409" i="1"/>
  <c r="O409" i="1" s="1"/>
  <c r="N409" i="1"/>
  <c r="M410" i="1"/>
  <c r="O410" i="1" s="1"/>
  <c r="N410" i="1"/>
  <c r="M411" i="1"/>
  <c r="O411" i="1" s="1"/>
  <c r="N411" i="1"/>
  <c r="M412" i="1"/>
  <c r="O412" i="1" s="1"/>
  <c r="N412" i="1"/>
  <c r="M413" i="1"/>
  <c r="O413" i="1" s="1"/>
  <c r="N413" i="1"/>
  <c r="M414" i="1"/>
  <c r="O414" i="1" s="1"/>
  <c r="N414" i="1"/>
  <c r="M415" i="1"/>
  <c r="O415" i="1" s="1"/>
  <c r="N415" i="1"/>
  <c r="M416" i="1"/>
  <c r="O416" i="1" s="1"/>
  <c r="N416" i="1"/>
  <c r="M417" i="1"/>
  <c r="O417" i="1" s="1"/>
  <c r="N417" i="1"/>
  <c r="M418" i="1"/>
  <c r="O418" i="1" s="1"/>
  <c r="N418" i="1"/>
  <c r="M419" i="1"/>
  <c r="O419" i="1" s="1"/>
  <c r="N419" i="1"/>
  <c r="M420" i="1"/>
  <c r="O420" i="1" s="1"/>
  <c r="N420" i="1"/>
  <c r="M421" i="1"/>
  <c r="O421" i="1" s="1"/>
  <c r="N421" i="1"/>
  <c r="M422" i="1"/>
  <c r="O422" i="1" s="1"/>
  <c r="N422" i="1"/>
  <c r="M423" i="1"/>
  <c r="O423" i="1" s="1"/>
  <c r="N423" i="1"/>
  <c r="M424" i="1"/>
  <c r="O424" i="1" s="1"/>
  <c r="N424" i="1"/>
  <c r="M425" i="1"/>
  <c r="O425" i="1" s="1"/>
  <c r="N425" i="1"/>
  <c r="M426" i="1"/>
  <c r="O426" i="1" s="1"/>
  <c r="N426" i="1"/>
  <c r="M427" i="1"/>
  <c r="O427" i="1" s="1"/>
  <c r="N427" i="1"/>
  <c r="M428" i="1"/>
  <c r="O428" i="1" s="1"/>
  <c r="N428" i="1"/>
  <c r="M429" i="1"/>
  <c r="O429" i="1" s="1"/>
  <c r="N429" i="1"/>
  <c r="M430" i="1"/>
  <c r="O430" i="1" s="1"/>
  <c r="N430" i="1"/>
  <c r="M431" i="1"/>
  <c r="O431" i="1" s="1"/>
  <c r="N431" i="1"/>
  <c r="M432" i="1"/>
  <c r="O432" i="1" s="1"/>
  <c r="N432" i="1"/>
  <c r="M433" i="1"/>
  <c r="O433" i="1" s="1"/>
  <c r="N433" i="1"/>
  <c r="M434" i="1"/>
  <c r="O434" i="1" s="1"/>
  <c r="N434" i="1"/>
  <c r="M435" i="1"/>
  <c r="O435" i="1" s="1"/>
  <c r="N435" i="1"/>
  <c r="M436" i="1"/>
  <c r="O436" i="1" s="1"/>
  <c r="N436" i="1"/>
  <c r="M437" i="1"/>
  <c r="O437" i="1" s="1"/>
  <c r="N437" i="1"/>
  <c r="M438" i="1"/>
  <c r="O438" i="1" s="1"/>
  <c r="N438" i="1"/>
  <c r="M439" i="1"/>
  <c r="O439" i="1" s="1"/>
  <c r="N439" i="1"/>
  <c r="M440" i="1"/>
  <c r="O440" i="1" s="1"/>
  <c r="N440" i="1"/>
  <c r="M441" i="1"/>
  <c r="O441" i="1" s="1"/>
  <c r="N441" i="1"/>
  <c r="M442" i="1"/>
  <c r="O442" i="1" s="1"/>
  <c r="N442" i="1"/>
  <c r="M443" i="1"/>
  <c r="O443" i="1" s="1"/>
  <c r="N443" i="1"/>
  <c r="M444" i="1"/>
  <c r="O444" i="1" s="1"/>
  <c r="N444" i="1"/>
  <c r="M445" i="1"/>
  <c r="O445" i="1" s="1"/>
  <c r="N445" i="1"/>
  <c r="M446" i="1"/>
  <c r="O446" i="1" s="1"/>
  <c r="N446" i="1"/>
  <c r="M447" i="1"/>
  <c r="O447" i="1" s="1"/>
  <c r="N447" i="1"/>
  <c r="M448" i="1"/>
  <c r="O448" i="1" s="1"/>
  <c r="N448" i="1"/>
  <c r="M449" i="1"/>
  <c r="O449" i="1" s="1"/>
  <c r="N449" i="1"/>
  <c r="M450" i="1"/>
  <c r="O450" i="1" s="1"/>
  <c r="N450" i="1"/>
  <c r="M451" i="1"/>
  <c r="O451" i="1" s="1"/>
  <c r="N451" i="1"/>
  <c r="M452" i="1"/>
  <c r="O452" i="1" s="1"/>
  <c r="N452" i="1"/>
  <c r="M453" i="1"/>
  <c r="O453" i="1" s="1"/>
  <c r="N453" i="1"/>
  <c r="M454" i="1"/>
  <c r="O454" i="1" s="1"/>
  <c r="N454" i="1"/>
  <c r="M455" i="1"/>
  <c r="O455" i="1" s="1"/>
  <c r="N455" i="1"/>
  <c r="M456" i="1"/>
  <c r="O456" i="1" s="1"/>
  <c r="N456" i="1"/>
  <c r="M457" i="1"/>
  <c r="O457" i="1" s="1"/>
  <c r="N457" i="1"/>
  <c r="M458" i="1"/>
  <c r="O458" i="1" s="1"/>
  <c r="N458" i="1"/>
  <c r="M459" i="1"/>
  <c r="O459" i="1" s="1"/>
  <c r="N459" i="1"/>
  <c r="M460" i="1"/>
  <c r="O460" i="1" s="1"/>
  <c r="N460" i="1"/>
  <c r="M461" i="1"/>
  <c r="O461" i="1" s="1"/>
  <c r="N461" i="1"/>
  <c r="M462" i="1"/>
  <c r="O462" i="1" s="1"/>
  <c r="N462" i="1"/>
  <c r="M463" i="1"/>
  <c r="O463" i="1" s="1"/>
  <c r="N463" i="1"/>
  <c r="M464" i="1"/>
  <c r="O464" i="1" s="1"/>
  <c r="N464" i="1"/>
  <c r="M465" i="1"/>
  <c r="O465" i="1" s="1"/>
  <c r="N465" i="1"/>
  <c r="M466" i="1"/>
  <c r="O466" i="1" s="1"/>
  <c r="N466" i="1"/>
  <c r="M467" i="1"/>
  <c r="O467" i="1" s="1"/>
  <c r="N467" i="1"/>
  <c r="M468" i="1"/>
  <c r="O468" i="1" s="1"/>
  <c r="N468" i="1"/>
  <c r="M469" i="1"/>
  <c r="O469" i="1" s="1"/>
  <c r="N469" i="1"/>
  <c r="M470" i="1"/>
  <c r="O470" i="1" s="1"/>
  <c r="N470" i="1"/>
  <c r="M471" i="1"/>
  <c r="O471" i="1" s="1"/>
  <c r="N471" i="1"/>
  <c r="M472" i="1"/>
  <c r="O472" i="1" s="1"/>
  <c r="N472" i="1"/>
  <c r="M473" i="1"/>
  <c r="O473" i="1" s="1"/>
  <c r="N473" i="1"/>
  <c r="M474" i="1"/>
  <c r="O474" i="1" s="1"/>
  <c r="N474" i="1"/>
  <c r="M475" i="1"/>
  <c r="O475" i="1" s="1"/>
  <c r="N475" i="1"/>
  <c r="M476" i="1"/>
  <c r="O476" i="1" s="1"/>
  <c r="N476" i="1"/>
  <c r="M477" i="1"/>
  <c r="O477" i="1" s="1"/>
  <c r="N477" i="1"/>
  <c r="M478" i="1"/>
  <c r="O478" i="1" s="1"/>
  <c r="N478" i="1"/>
  <c r="M479" i="1"/>
  <c r="O479" i="1" s="1"/>
  <c r="N479" i="1"/>
  <c r="M480" i="1"/>
  <c r="O480" i="1" s="1"/>
  <c r="N480" i="1"/>
  <c r="M481" i="1"/>
  <c r="O481" i="1" s="1"/>
  <c r="N481" i="1"/>
  <c r="M482" i="1"/>
  <c r="O482" i="1" s="1"/>
  <c r="N482" i="1"/>
  <c r="M483" i="1"/>
  <c r="O483" i="1" s="1"/>
  <c r="N483" i="1"/>
  <c r="M484" i="1"/>
  <c r="O484" i="1" s="1"/>
  <c r="N484" i="1"/>
  <c r="M485" i="1"/>
  <c r="O485" i="1" s="1"/>
  <c r="N485" i="1"/>
  <c r="M486" i="1"/>
  <c r="O486" i="1" s="1"/>
  <c r="N486" i="1"/>
  <c r="M487" i="1"/>
  <c r="O487" i="1" s="1"/>
  <c r="N487" i="1"/>
  <c r="M488" i="1"/>
  <c r="O488" i="1" s="1"/>
  <c r="N488" i="1"/>
  <c r="M489" i="1"/>
  <c r="O489" i="1" s="1"/>
  <c r="N489" i="1"/>
  <c r="M490" i="1"/>
  <c r="O490" i="1" s="1"/>
  <c r="N490" i="1"/>
  <c r="M491" i="1"/>
  <c r="O491" i="1" s="1"/>
  <c r="N491" i="1"/>
  <c r="M492" i="1"/>
  <c r="O492" i="1" s="1"/>
  <c r="N492" i="1"/>
  <c r="M493" i="1"/>
  <c r="O493" i="1" s="1"/>
  <c r="N493" i="1"/>
  <c r="M494" i="1"/>
  <c r="O494" i="1" s="1"/>
  <c r="N494" i="1"/>
  <c r="M495" i="1"/>
  <c r="O495" i="1" s="1"/>
  <c r="N495" i="1"/>
  <c r="M496" i="1"/>
  <c r="O496" i="1" s="1"/>
  <c r="N496" i="1"/>
  <c r="M497" i="1"/>
  <c r="O497" i="1" s="1"/>
  <c r="N497" i="1"/>
  <c r="M498" i="1"/>
  <c r="O498" i="1" s="1"/>
  <c r="N498" i="1"/>
  <c r="M499" i="1"/>
  <c r="O499" i="1" s="1"/>
  <c r="N499" i="1"/>
  <c r="M500" i="1"/>
  <c r="O500" i="1" s="1"/>
  <c r="N500" i="1"/>
  <c r="M501" i="1"/>
  <c r="O501" i="1" s="1"/>
  <c r="N501" i="1"/>
  <c r="M502" i="1"/>
  <c r="O502" i="1" s="1"/>
  <c r="N502" i="1"/>
  <c r="M503" i="1"/>
  <c r="O503" i="1" s="1"/>
  <c r="N503" i="1"/>
  <c r="M504" i="1"/>
  <c r="O504" i="1" s="1"/>
  <c r="N504" i="1"/>
  <c r="M505" i="1"/>
  <c r="O505" i="1" s="1"/>
  <c r="N505" i="1"/>
  <c r="M506" i="1"/>
  <c r="O506" i="1" s="1"/>
  <c r="N506" i="1"/>
  <c r="M507" i="1"/>
  <c r="O507" i="1" s="1"/>
  <c r="N507" i="1"/>
  <c r="M508" i="1"/>
  <c r="O508" i="1" s="1"/>
  <c r="N508" i="1"/>
  <c r="M509" i="1"/>
  <c r="O509" i="1" s="1"/>
  <c r="N509" i="1"/>
  <c r="M510" i="1"/>
  <c r="O510" i="1" s="1"/>
  <c r="N510" i="1"/>
  <c r="M511" i="1"/>
  <c r="O511" i="1" s="1"/>
  <c r="N511" i="1"/>
  <c r="M512" i="1"/>
  <c r="O512" i="1" s="1"/>
  <c r="N512" i="1"/>
  <c r="M513" i="1"/>
  <c r="O513" i="1" s="1"/>
  <c r="N513" i="1"/>
  <c r="M514" i="1"/>
  <c r="O514" i="1" s="1"/>
  <c r="N514" i="1"/>
  <c r="M515" i="1"/>
  <c r="O515" i="1" s="1"/>
  <c r="N515" i="1"/>
  <c r="M516" i="1"/>
  <c r="O516" i="1" s="1"/>
  <c r="N516" i="1"/>
  <c r="M517" i="1"/>
  <c r="O517" i="1" s="1"/>
  <c r="N517" i="1"/>
  <c r="M518" i="1"/>
  <c r="O518" i="1" s="1"/>
  <c r="N518" i="1"/>
  <c r="M519" i="1"/>
  <c r="O519" i="1" s="1"/>
  <c r="N519" i="1"/>
  <c r="M520" i="1"/>
  <c r="O520" i="1" s="1"/>
  <c r="N520" i="1"/>
  <c r="M521" i="1"/>
  <c r="O521" i="1" s="1"/>
  <c r="N521" i="1"/>
  <c r="M522" i="1"/>
  <c r="O522" i="1" s="1"/>
  <c r="N522" i="1"/>
  <c r="M523" i="1"/>
  <c r="O523" i="1" s="1"/>
  <c r="N523" i="1"/>
  <c r="M524" i="1"/>
  <c r="O524" i="1" s="1"/>
  <c r="N524" i="1"/>
  <c r="M525" i="1"/>
  <c r="O525" i="1" s="1"/>
  <c r="N525" i="1"/>
  <c r="M526" i="1"/>
  <c r="O526" i="1" s="1"/>
  <c r="N526" i="1"/>
  <c r="M527" i="1"/>
  <c r="O527" i="1" s="1"/>
  <c r="N527" i="1"/>
  <c r="M528" i="1"/>
  <c r="O528" i="1" s="1"/>
  <c r="N528" i="1"/>
  <c r="M529" i="1"/>
  <c r="O529" i="1" s="1"/>
  <c r="N529" i="1"/>
  <c r="M530" i="1"/>
  <c r="O530" i="1" s="1"/>
  <c r="N530" i="1"/>
  <c r="M531" i="1"/>
  <c r="O531" i="1" s="1"/>
  <c r="N531" i="1"/>
  <c r="M532" i="1"/>
  <c r="O532" i="1" s="1"/>
  <c r="N532" i="1"/>
  <c r="M533" i="1"/>
  <c r="O533" i="1" s="1"/>
  <c r="N533" i="1"/>
  <c r="M534" i="1"/>
  <c r="O534" i="1" s="1"/>
  <c r="N534" i="1"/>
  <c r="M535" i="1"/>
  <c r="O535" i="1" s="1"/>
  <c r="N535" i="1"/>
  <c r="M536" i="1"/>
  <c r="O536" i="1" s="1"/>
  <c r="N536" i="1"/>
  <c r="M537" i="1"/>
  <c r="O537" i="1" s="1"/>
  <c r="N537" i="1"/>
  <c r="M538" i="1"/>
  <c r="O538" i="1" s="1"/>
  <c r="N538" i="1"/>
  <c r="M539" i="1"/>
  <c r="O539" i="1" s="1"/>
  <c r="N539" i="1"/>
  <c r="M540" i="1"/>
  <c r="O540" i="1" s="1"/>
  <c r="N540" i="1"/>
  <c r="M541" i="1"/>
  <c r="O541" i="1" s="1"/>
  <c r="N541" i="1"/>
  <c r="M542" i="1"/>
  <c r="O542" i="1" s="1"/>
  <c r="N542" i="1"/>
  <c r="M543" i="1"/>
  <c r="O543" i="1" s="1"/>
  <c r="N543" i="1"/>
  <c r="M544" i="1"/>
  <c r="O544" i="1" s="1"/>
  <c r="N544" i="1"/>
  <c r="M545" i="1"/>
  <c r="O545" i="1" s="1"/>
  <c r="N545" i="1"/>
  <c r="M546" i="1"/>
  <c r="O546" i="1" s="1"/>
  <c r="N546" i="1"/>
  <c r="M547" i="1"/>
  <c r="O547" i="1" s="1"/>
  <c r="N547" i="1"/>
  <c r="M548" i="1"/>
  <c r="O548" i="1" s="1"/>
  <c r="N548" i="1"/>
  <c r="M549" i="1"/>
  <c r="O549" i="1" s="1"/>
  <c r="N549" i="1"/>
  <c r="M550" i="1"/>
  <c r="O550" i="1" s="1"/>
  <c r="N550" i="1"/>
  <c r="M551" i="1"/>
  <c r="O551" i="1" s="1"/>
  <c r="N551" i="1"/>
  <c r="M552" i="1"/>
  <c r="O552" i="1" s="1"/>
  <c r="N552" i="1"/>
  <c r="M553" i="1"/>
  <c r="O553" i="1" s="1"/>
  <c r="N553" i="1"/>
  <c r="M554" i="1"/>
  <c r="O554" i="1" s="1"/>
  <c r="N554" i="1"/>
  <c r="M555" i="1"/>
  <c r="O555" i="1" s="1"/>
  <c r="N555" i="1"/>
  <c r="M556" i="1"/>
  <c r="O556" i="1" s="1"/>
  <c r="N556" i="1"/>
  <c r="M557" i="1"/>
  <c r="O557" i="1" s="1"/>
  <c r="N557" i="1"/>
  <c r="M558" i="1"/>
  <c r="O558" i="1" s="1"/>
  <c r="N558" i="1"/>
  <c r="M559" i="1"/>
  <c r="O559" i="1" s="1"/>
  <c r="N559" i="1"/>
  <c r="M560" i="1"/>
  <c r="O560" i="1" s="1"/>
  <c r="N560" i="1"/>
  <c r="M561" i="1"/>
  <c r="O561" i="1" s="1"/>
  <c r="N561" i="1"/>
  <c r="M562" i="1"/>
  <c r="O562" i="1" s="1"/>
  <c r="N562" i="1"/>
  <c r="M563" i="1"/>
  <c r="O563" i="1" s="1"/>
  <c r="N563" i="1"/>
  <c r="M564" i="1"/>
  <c r="O564" i="1" s="1"/>
  <c r="N564" i="1"/>
  <c r="M565" i="1"/>
  <c r="O565" i="1" s="1"/>
  <c r="N565" i="1"/>
  <c r="M566" i="1"/>
  <c r="O566" i="1" s="1"/>
  <c r="N566" i="1"/>
  <c r="M567" i="1"/>
  <c r="O567" i="1" s="1"/>
  <c r="N567" i="1"/>
  <c r="M568" i="1"/>
  <c r="O568" i="1" s="1"/>
  <c r="N568" i="1"/>
  <c r="M569" i="1"/>
  <c r="O569" i="1" s="1"/>
  <c r="N569" i="1"/>
  <c r="M570" i="1"/>
  <c r="O570" i="1" s="1"/>
  <c r="N570" i="1"/>
  <c r="M571" i="1"/>
  <c r="O571" i="1" s="1"/>
  <c r="N571" i="1"/>
  <c r="M572" i="1"/>
  <c r="O572" i="1" s="1"/>
  <c r="N572" i="1"/>
  <c r="M573" i="1"/>
  <c r="O573" i="1" s="1"/>
  <c r="N573" i="1"/>
  <c r="M574" i="1"/>
  <c r="O574" i="1" s="1"/>
  <c r="N574" i="1"/>
  <c r="M575" i="1"/>
  <c r="O575" i="1" s="1"/>
  <c r="N575" i="1"/>
  <c r="M576" i="1"/>
  <c r="O576" i="1" s="1"/>
  <c r="N576" i="1"/>
  <c r="M577" i="1"/>
  <c r="O577" i="1" s="1"/>
  <c r="N577" i="1"/>
  <c r="M578" i="1"/>
  <c r="O578" i="1" s="1"/>
  <c r="N578" i="1"/>
  <c r="M579" i="1"/>
  <c r="O579" i="1" s="1"/>
  <c r="N579" i="1"/>
  <c r="M580" i="1"/>
  <c r="O580" i="1" s="1"/>
  <c r="N580" i="1"/>
  <c r="M581" i="1"/>
  <c r="O581" i="1" s="1"/>
  <c r="N581" i="1"/>
  <c r="M582" i="1"/>
  <c r="O582" i="1" s="1"/>
  <c r="N582" i="1"/>
  <c r="M583" i="1"/>
  <c r="O583" i="1" s="1"/>
  <c r="N583" i="1"/>
  <c r="M584" i="1"/>
  <c r="O584" i="1" s="1"/>
  <c r="N584" i="1"/>
  <c r="M585" i="1"/>
  <c r="O585" i="1" s="1"/>
  <c r="N585" i="1"/>
  <c r="M586" i="1"/>
  <c r="O586" i="1" s="1"/>
  <c r="N586" i="1"/>
  <c r="M587" i="1"/>
  <c r="O587" i="1" s="1"/>
  <c r="N587" i="1"/>
  <c r="M588" i="1"/>
  <c r="O588" i="1" s="1"/>
  <c r="N588" i="1"/>
  <c r="M589" i="1"/>
  <c r="O589" i="1" s="1"/>
  <c r="N589" i="1"/>
  <c r="M590" i="1"/>
  <c r="O590" i="1" s="1"/>
  <c r="N590" i="1"/>
  <c r="M591" i="1"/>
  <c r="O591" i="1" s="1"/>
  <c r="N591" i="1"/>
  <c r="M592" i="1"/>
  <c r="O592" i="1" s="1"/>
  <c r="N592" i="1"/>
  <c r="M593" i="1"/>
  <c r="O593" i="1" s="1"/>
  <c r="N593" i="1"/>
  <c r="M594" i="1"/>
  <c r="O594" i="1" s="1"/>
  <c r="N594" i="1"/>
  <c r="M595" i="1"/>
  <c r="O595" i="1" s="1"/>
  <c r="N595" i="1"/>
  <c r="M596" i="1"/>
  <c r="O596" i="1" s="1"/>
  <c r="N596" i="1"/>
  <c r="M597" i="1"/>
  <c r="O597" i="1" s="1"/>
  <c r="N597" i="1"/>
  <c r="M598" i="1"/>
  <c r="O598" i="1" s="1"/>
  <c r="N598" i="1"/>
  <c r="M599" i="1"/>
  <c r="O599" i="1" s="1"/>
  <c r="N599" i="1"/>
  <c r="M600" i="1"/>
  <c r="O600" i="1" s="1"/>
  <c r="N600" i="1"/>
  <c r="M601" i="1"/>
  <c r="O601" i="1" s="1"/>
  <c r="N601" i="1"/>
  <c r="M602" i="1"/>
  <c r="O602" i="1" s="1"/>
  <c r="N602" i="1"/>
  <c r="M603" i="1"/>
  <c r="O603" i="1" s="1"/>
  <c r="N603" i="1"/>
  <c r="M604" i="1"/>
  <c r="O604" i="1" s="1"/>
  <c r="N604" i="1"/>
  <c r="M605" i="1"/>
  <c r="O605" i="1" s="1"/>
  <c r="N605" i="1"/>
  <c r="M606" i="1"/>
  <c r="O606" i="1" s="1"/>
  <c r="N606" i="1"/>
  <c r="M607" i="1"/>
  <c r="O607" i="1" s="1"/>
  <c r="N607" i="1"/>
  <c r="M608" i="1"/>
  <c r="O608" i="1" s="1"/>
  <c r="N608" i="1"/>
  <c r="M609" i="1"/>
  <c r="O609" i="1" s="1"/>
  <c r="N609" i="1"/>
  <c r="M610" i="1"/>
  <c r="O610" i="1" s="1"/>
  <c r="N610" i="1"/>
  <c r="M611" i="1"/>
  <c r="O611" i="1" s="1"/>
  <c r="N611" i="1"/>
  <c r="M612" i="1"/>
  <c r="O612" i="1" s="1"/>
  <c r="N612" i="1"/>
  <c r="M613" i="1"/>
  <c r="O613" i="1" s="1"/>
  <c r="N613" i="1"/>
  <c r="M614" i="1"/>
  <c r="O614" i="1" s="1"/>
  <c r="N614" i="1"/>
  <c r="M615" i="1"/>
  <c r="O615" i="1" s="1"/>
  <c r="N615" i="1"/>
  <c r="M616" i="1"/>
  <c r="O616" i="1" s="1"/>
  <c r="N616" i="1"/>
  <c r="M617" i="1"/>
  <c r="O617" i="1" s="1"/>
  <c r="N617" i="1"/>
  <c r="M618" i="1"/>
  <c r="O618" i="1" s="1"/>
  <c r="N618" i="1"/>
  <c r="M619" i="1"/>
  <c r="O619" i="1" s="1"/>
  <c r="N619" i="1"/>
  <c r="M620" i="1"/>
  <c r="O620" i="1" s="1"/>
  <c r="N620" i="1"/>
  <c r="M621" i="1"/>
  <c r="O621" i="1" s="1"/>
  <c r="N621" i="1"/>
  <c r="M622" i="1"/>
  <c r="O622" i="1" s="1"/>
  <c r="N622" i="1"/>
  <c r="M623" i="1"/>
  <c r="O623" i="1" s="1"/>
  <c r="N623" i="1"/>
  <c r="M624" i="1"/>
  <c r="O624" i="1" s="1"/>
  <c r="N624" i="1"/>
  <c r="M625" i="1"/>
  <c r="O625" i="1" s="1"/>
  <c r="N625" i="1"/>
  <c r="M626" i="1"/>
  <c r="O626" i="1" s="1"/>
  <c r="N626" i="1"/>
  <c r="M627" i="1"/>
  <c r="O627" i="1" s="1"/>
  <c r="N627" i="1"/>
  <c r="M628" i="1"/>
  <c r="O628" i="1" s="1"/>
  <c r="N628" i="1"/>
  <c r="M629" i="1"/>
  <c r="O629" i="1" s="1"/>
  <c r="N629" i="1"/>
  <c r="M630" i="1"/>
  <c r="O630" i="1" s="1"/>
  <c r="N630" i="1"/>
  <c r="M631" i="1"/>
  <c r="O631" i="1" s="1"/>
  <c r="N631" i="1"/>
  <c r="M632" i="1"/>
  <c r="O632" i="1" s="1"/>
  <c r="N632" i="1"/>
  <c r="M633" i="1"/>
  <c r="O633" i="1" s="1"/>
  <c r="N633" i="1"/>
  <c r="M634" i="1"/>
  <c r="O634" i="1" s="1"/>
  <c r="N634" i="1"/>
  <c r="M635" i="1"/>
  <c r="O635" i="1" s="1"/>
  <c r="N635" i="1"/>
  <c r="M636" i="1"/>
  <c r="O636" i="1" s="1"/>
  <c r="N636" i="1"/>
  <c r="M637" i="1"/>
  <c r="O637" i="1" s="1"/>
  <c r="N637" i="1"/>
  <c r="M638" i="1"/>
  <c r="O638" i="1" s="1"/>
  <c r="N638" i="1"/>
  <c r="M639" i="1"/>
  <c r="O639" i="1" s="1"/>
  <c r="N639" i="1"/>
  <c r="M640" i="1"/>
  <c r="O640" i="1" s="1"/>
  <c r="N640" i="1"/>
  <c r="M641" i="1"/>
  <c r="O641" i="1" s="1"/>
  <c r="N641" i="1"/>
  <c r="M642" i="1"/>
  <c r="O642" i="1" s="1"/>
  <c r="N642" i="1"/>
  <c r="M643" i="1"/>
  <c r="O643" i="1" s="1"/>
  <c r="N643" i="1"/>
  <c r="M644" i="1"/>
  <c r="O644" i="1" s="1"/>
  <c r="N644" i="1"/>
  <c r="M645" i="1"/>
  <c r="O645" i="1" s="1"/>
  <c r="N645" i="1"/>
  <c r="M646" i="1"/>
  <c r="O646" i="1" s="1"/>
  <c r="N646" i="1"/>
  <c r="M647" i="1"/>
  <c r="O647" i="1" s="1"/>
  <c r="N647" i="1"/>
  <c r="M648" i="1"/>
  <c r="O648" i="1" s="1"/>
  <c r="N648" i="1"/>
  <c r="M649" i="1"/>
  <c r="O649" i="1" s="1"/>
  <c r="N649" i="1"/>
  <c r="M650" i="1"/>
  <c r="O650" i="1" s="1"/>
  <c r="N650" i="1"/>
  <c r="M651" i="1"/>
  <c r="O651" i="1" s="1"/>
  <c r="N651" i="1"/>
  <c r="M652" i="1"/>
  <c r="O652" i="1" s="1"/>
  <c r="N652" i="1"/>
  <c r="M653" i="1"/>
  <c r="O653" i="1" s="1"/>
  <c r="N653" i="1"/>
  <c r="M654" i="1"/>
  <c r="O654" i="1" s="1"/>
  <c r="N654" i="1"/>
  <c r="M655" i="1"/>
  <c r="O655" i="1" s="1"/>
  <c r="N655" i="1"/>
  <c r="M656" i="1"/>
  <c r="O656" i="1" s="1"/>
  <c r="N656" i="1"/>
  <c r="M657" i="1"/>
  <c r="O657" i="1" s="1"/>
  <c r="N657" i="1"/>
  <c r="M658" i="1"/>
  <c r="O658" i="1" s="1"/>
  <c r="N658" i="1"/>
  <c r="M659" i="1"/>
  <c r="O659" i="1" s="1"/>
  <c r="N659" i="1"/>
  <c r="M660" i="1"/>
  <c r="O660" i="1" s="1"/>
  <c r="N660" i="1"/>
  <c r="M661" i="1"/>
  <c r="O661" i="1" s="1"/>
  <c r="N661" i="1"/>
  <c r="M662" i="1"/>
  <c r="O662" i="1" s="1"/>
  <c r="N662" i="1"/>
  <c r="M663" i="1"/>
  <c r="O663" i="1" s="1"/>
  <c r="N663" i="1"/>
  <c r="M664" i="1"/>
  <c r="O664" i="1" s="1"/>
  <c r="N664" i="1"/>
  <c r="M665" i="1"/>
  <c r="O665" i="1" s="1"/>
  <c r="N665" i="1"/>
  <c r="M666" i="1"/>
  <c r="O666" i="1" s="1"/>
  <c r="N666" i="1"/>
  <c r="M667" i="1"/>
  <c r="O667" i="1" s="1"/>
  <c r="N667" i="1"/>
  <c r="M668" i="1"/>
  <c r="O668" i="1" s="1"/>
  <c r="N668" i="1"/>
  <c r="M669" i="1"/>
  <c r="O669" i="1" s="1"/>
  <c r="N669" i="1"/>
  <c r="M670" i="1"/>
  <c r="O670" i="1" s="1"/>
  <c r="N670" i="1"/>
  <c r="M671" i="1"/>
  <c r="O671" i="1" s="1"/>
  <c r="N671" i="1"/>
  <c r="M672" i="1"/>
  <c r="O672" i="1" s="1"/>
  <c r="N672" i="1"/>
  <c r="M673" i="1"/>
  <c r="O673" i="1" s="1"/>
  <c r="N673" i="1"/>
  <c r="M674" i="1"/>
  <c r="O674" i="1" s="1"/>
  <c r="N674" i="1"/>
  <c r="M675" i="1"/>
  <c r="O675" i="1" s="1"/>
  <c r="N675" i="1"/>
  <c r="M676" i="1"/>
  <c r="O676" i="1" s="1"/>
  <c r="N676" i="1"/>
  <c r="M677" i="1"/>
  <c r="O677" i="1" s="1"/>
  <c r="N677" i="1"/>
  <c r="M678" i="1"/>
  <c r="O678" i="1" s="1"/>
  <c r="N678" i="1"/>
  <c r="M679" i="1"/>
  <c r="O679" i="1" s="1"/>
  <c r="N679" i="1"/>
  <c r="M680" i="1"/>
  <c r="O680" i="1" s="1"/>
  <c r="N680" i="1"/>
  <c r="M681" i="1"/>
  <c r="O681" i="1" s="1"/>
  <c r="N681" i="1"/>
  <c r="M682" i="1"/>
  <c r="O682" i="1" s="1"/>
  <c r="N682" i="1"/>
  <c r="M683" i="1"/>
  <c r="O683" i="1" s="1"/>
  <c r="N683" i="1"/>
  <c r="M684" i="1"/>
  <c r="O684" i="1" s="1"/>
  <c r="N684" i="1"/>
  <c r="M685" i="1"/>
  <c r="O685" i="1" s="1"/>
  <c r="N685" i="1"/>
  <c r="M686" i="1"/>
  <c r="O686" i="1" s="1"/>
  <c r="N686" i="1"/>
  <c r="M687" i="1"/>
  <c r="O687" i="1" s="1"/>
  <c r="N687" i="1"/>
  <c r="M688" i="1"/>
  <c r="O688" i="1" s="1"/>
  <c r="N688" i="1"/>
  <c r="M689" i="1"/>
  <c r="O689" i="1" s="1"/>
  <c r="N689" i="1"/>
  <c r="M690" i="1"/>
  <c r="O690" i="1" s="1"/>
  <c r="N690" i="1"/>
  <c r="M691" i="1"/>
  <c r="O691" i="1" s="1"/>
  <c r="N691" i="1"/>
  <c r="M692" i="1"/>
  <c r="O692" i="1" s="1"/>
  <c r="N692" i="1"/>
  <c r="M693" i="1"/>
  <c r="O693" i="1" s="1"/>
  <c r="N693" i="1"/>
  <c r="M694" i="1"/>
  <c r="O694" i="1" s="1"/>
  <c r="N694" i="1"/>
  <c r="M695" i="1"/>
  <c r="O695" i="1" s="1"/>
  <c r="N695" i="1"/>
  <c r="M696" i="1"/>
  <c r="O696" i="1" s="1"/>
  <c r="N696" i="1"/>
  <c r="M697" i="1"/>
  <c r="O697" i="1" s="1"/>
  <c r="N697" i="1"/>
  <c r="M698" i="1"/>
  <c r="O698" i="1" s="1"/>
  <c r="N698" i="1"/>
  <c r="M699" i="1"/>
  <c r="O699" i="1" s="1"/>
  <c r="N699" i="1"/>
  <c r="M700" i="1"/>
  <c r="O700" i="1" s="1"/>
  <c r="N700" i="1"/>
  <c r="M701" i="1"/>
  <c r="O701" i="1" s="1"/>
  <c r="N701" i="1"/>
  <c r="M702" i="1"/>
  <c r="O702" i="1" s="1"/>
  <c r="N702" i="1"/>
  <c r="M703" i="1"/>
  <c r="O703" i="1" s="1"/>
  <c r="N703" i="1"/>
  <c r="M704" i="1"/>
  <c r="O704" i="1" s="1"/>
  <c r="N704" i="1"/>
  <c r="M705" i="1"/>
  <c r="O705" i="1" s="1"/>
  <c r="N705" i="1"/>
  <c r="M706" i="1"/>
  <c r="O706" i="1" s="1"/>
  <c r="N706" i="1"/>
  <c r="M707" i="1"/>
  <c r="O707" i="1" s="1"/>
  <c r="N707" i="1"/>
  <c r="M708" i="1"/>
  <c r="O708" i="1" s="1"/>
  <c r="N708" i="1"/>
  <c r="M709" i="1"/>
  <c r="O709" i="1" s="1"/>
  <c r="N709" i="1"/>
  <c r="M710" i="1"/>
  <c r="O710" i="1" s="1"/>
  <c r="N710" i="1"/>
  <c r="M711" i="1"/>
  <c r="O711" i="1" s="1"/>
  <c r="N711" i="1"/>
  <c r="M712" i="1"/>
  <c r="O712" i="1" s="1"/>
  <c r="N712" i="1"/>
  <c r="M713" i="1"/>
  <c r="O713" i="1" s="1"/>
  <c r="N713" i="1"/>
  <c r="M714" i="1"/>
  <c r="O714" i="1" s="1"/>
  <c r="N714" i="1"/>
  <c r="M715" i="1"/>
  <c r="O715" i="1" s="1"/>
  <c r="N715" i="1"/>
  <c r="M716" i="1"/>
  <c r="O716" i="1" s="1"/>
  <c r="N716" i="1"/>
  <c r="M717" i="1"/>
  <c r="O717" i="1" s="1"/>
  <c r="N717" i="1"/>
  <c r="M718" i="1"/>
  <c r="O718" i="1" s="1"/>
  <c r="N718" i="1"/>
  <c r="M719" i="1"/>
  <c r="O719" i="1" s="1"/>
  <c r="N719" i="1"/>
  <c r="M720" i="1"/>
  <c r="O720" i="1" s="1"/>
  <c r="N720" i="1"/>
  <c r="M721" i="1"/>
  <c r="O721" i="1" s="1"/>
  <c r="N721" i="1"/>
  <c r="M722" i="1"/>
  <c r="O722" i="1" s="1"/>
  <c r="N722" i="1"/>
  <c r="M723" i="1"/>
  <c r="O723" i="1" s="1"/>
  <c r="N723" i="1"/>
  <c r="M724" i="1"/>
  <c r="O724" i="1" s="1"/>
  <c r="N724" i="1"/>
  <c r="M725" i="1"/>
  <c r="O725" i="1" s="1"/>
  <c r="N725" i="1"/>
  <c r="M726" i="1"/>
  <c r="O726" i="1" s="1"/>
  <c r="N726" i="1"/>
  <c r="M727" i="1"/>
  <c r="O727" i="1" s="1"/>
  <c r="N727" i="1"/>
  <c r="M728" i="1"/>
  <c r="O728" i="1" s="1"/>
  <c r="N728" i="1"/>
  <c r="M729" i="1"/>
  <c r="O729" i="1" s="1"/>
  <c r="N729" i="1"/>
  <c r="M730" i="1"/>
  <c r="O730" i="1" s="1"/>
  <c r="N730" i="1"/>
  <c r="M731" i="1"/>
  <c r="O731" i="1" s="1"/>
  <c r="N731" i="1"/>
  <c r="M732" i="1"/>
  <c r="O732" i="1" s="1"/>
  <c r="N732" i="1"/>
  <c r="M733" i="1"/>
  <c r="O733" i="1" s="1"/>
  <c r="N733" i="1"/>
  <c r="M734" i="1"/>
  <c r="O734" i="1" s="1"/>
  <c r="N734" i="1"/>
  <c r="M735" i="1"/>
  <c r="O735" i="1" s="1"/>
  <c r="N735" i="1"/>
  <c r="M736" i="1"/>
  <c r="O736" i="1" s="1"/>
  <c r="N736" i="1"/>
  <c r="M737" i="1"/>
  <c r="O737" i="1" s="1"/>
  <c r="N737" i="1"/>
  <c r="M738" i="1"/>
  <c r="O738" i="1" s="1"/>
  <c r="N738" i="1"/>
  <c r="M739" i="1"/>
  <c r="O739" i="1" s="1"/>
  <c r="N739" i="1"/>
  <c r="M740" i="1"/>
  <c r="O740" i="1" s="1"/>
  <c r="N740" i="1"/>
  <c r="M741" i="1"/>
  <c r="O741" i="1" s="1"/>
  <c r="N741" i="1"/>
  <c r="M742" i="1"/>
  <c r="O742" i="1" s="1"/>
  <c r="N742" i="1"/>
  <c r="M743" i="1"/>
  <c r="O743" i="1" s="1"/>
  <c r="N743" i="1"/>
  <c r="M744" i="1"/>
  <c r="O744" i="1" s="1"/>
  <c r="N744" i="1"/>
  <c r="M745" i="1"/>
  <c r="O745" i="1" s="1"/>
  <c r="N745" i="1"/>
  <c r="M746" i="1"/>
  <c r="O746" i="1" s="1"/>
  <c r="N746" i="1"/>
  <c r="M747" i="1"/>
  <c r="O747" i="1" s="1"/>
  <c r="N747" i="1"/>
  <c r="M748" i="1"/>
  <c r="O748" i="1" s="1"/>
  <c r="N748" i="1"/>
  <c r="M749" i="1"/>
  <c r="O749" i="1" s="1"/>
  <c r="N749" i="1"/>
  <c r="M750" i="1"/>
  <c r="O750" i="1" s="1"/>
  <c r="N750" i="1"/>
  <c r="M751" i="1"/>
  <c r="O751" i="1" s="1"/>
  <c r="N751" i="1"/>
  <c r="M752" i="1"/>
  <c r="O752" i="1" s="1"/>
  <c r="N752" i="1"/>
  <c r="M753" i="1"/>
  <c r="O753" i="1" s="1"/>
  <c r="N753" i="1"/>
  <c r="M754" i="1"/>
  <c r="O754" i="1" s="1"/>
  <c r="N754" i="1"/>
  <c r="M755" i="1"/>
  <c r="O755" i="1" s="1"/>
  <c r="N755" i="1"/>
  <c r="M756" i="1"/>
  <c r="O756" i="1" s="1"/>
  <c r="N756" i="1"/>
  <c r="M757" i="1"/>
  <c r="O757" i="1" s="1"/>
  <c r="N757" i="1"/>
  <c r="M758" i="1"/>
  <c r="O758" i="1" s="1"/>
  <c r="N758" i="1"/>
  <c r="M759" i="1"/>
  <c r="O759" i="1" s="1"/>
  <c r="N759" i="1"/>
  <c r="M760" i="1"/>
  <c r="O760" i="1" s="1"/>
  <c r="N760" i="1"/>
  <c r="M761" i="1"/>
  <c r="O761" i="1" s="1"/>
  <c r="N761" i="1"/>
  <c r="M762" i="1"/>
  <c r="O762" i="1" s="1"/>
  <c r="N762" i="1"/>
  <c r="M763" i="1"/>
  <c r="O763" i="1" s="1"/>
  <c r="N763" i="1"/>
  <c r="M764" i="1"/>
  <c r="O764" i="1" s="1"/>
  <c r="N764" i="1"/>
  <c r="M765" i="1"/>
  <c r="O765" i="1" s="1"/>
  <c r="N765" i="1"/>
  <c r="M766" i="1"/>
  <c r="O766" i="1" s="1"/>
  <c r="N766" i="1"/>
  <c r="M767" i="1"/>
  <c r="O767" i="1" s="1"/>
  <c r="N767" i="1"/>
  <c r="M768" i="1"/>
  <c r="O768" i="1" s="1"/>
  <c r="N768" i="1"/>
  <c r="M769" i="1"/>
  <c r="O769" i="1" s="1"/>
  <c r="N769" i="1"/>
  <c r="M770" i="1"/>
  <c r="O770" i="1" s="1"/>
  <c r="N770" i="1"/>
  <c r="M771" i="1"/>
  <c r="O771" i="1" s="1"/>
  <c r="N771" i="1"/>
  <c r="M772" i="1"/>
  <c r="O772" i="1" s="1"/>
  <c r="N772" i="1"/>
  <c r="M773" i="1"/>
  <c r="O773" i="1" s="1"/>
  <c r="N773" i="1"/>
  <c r="M774" i="1"/>
  <c r="O774" i="1" s="1"/>
  <c r="N774" i="1"/>
  <c r="M775" i="1"/>
  <c r="O775" i="1" s="1"/>
  <c r="N775" i="1"/>
  <c r="M776" i="1"/>
  <c r="O776" i="1" s="1"/>
  <c r="N776" i="1"/>
  <c r="M777" i="1"/>
  <c r="O777" i="1" s="1"/>
  <c r="N777" i="1"/>
  <c r="M778" i="1"/>
  <c r="O778" i="1" s="1"/>
  <c r="N778" i="1"/>
  <c r="M779" i="1"/>
  <c r="O779" i="1" s="1"/>
  <c r="N779" i="1"/>
  <c r="M780" i="1"/>
  <c r="O780" i="1" s="1"/>
  <c r="N780" i="1"/>
  <c r="M781" i="1"/>
  <c r="O781" i="1" s="1"/>
  <c r="N781" i="1"/>
  <c r="M782" i="1"/>
  <c r="O782" i="1" s="1"/>
  <c r="N782" i="1"/>
  <c r="M783" i="1"/>
  <c r="O783" i="1" s="1"/>
  <c r="N783" i="1"/>
  <c r="M784" i="1"/>
  <c r="O784" i="1" s="1"/>
  <c r="N784" i="1"/>
  <c r="M785" i="1"/>
  <c r="O785" i="1" s="1"/>
  <c r="N785" i="1"/>
  <c r="M786" i="1"/>
  <c r="O786" i="1" s="1"/>
  <c r="N786" i="1"/>
  <c r="M787" i="1"/>
  <c r="O787" i="1" s="1"/>
  <c r="N787" i="1"/>
  <c r="M788" i="1"/>
  <c r="O788" i="1" s="1"/>
  <c r="N788" i="1"/>
  <c r="M789" i="1"/>
  <c r="O789" i="1" s="1"/>
  <c r="N789" i="1"/>
  <c r="M790" i="1"/>
  <c r="O790" i="1" s="1"/>
  <c r="N790" i="1"/>
  <c r="M791" i="1"/>
  <c r="O791" i="1" s="1"/>
  <c r="N791" i="1"/>
  <c r="M792" i="1"/>
  <c r="O792" i="1" s="1"/>
  <c r="N792" i="1"/>
  <c r="M793" i="1"/>
  <c r="O793" i="1" s="1"/>
  <c r="N793" i="1"/>
  <c r="M794" i="1"/>
  <c r="O794" i="1" s="1"/>
  <c r="N794" i="1"/>
  <c r="M795" i="1"/>
  <c r="O795" i="1" s="1"/>
  <c r="N795" i="1"/>
  <c r="M796" i="1"/>
  <c r="O796" i="1" s="1"/>
  <c r="N796" i="1"/>
  <c r="M797" i="1"/>
  <c r="O797" i="1" s="1"/>
  <c r="N797" i="1"/>
  <c r="M798" i="1"/>
  <c r="O798" i="1" s="1"/>
  <c r="N798" i="1"/>
  <c r="M799" i="1"/>
  <c r="O799" i="1" s="1"/>
  <c r="N799" i="1"/>
  <c r="M800" i="1"/>
  <c r="O800" i="1" s="1"/>
  <c r="N800" i="1"/>
  <c r="M801" i="1"/>
  <c r="O801" i="1" s="1"/>
  <c r="N801" i="1"/>
  <c r="M802" i="1"/>
  <c r="O802" i="1" s="1"/>
  <c r="N802" i="1"/>
  <c r="M803" i="1"/>
  <c r="O803" i="1" s="1"/>
  <c r="N803" i="1"/>
  <c r="M804" i="1"/>
  <c r="O804" i="1" s="1"/>
  <c r="N804" i="1"/>
  <c r="M805" i="1"/>
  <c r="O805" i="1" s="1"/>
  <c r="N805" i="1"/>
  <c r="M806" i="1"/>
  <c r="O806" i="1" s="1"/>
  <c r="N806" i="1"/>
  <c r="M807" i="1"/>
  <c r="O807" i="1" s="1"/>
  <c r="N807" i="1"/>
  <c r="M808" i="1"/>
  <c r="O808" i="1" s="1"/>
  <c r="N808" i="1"/>
  <c r="M809" i="1"/>
  <c r="O809" i="1" s="1"/>
  <c r="N809" i="1"/>
  <c r="M810" i="1"/>
  <c r="O810" i="1" s="1"/>
  <c r="N810" i="1"/>
  <c r="M811" i="1"/>
  <c r="O811" i="1" s="1"/>
  <c r="N811" i="1"/>
  <c r="M812" i="1"/>
  <c r="O812" i="1" s="1"/>
  <c r="N812" i="1"/>
  <c r="M813" i="1"/>
  <c r="O813" i="1" s="1"/>
  <c r="N813" i="1"/>
  <c r="M814" i="1"/>
  <c r="O814" i="1" s="1"/>
  <c r="N814" i="1"/>
  <c r="M815" i="1"/>
  <c r="O815" i="1" s="1"/>
  <c r="N815" i="1"/>
  <c r="M816" i="1"/>
  <c r="O816" i="1" s="1"/>
  <c r="N816" i="1"/>
  <c r="M817" i="1"/>
  <c r="O817" i="1" s="1"/>
  <c r="N817" i="1"/>
  <c r="M818" i="1"/>
  <c r="O818" i="1" s="1"/>
  <c r="N818" i="1"/>
  <c r="M819" i="1"/>
  <c r="O819" i="1" s="1"/>
  <c r="N819" i="1"/>
  <c r="M820" i="1"/>
  <c r="O820" i="1" s="1"/>
  <c r="N820" i="1"/>
  <c r="M821" i="1"/>
  <c r="O821" i="1" s="1"/>
  <c r="N821" i="1"/>
  <c r="M822" i="1"/>
  <c r="O822" i="1" s="1"/>
  <c r="N822" i="1"/>
  <c r="M823" i="1"/>
  <c r="O823" i="1" s="1"/>
  <c r="N823" i="1"/>
  <c r="M824" i="1"/>
  <c r="O824" i="1" s="1"/>
  <c r="N824" i="1"/>
  <c r="M825" i="1"/>
  <c r="O825" i="1" s="1"/>
  <c r="N825" i="1"/>
  <c r="M826" i="1"/>
  <c r="O826" i="1" s="1"/>
  <c r="N826" i="1"/>
  <c r="M827" i="1"/>
  <c r="O827" i="1" s="1"/>
  <c r="N827" i="1"/>
  <c r="M828" i="1"/>
  <c r="O828" i="1" s="1"/>
  <c r="N828" i="1"/>
  <c r="M829" i="1"/>
  <c r="O829" i="1" s="1"/>
  <c r="N829" i="1"/>
  <c r="M830" i="1"/>
  <c r="O830" i="1" s="1"/>
  <c r="N830" i="1"/>
  <c r="M831" i="1"/>
  <c r="O831" i="1" s="1"/>
  <c r="N831" i="1"/>
  <c r="M832" i="1"/>
  <c r="O832" i="1" s="1"/>
  <c r="N832" i="1"/>
  <c r="M833" i="1"/>
  <c r="O833" i="1" s="1"/>
  <c r="N833" i="1"/>
  <c r="M834" i="1"/>
  <c r="O834" i="1" s="1"/>
  <c r="N834" i="1"/>
  <c r="M835" i="1"/>
  <c r="O835" i="1" s="1"/>
  <c r="N835" i="1"/>
  <c r="M836" i="1"/>
  <c r="O836" i="1" s="1"/>
  <c r="N836" i="1"/>
  <c r="M837" i="1"/>
  <c r="O837" i="1" s="1"/>
  <c r="N837" i="1"/>
  <c r="M838" i="1"/>
  <c r="O838" i="1" s="1"/>
  <c r="N838" i="1"/>
  <c r="M839" i="1"/>
  <c r="O839" i="1" s="1"/>
  <c r="N839" i="1"/>
  <c r="M840" i="1"/>
  <c r="O840" i="1" s="1"/>
  <c r="N840" i="1"/>
  <c r="M841" i="1"/>
  <c r="O841" i="1" s="1"/>
  <c r="N841" i="1"/>
  <c r="M842" i="1"/>
  <c r="O842" i="1" s="1"/>
  <c r="N842" i="1"/>
  <c r="M843" i="1"/>
  <c r="O843" i="1" s="1"/>
  <c r="N843" i="1"/>
  <c r="M844" i="1"/>
  <c r="O844" i="1" s="1"/>
  <c r="N844" i="1"/>
  <c r="M845" i="1"/>
  <c r="O845" i="1" s="1"/>
  <c r="N845" i="1"/>
  <c r="M846" i="1"/>
  <c r="O846" i="1" s="1"/>
  <c r="N846" i="1"/>
  <c r="M847" i="1"/>
  <c r="O847" i="1" s="1"/>
  <c r="N847" i="1"/>
  <c r="M848" i="1"/>
  <c r="O848" i="1" s="1"/>
  <c r="N848" i="1"/>
  <c r="M849" i="1"/>
  <c r="O849" i="1" s="1"/>
  <c r="N849" i="1"/>
  <c r="M850" i="1"/>
  <c r="O850" i="1" s="1"/>
  <c r="N850" i="1"/>
  <c r="M851" i="1"/>
  <c r="O851" i="1" s="1"/>
  <c r="N851" i="1"/>
  <c r="M852" i="1"/>
  <c r="O852" i="1" s="1"/>
  <c r="N852" i="1"/>
  <c r="M853" i="1"/>
  <c r="O853" i="1" s="1"/>
  <c r="N853" i="1"/>
  <c r="M854" i="1"/>
  <c r="O854" i="1" s="1"/>
  <c r="N854" i="1"/>
  <c r="M855" i="1"/>
  <c r="O855" i="1" s="1"/>
  <c r="N855" i="1"/>
  <c r="M856" i="1"/>
  <c r="O856" i="1" s="1"/>
  <c r="N856" i="1"/>
  <c r="M857" i="1"/>
  <c r="O857" i="1" s="1"/>
  <c r="N857" i="1"/>
  <c r="M858" i="1"/>
  <c r="O858" i="1" s="1"/>
  <c r="N858" i="1"/>
  <c r="M859" i="1"/>
  <c r="O859" i="1" s="1"/>
  <c r="N859" i="1"/>
  <c r="M860" i="1"/>
  <c r="O860" i="1" s="1"/>
  <c r="N860" i="1"/>
  <c r="M861" i="1"/>
  <c r="O861" i="1" s="1"/>
  <c r="N861" i="1"/>
  <c r="M862" i="1"/>
  <c r="O862" i="1" s="1"/>
  <c r="N862" i="1"/>
  <c r="M863" i="1"/>
  <c r="O863" i="1" s="1"/>
  <c r="N863" i="1"/>
  <c r="M864" i="1"/>
  <c r="O864" i="1" s="1"/>
  <c r="N864" i="1"/>
  <c r="M865" i="1"/>
  <c r="O865" i="1" s="1"/>
  <c r="N865" i="1"/>
  <c r="M866" i="1"/>
  <c r="O866" i="1" s="1"/>
  <c r="N866" i="1"/>
  <c r="M867" i="1"/>
  <c r="O867" i="1" s="1"/>
  <c r="N867" i="1"/>
  <c r="M868" i="1"/>
  <c r="O868" i="1" s="1"/>
  <c r="N868" i="1"/>
  <c r="M869" i="1"/>
  <c r="O869" i="1" s="1"/>
  <c r="N869" i="1"/>
  <c r="M870" i="1"/>
  <c r="O870" i="1" s="1"/>
  <c r="N870" i="1"/>
  <c r="M871" i="1"/>
  <c r="O871" i="1" s="1"/>
  <c r="N871" i="1"/>
  <c r="M872" i="1"/>
  <c r="O872" i="1" s="1"/>
  <c r="N872" i="1"/>
  <c r="M873" i="1"/>
  <c r="O873" i="1" s="1"/>
  <c r="N873" i="1"/>
  <c r="M874" i="1"/>
  <c r="O874" i="1" s="1"/>
  <c r="N874" i="1"/>
  <c r="M875" i="1"/>
  <c r="O875" i="1" s="1"/>
  <c r="N875" i="1"/>
  <c r="M876" i="1"/>
  <c r="O876" i="1" s="1"/>
  <c r="N876" i="1"/>
  <c r="M877" i="1"/>
  <c r="O877" i="1" s="1"/>
  <c r="N877" i="1"/>
  <c r="M878" i="1"/>
  <c r="O878" i="1" s="1"/>
  <c r="N878" i="1"/>
  <c r="M879" i="1"/>
  <c r="O879" i="1" s="1"/>
  <c r="N879" i="1"/>
  <c r="M880" i="1"/>
  <c r="O880" i="1" s="1"/>
  <c r="N880" i="1"/>
  <c r="M881" i="1"/>
  <c r="O881" i="1" s="1"/>
  <c r="N881" i="1"/>
  <c r="M882" i="1"/>
  <c r="O882" i="1" s="1"/>
  <c r="N882" i="1"/>
  <c r="M883" i="1"/>
  <c r="O883" i="1" s="1"/>
  <c r="N883" i="1"/>
  <c r="M884" i="1"/>
  <c r="O884" i="1" s="1"/>
  <c r="N884" i="1"/>
  <c r="M885" i="1"/>
  <c r="O885" i="1" s="1"/>
  <c r="N885" i="1"/>
  <c r="M886" i="1"/>
  <c r="O886" i="1" s="1"/>
  <c r="N886" i="1"/>
  <c r="M887" i="1"/>
  <c r="O887" i="1" s="1"/>
  <c r="N887" i="1"/>
  <c r="M888" i="1"/>
  <c r="O888" i="1" s="1"/>
  <c r="N888" i="1"/>
  <c r="M889" i="1"/>
  <c r="O889" i="1" s="1"/>
  <c r="N889" i="1"/>
  <c r="M890" i="1"/>
  <c r="O890" i="1" s="1"/>
  <c r="N890" i="1"/>
  <c r="M891" i="1"/>
  <c r="O891" i="1" s="1"/>
  <c r="N891" i="1"/>
  <c r="M892" i="1"/>
  <c r="O892" i="1" s="1"/>
  <c r="N892" i="1"/>
  <c r="M893" i="1"/>
  <c r="O893" i="1" s="1"/>
  <c r="N893" i="1"/>
  <c r="M894" i="1"/>
  <c r="O894" i="1" s="1"/>
  <c r="N894" i="1"/>
  <c r="M895" i="1"/>
  <c r="O895" i="1" s="1"/>
  <c r="N895" i="1"/>
  <c r="M896" i="1"/>
  <c r="O896" i="1" s="1"/>
  <c r="N896" i="1"/>
  <c r="M897" i="1"/>
  <c r="O897" i="1" s="1"/>
  <c r="N897" i="1"/>
  <c r="M898" i="1"/>
  <c r="O898" i="1" s="1"/>
  <c r="N898" i="1"/>
  <c r="M899" i="1"/>
  <c r="O899" i="1" s="1"/>
  <c r="N899" i="1"/>
  <c r="M900" i="1"/>
  <c r="O900" i="1" s="1"/>
  <c r="N900" i="1"/>
  <c r="M901" i="1"/>
  <c r="O901" i="1" s="1"/>
  <c r="N901" i="1"/>
  <c r="M902" i="1"/>
  <c r="O902" i="1" s="1"/>
  <c r="N902" i="1"/>
  <c r="M903" i="1"/>
  <c r="O903" i="1" s="1"/>
  <c r="N903" i="1"/>
  <c r="M904" i="1"/>
  <c r="O904" i="1" s="1"/>
  <c r="N904" i="1"/>
  <c r="M905" i="1"/>
  <c r="O905" i="1" s="1"/>
  <c r="N905" i="1"/>
  <c r="M906" i="1"/>
  <c r="O906" i="1" s="1"/>
  <c r="N906" i="1"/>
  <c r="M907" i="1"/>
  <c r="O907" i="1" s="1"/>
  <c r="N907" i="1"/>
  <c r="M908" i="1"/>
  <c r="O908" i="1" s="1"/>
  <c r="N908" i="1"/>
  <c r="M909" i="1"/>
  <c r="O909" i="1" s="1"/>
  <c r="N909" i="1"/>
  <c r="M910" i="1"/>
  <c r="O910" i="1" s="1"/>
  <c r="N910" i="1"/>
  <c r="M911" i="1"/>
  <c r="O911" i="1" s="1"/>
  <c r="N911" i="1"/>
  <c r="M912" i="1"/>
  <c r="O912" i="1" s="1"/>
  <c r="N912" i="1"/>
  <c r="M913" i="1"/>
  <c r="O913" i="1" s="1"/>
  <c r="N913" i="1"/>
  <c r="M914" i="1"/>
  <c r="O914" i="1" s="1"/>
  <c r="N914" i="1"/>
  <c r="M915" i="1"/>
  <c r="O915" i="1" s="1"/>
  <c r="N915" i="1"/>
  <c r="M916" i="1"/>
  <c r="O916" i="1" s="1"/>
  <c r="N916" i="1"/>
  <c r="M917" i="1"/>
  <c r="O917" i="1" s="1"/>
  <c r="N917" i="1"/>
  <c r="M918" i="1"/>
  <c r="O918" i="1" s="1"/>
  <c r="N918" i="1"/>
  <c r="M919" i="1"/>
  <c r="O919" i="1" s="1"/>
  <c r="N919" i="1"/>
  <c r="M920" i="1"/>
  <c r="O920" i="1" s="1"/>
  <c r="N920" i="1"/>
  <c r="M921" i="1"/>
  <c r="O921" i="1" s="1"/>
  <c r="N921" i="1"/>
  <c r="M922" i="1"/>
  <c r="O922" i="1" s="1"/>
  <c r="N922" i="1"/>
  <c r="M923" i="1"/>
  <c r="O923" i="1" s="1"/>
  <c r="N923" i="1"/>
  <c r="M924" i="1"/>
  <c r="O924" i="1" s="1"/>
  <c r="N924" i="1"/>
  <c r="M925" i="1"/>
  <c r="O925" i="1" s="1"/>
  <c r="N925" i="1"/>
  <c r="M926" i="1"/>
  <c r="O926" i="1" s="1"/>
  <c r="N926" i="1"/>
  <c r="M927" i="1"/>
  <c r="O927" i="1" s="1"/>
  <c r="N927" i="1"/>
  <c r="M928" i="1"/>
  <c r="O928" i="1" s="1"/>
  <c r="N928" i="1"/>
  <c r="M929" i="1"/>
  <c r="O929" i="1" s="1"/>
  <c r="N929" i="1"/>
  <c r="M930" i="1"/>
  <c r="O930" i="1" s="1"/>
  <c r="N930" i="1"/>
  <c r="M931" i="1"/>
  <c r="O931" i="1" s="1"/>
  <c r="N931" i="1"/>
  <c r="M932" i="1"/>
  <c r="O932" i="1" s="1"/>
  <c r="N932" i="1"/>
  <c r="M933" i="1"/>
  <c r="O933" i="1" s="1"/>
  <c r="N933" i="1"/>
  <c r="M934" i="1"/>
  <c r="O934" i="1" s="1"/>
  <c r="N934" i="1"/>
  <c r="M935" i="1"/>
  <c r="O935" i="1" s="1"/>
  <c r="N935" i="1"/>
  <c r="M936" i="1"/>
  <c r="O936" i="1" s="1"/>
  <c r="N936" i="1"/>
  <c r="M937" i="1"/>
  <c r="O937" i="1" s="1"/>
  <c r="N937" i="1"/>
  <c r="M938" i="1"/>
  <c r="O938" i="1" s="1"/>
  <c r="N938" i="1"/>
  <c r="M939" i="1"/>
  <c r="O939" i="1" s="1"/>
  <c r="N939" i="1"/>
  <c r="M940" i="1"/>
  <c r="O940" i="1" s="1"/>
  <c r="N940" i="1"/>
  <c r="M941" i="1"/>
  <c r="O941" i="1" s="1"/>
  <c r="N941" i="1"/>
  <c r="M942" i="1"/>
  <c r="O942" i="1" s="1"/>
  <c r="N942" i="1"/>
  <c r="M943" i="1"/>
  <c r="O943" i="1" s="1"/>
  <c r="N943" i="1"/>
  <c r="M944" i="1"/>
  <c r="O944" i="1" s="1"/>
  <c r="N944" i="1"/>
  <c r="M945" i="1"/>
  <c r="O945" i="1" s="1"/>
  <c r="N945" i="1"/>
  <c r="M946" i="1"/>
  <c r="O946" i="1" s="1"/>
  <c r="N946" i="1"/>
  <c r="M947" i="1"/>
  <c r="O947" i="1" s="1"/>
  <c r="N947" i="1"/>
  <c r="M948" i="1"/>
  <c r="O948" i="1" s="1"/>
  <c r="N948" i="1"/>
  <c r="M949" i="1"/>
  <c r="O949" i="1" s="1"/>
  <c r="N949" i="1"/>
  <c r="M950" i="1"/>
  <c r="O950" i="1" s="1"/>
  <c r="N950" i="1"/>
  <c r="M951" i="1"/>
  <c r="O951" i="1" s="1"/>
  <c r="N951" i="1"/>
  <c r="M952" i="1"/>
  <c r="O952" i="1" s="1"/>
  <c r="N952" i="1"/>
  <c r="M953" i="1"/>
  <c r="O953" i="1" s="1"/>
  <c r="N953" i="1"/>
  <c r="M954" i="1"/>
  <c r="O954" i="1" s="1"/>
  <c r="N954" i="1"/>
  <c r="M955" i="1"/>
  <c r="O955" i="1" s="1"/>
  <c r="N955" i="1"/>
  <c r="M956" i="1"/>
  <c r="O956" i="1" s="1"/>
  <c r="N956" i="1"/>
  <c r="M957" i="1"/>
  <c r="O957" i="1" s="1"/>
  <c r="N957" i="1"/>
  <c r="M958" i="1"/>
  <c r="O958" i="1" s="1"/>
  <c r="N958" i="1"/>
  <c r="M959" i="1"/>
  <c r="O959" i="1" s="1"/>
  <c r="N959" i="1"/>
  <c r="M960" i="1"/>
  <c r="O960" i="1" s="1"/>
  <c r="N960" i="1"/>
  <c r="M961" i="1"/>
  <c r="O961" i="1" s="1"/>
  <c r="N961" i="1"/>
  <c r="M962" i="1"/>
  <c r="O962" i="1" s="1"/>
  <c r="N962" i="1"/>
  <c r="M963" i="1"/>
  <c r="O963" i="1" s="1"/>
  <c r="N963" i="1"/>
  <c r="M964" i="1"/>
  <c r="O964" i="1" s="1"/>
  <c r="N964" i="1"/>
  <c r="M965" i="1"/>
  <c r="O965" i="1" s="1"/>
  <c r="N965" i="1"/>
  <c r="M966" i="1"/>
  <c r="O966" i="1" s="1"/>
  <c r="N966" i="1"/>
  <c r="M967" i="1"/>
  <c r="O967" i="1" s="1"/>
  <c r="N967" i="1"/>
  <c r="M968" i="1"/>
  <c r="O968" i="1" s="1"/>
  <c r="N968" i="1"/>
  <c r="M969" i="1"/>
  <c r="O969" i="1" s="1"/>
  <c r="N969" i="1"/>
  <c r="M970" i="1"/>
  <c r="O970" i="1" s="1"/>
  <c r="N970" i="1"/>
  <c r="M971" i="1"/>
  <c r="O971" i="1" s="1"/>
  <c r="N971" i="1"/>
  <c r="M972" i="1"/>
  <c r="O972" i="1" s="1"/>
  <c r="N972" i="1"/>
  <c r="M973" i="1"/>
  <c r="O973" i="1" s="1"/>
  <c r="N973" i="1"/>
  <c r="M974" i="1"/>
  <c r="O974" i="1" s="1"/>
  <c r="N974" i="1"/>
  <c r="M975" i="1"/>
  <c r="O975" i="1" s="1"/>
  <c r="N975" i="1"/>
  <c r="M976" i="1"/>
  <c r="O976" i="1" s="1"/>
  <c r="N976" i="1"/>
  <c r="M977" i="1"/>
  <c r="O977" i="1" s="1"/>
  <c r="N977" i="1"/>
  <c r="M978" i="1"/>
  <c r="O978" i="1" s="1"/>
  <c r="N978" i="1"/>
  <c r="M979" i="1"/>
  <c r="O979" i="1" s="1"/>
  <c r="N979" i="1"/>
  <c r="M980" i="1"/>
  <c r="O980" i="1" s="1"/>
  <c r="N980" i="1"/>
  <c r="M981" i="1"/>
  <c r="O981" i="1" s="1"/>
  <c r="N981" i="1"/>
  <c r="M982" i="1"/>
  <c r="O982" i="1" s="1"/>
  <c r="N982" i="1"/>
  <c r="M983" i="1"/>
  <c r="O983" i="1" s="1"/>
  <c r="N983" i="1"/>
  <c r="M984" i="1"/>
  <c r="O984" i="1" s="1"/>
  <c r="N984" i="1"/>
  <c r="M985" i="1"/>
  <c r="O985" i="1" s="1"/>
  <c r="N985" i="1"/>
  <c r="M986" i="1"/>
  <c r="O986" i="1" s="1"/>
  <c r="N986" i="1"/>
  <c r="M987" i="1"/>
  <c r="O987" i="1" s="1"/>
  <c r="N987" i="1"/>
  <c r="M988" i="1"/>
  <c r="O988" i="1" s="1"/>
  <c r="N988" i="1"/>
  <c r="M989" i="1"/>
  <c r="O989" i="1" s="1"/>
  <c r="N989" i="1"/>
  <c r="M990" i="1"/>
  <c r="O990" i="1" s="1"/>
  <c r="N990" i="1"/>
  <c r="M991" i="1"/>
  <c r="O991" i="1" s="1"/>
  <c r="N991" i="1"/>
  <c r="M992" i="1"/>
  <c r="O992" i="1" s="1"/>
  <c r="N992" i="1"/>
  <c r="M993" i="1"/>
  <c r="O993" i="1" s="1"/>
  <c r="N993" i="1"/>
  <c r="M994" i="1"/>
  <c r="O994" i="1" s="1"/>
  <c r="N994" i="1"/>
  <c r="M995" i="1"/>
  <c r="O995" i="1" s="1"/>
  <c r="N995" i="1"/>
  <c r="M996" i="1"/>
  <c r="O996" i="1" s="1"/>
  <c r="N996" i="1"/>
  <c r="M997" i="1"/>
  <c r="O997" i="1" s="1"/>
  <c r="N997" i="1"/>
  <c r="M998" i="1"/>
  <c r="O998" i="1" s="1"/>
  <c r="N998" i="1"/>
  <c r="M999" i="1"/>
  <c r="O999" i="1" s="1"/>
  <c r="N999" i="1"/>
  <c r="M1000" i="1"/>
  <c r="O1000" i="1" s="1"/>
  <c r="N1000" i="1"/>
  <c r="M1001" i="1"/>
  <c r="O1001" i="1" s="1"/>
  <c r="N1001" i="1"/>
  <c r="M1002" i="1"/>
  <c r="O1002" i="1" s="1"/>
  <c r="N1002" i="1"/>
  <c r="M1003" i="1"/>
  <c r="O1003" i="1" s="1"/>
  <c r="N1003" i="1"/>
  <c r="M1004" i="1"/>
  <c r="O1004" i="1" s="1"/>
  <c r="N1004" i="1"/>
  <c r="M1005" i="1"/>
  <c r="O1005" i="1" s="1"/>
  <c r="N1005" i="1"/>
  <c r="M1006" i="1"/>
  <c r="O1006" i="1" s="1"/>
  <c r="N1006" i="1"/>
  <c r="M1007" i="1"/>
  <c r="O1007" i="1" s="1"/>
  <c r="N1007" i="1"/>
  <c r="M1008" i="1"/>
  <c r="O1008" i="1" s="1"/>
  <c r="N1008" i="1"/>
  <c r="M1009" i="1"/>
  <c r="O1009" i="1" s="1"/>
  <c r="N1009" i="1"/>
  <c r="M1010" i="1"/>
  <c r="O1010" i="1" s="1"/>
  <c r="N1010" i="1"/>
  <c r="M1011" i="1"/>
  <c r="O1011" i="1" s="1"/>
  <c r="N1011" i="1"/>
  <c r="M1012" i="1"/>
  <c r="O1012" i="1" s="1"/>
  <c r="N1012" i="1"/>
  <c r="M1013" i="1"/>
  <c r="O1013" i="1" s="1"/>
  <c r="N1013" i="1"/>
  <c r="M1014" i="1"/>
  <c r="O1014" i="1" s="1"/>
  <c r="N1014" i="1"/>
  <c r="M1015" i="1"/>
  <c r="O1015" i="1" s="1"/>
  <c r="N1015" i="1"/>
  <c r="M1016" i="1"/>
  <c r="O1016" i="1" s="1"/>
  <c r="N1016" i="1"/>
  <c r="M1017" i="1"/>
  <c r="O1017" i="1" s="1"/>
  <c r="N1017" i="1"/>
  <c r="M1018" i="1"/>
  <c r="O1018" i="1" s="1"/>
  <c r="N1018" i="1"/>
  <c r="M1019" i="1"/>
  <c r="O1019" i="1" s="1"/>
  <c r="N1019" i="1"/>
  <c r="M1020" i="1"/>
  <c r="O1020" i="1" s="1"/>
  <c r="N1020" i="1"/>
  <c r="M1021" i="1"/>
  <c r="O1021" i="1" s="1"/>
  <c r="N1021" i="1"/>
  <c r="M1022" i="1"/>
  <c r="O1022" i="1" s="1"/>
  <c r="N1022" i="1"/>
  <c r="M1023" i="1"/>
  <c r="O1023" i="1" s="1"/>
  <c r="N1023" i="1"/>
  <c r="M1024" i="1"/>
  <c r="O1024" i="1" s="1"/>
  <c r="N1024" i="1"/>
  <c r="M1025" i="1"/>
  <c r="O1025" i="1" s="1"/>
  <c r="N1025" i="1"/>
  <c r="M1026" i="1"/>
  <c r="O1026" i="1" s="1"/>
  <c r="N1026" i="1"/>
  <c r="M1027" i="1"/>
  <c r="O1027" i="1" s="1"/>
  <c r="N1027" i="1"/>
  <c r="M1028" i="1"/>
  <c r="O1028" i="1" s="1"/>
  <c r="N1028" i="1"/>
  <c r="M1029" i="1"/>
  <c r="O1029" i="1" s="1"/>
  <c r="N1029" i="1"/>
  <c r="M1030" i="1"/>
  <c r="O1030" i="1" s="1"/>
  <c r="N1030" i="1"/>
  <c r="M1031" i="1"/>
  <c r="O1031" i="1" s="1"/>
  <c r="N1031" i="1"/>
  <c r="M1032" i="1"/>
  <c r="O1032" i="1" s="1"/>
  <c r="N1032" i="1"/>
  <c r="M1033" i="1"/>
  <c r="O1033" i="1" s="1"/>
  <c r="N1033" i="1"/>
  <c r="M1034" i="1"/>
  <c r="O1034" i="1" s="1"/>
  <c r="N1034" i="1"/>
  <c r="M1035" i="1"/>
  <c r="O1035" i="1" s="1"/>
  <c r="N1035" i="1"/>
  <c r="M1036" i="1"/>
  <c r="O1036" i="1" s="1"/>
  <c r="N1036" i="1"/>
  <c r="M1037" i="1"/>
  <c r="O1037" i="1" s="1"/>
  <c r="N1037" i="1"/>
  <c r="M1038" i="1"/>
  <c r="O1038" i="1" s="1"/>
  <c r="N1038" i="1"/>
  <c r="M1039" i="1"/>
  <c r="O1039" i="1" s="1"/>
  <c r="N1039" i="1"/>
  <c r="M1040" i="1"/>
  <c r="O1040" i="1" s="1"/>
  <c r="N1040" i="1"/>
  <c r="M1041" i="1"/>
  <c r="O1041" i="1" s="1"/>
  <c r="N1041" i="1"/>
  <c r="M1042" i="1"/>
  <c r="O1042" i="1" s="1"/>
  <c r="N1042" i="1"/>
  <c r="M1043" i="1"/>
  <c r="O1043" i="1" s="1"/>
  <c r="N1043" i="1"/>
  <c r="M1044" i="1"/>
  <c r="O1044" i="1" s="1"/>
  <c r="N1044" i="1"/>
  <c r="M1045" i="1"/>
  <c r="O1045" i="1" s="1"/>
  <c r="N1045" i="1"/>
  <c r="M1046" i="1"/>
  <c r="O1046" i="1" s="1"/>
  <c r="N1046" i="1"/>
  <c r="M1047" i="1"/>
  <c r="O1047" i="1" s="1"/>
  <c r="N1047" i="1"/>
  <c r="M1048" i="1"/>
  <c r="O1048" i="1" s="1"/>
  <c r="N1048" i="1"/>
  <c r="M1049" i="1"/>
  <c r="O1049" i="1" s="1"/>
  <c r="N1049" i="1"/>
  <c r="M1050" i="1"/>
  <c r="O1050" i="1" s="1"/>
  <c r="N1050" i="1"/>
  <c r="M1051" i="1"/>
  <c r="O1051" i="1" s="1"/>
  <c r="N1051" i="1"/>
  <c r="M1052" i="1"/>
  <c r="O1052" i="1" s="1"/>
  <c r="N1052" i="1"/>
  <c r="M1053" i="1"/>
  <c r="O1053" i="1" s="1"/>
  <c r="N1053" i="1"/>
  <c r="M1054" i="1"/>
  <c r="O1054" i="1" s="1"/>
  <c r="N1054" i="1"/>
  <c r="M1055" i="1"/>
  <c r="O1055" i="1" s="1"/>
  <c r="N1055" i="1"/>
  <c r="M1056" i="1"/>
  <c r="O1056" i="1" s="1"/>
  <c r="N1056" i="1"/>
  <c r="M1057" i="1"/>
  <c r="O1057" i="1" s="1"/>
  <c r="N1057" i="1"/>
  <c r="M1058" i="1"/>
  <c r="O1058" i="1" s="1"/>
  <c r="N1058" i="1"/>
  <c r="M1059" i="1"/>
  <c r="O1059" i="1" s="1"/>
  <c r="N1059" i="1"/>
  <c r="M1060" i="1"/>
  <c r="O1060" i="1" s="1"/>
  <c r="N1060" i="1"/>
  <c r="M1061" i="1"/>
  <c r="O1061" i="1" s="1"/>
  <c r="N1061" i="1"/>
  <c r="M1062" i="1"/>
  <c r="O1062" i="1" s="1"/>
  <c r="N1062" i="1"/>
  <c r="M1063" i="1"/>
  <c r="O1063" i="1" s="1"/>
  <c r="N1063" i="1"/>
  <c r="M1064" i="1"/>
  <c r="O1064" i="1" s="1"/>
  <c r="N1064" i="1"/>
  <c r="M1065" i="1"/>
  <c r="O1065" i="1" s="1"/>
  <c r="N1065" i="1"/>
  <c r="M1066" i="1"/>
  <c r="O1066" i="1" s="1"/>
  <c r="N1066" i="1"/>
  <c r="M1067" i="1"/>
  <c r="O1067" i="1" s="1"/>
  <c r="N1067" i="1"/>
  <c r="M1068" i="1"/>
  <c r="O1068" i="1" s="1"/>
  <c r="N1068" i="1"/>
  <c r="M1069" i="1"/>
  <c r="O1069" i="1" s="1"/>
  <c r="N1069" i="1"/>
  <c r="M1070" i="1"/>
  <c r="O1070" i="1" s="1"/>
  <c r="N1070" i="1"/>
  <c r="M1071" i="1"/>
  <c r="O1071" i="1" s="1"/>
  <c r="N1071" i="1"/>
  <c r="M1072" i="1"/>
  <c r="O1072" i="1" s="1"/>
  <c r="N1072" i="1"/>
  <c r="M1073" i="1"/>
  <c r="O1073" i="1" s="1"/>
  <c r="N1073" i="1"/>
  <c r="M1074" i="1"/>
  <c r="O1074" i="1" s="1"/>
  <c r="N1074" i="1"/>
  <c r="M1075" i="1"/>
  <c r="O1075" i="1" s="1"/>
  <c r="N1075" i="1"/>
  <c r="M1076" i="1"/>
  <c r="O1076" i="1" s="1"/>
  <c r="N1076" i="1"/>
  <c r="M1077" i="1"/>
  <c r="O1077" i="1" s="1"/>
  <c r="N1077" i="1"/>
  <c r="M1078" i="1"/>
  <c r="O1078" i="1" s="1"/>
  <c r="N1078" i="1"/>
  <c r="M1079" i="1"/>
  <c r="O1079" i="1" s="1"/>
  <c r="N1079" i="1"/>
  <c r="M1080" i="1"/>
  <c r="O1080" i="1" s="1"/>
  <c r="N1080" i="1"/>
  <c r="M1081" i="1"/>
  <c r="O1081" i="1" s="1"/>
  <c r="N1081" i="1"/>
  <c r="M1082" i="1"/>
  <c r="O1082" i="1" s="1"/>
  <c r="N1082" i="1"/>
  <c r="M1083" i="1"/>
  <c r="O1083" i="1" s="1"/>
  <c r="N1083" i="1"/>
  <c r="M1084" i="1"/>
  <c r="O1084" i="1" s="1"/>
  <c r="N1084" i="1"/>
  <c r="M1085" i="1"/>
  <c r="O1085" i="1" s="1"/>
  <c r="N1085" i="1"/>
  <c r="M1086" i="1"/>
  <c r="O1086" i="1" s="1"/>
  <c r="N1086" i="1"/>
  <c r="M1087" i="1"/>
  <c r="O1087" i="1" s="1"/>
  <c r="N1087" i="1"/>
  <c r="M1088" i="1"/>
  <c r="O1088" i="1" s="1"/>
  <c r="N1088" i="1"/>
  <c r="M1089" i="1"/>
  <c r="O1089" i="1" s="1"/>
  <c r="N1089" i="1"/>
  <c r="M1090" i="1"/>
  <c r="O1090" i="1" s="1"/>
  <c r="N1090" i="1"/>
  <c r="M1091" i="1"/>
  <c r="O1091" i="1" s="1"/>
  <c r="N1091" i="1"/>
  <c r="M1092" i="1"/>
  <c r="O1092" i="1" s="1"/>
  <c r="N1092" i="1"/>
  <c r="M1093" i="1"/>
  <c r="O1093" i="1" s="1"/>
  <c r="N1093" i="1"/>
  <c r="M1094" i="1"/>
  <c r="O1094" i="1" s="1"/>
  <c r="N1094" i="1"/>
  <c r="M1095" i="1"/>
  <c r="O1095" i="1" s="1"/>
  <c r="N1095" i="1"/>
  <c r="M1096" i="1"/>
  <c r="O1096" i="1" s="1"/>
  <c r="N1096" i="1"/>
  <c r="M1097" i="1"/>
  <c r="O1097" i="1" s="1"/>
  <c r="N1097" i="1"/>
  <c r="M1098" i="1"/>
  <c r="O1098" i="1" s="1"/>
  <c r="N1098" i="1"/>
  <c r="M1099" i="1"/>
  <c r="O1099" i="1" s="1"/>
  <c r="N1099" i="1"/>
  <c r="M1100" i="1"/>
  <c r="O1100" i="1" s="1"/>
  <c r="N1100" i="1"/>
  <c r="M1101" i="1"/>
  <c r="O1101" i="1" s="1"/>
  <c r="N1101" i="1"/>
  <c r="M1102" i="1"/>
  <c r="O1102" i="1" s="1"/>
  <c r="N1102" i="1"/>
  <c r="M1103" i="1"/>
  <c r="O1103" i="1" s="1"/>
  <c r="N1103" i="1"/>
  <c r="M1104" i="1"/>
  <c r="O1104" i="1" s="1"/>
  <c r="N1104" i="1"/>
  <c r="M1105" i="1"/>
  <c r="O1105" i="1" s="1"/>
  <c r="N1105" i="1"/>
  <c r="M1106" i="1"/>
  <c r="O1106" i="1" s="1"/>
  <c r="N1106" i="1"/>
  <c r="M1107" i="1"/>
  <c r="O1107" i="1" s="1"/>
  <c r="N1107" i="1"/>
  <c r="M1108" i="1"/>
  <c r="O1108" i="1" s="1"/>
  <c r="N1108" i="1"/>
  <c r="M1109" i="1"/>
  <c r="O1109" i="1" s="1"/>
  <c r="N1109" i="1"/>
  <c r="M1110" i="1"/>
  <c r="O1110" i="1" s="1"/>
  <c r="N1110" i="1"/>
  <c r="M1111" i="1"/>
  <c r="O1111" i="1" s="1"/>
  <c r="N1111" i="1"/>
  <c r="M1112" i="1"/>
  <c r="O1112" i="1" s="1"/>
  <c r="N1112" i="1"/>
  <c r="M1113" i="1"/>
  <c r="O1113" i="1" s="1"/>
  <c r="N1113" i="1"/>
  <c r="M1114" i="1"/>
  <c r="O1114" i="1" s="1"/>
  <c r="N1114" i="1"/>
  <c r="M1115" i="1"/>
  <c r="O1115" i="1" s="1"/>
  <c r="N1115" i="1"/>
  <c r="M1116" i="1"/>
  <c r="O1116" i="1" s="1"/>
  <c r="N1116" i="1"/>
  <c r="M1117" i="1"/>
  <c r="O1117" i="1" s="1"/>
  <c r="N1117" i="1"/>
  <c r="M1118" i="1"/>
  <c r="O1118" i="1" s="1"/>
  <c r="N1118" i="1"/>
  <c r="M1119" i="1"/>
  <c r="O1119" i="1" s="1"/>
  <c r="N1119" i="1"/>
  <c r="M1120" i="1"/>
  <c r="O1120" i="1" s="1"/>
  <c r="N1120" i="1"/>
  <c r="M1121" i="1"/>
  <c r="O1121" i="1" s="1"/>
  <c r="N1121" i="1"/>
  <c r="M1122" i="1"/>
  <c r="O1122" i="1" s="1"/>
  <c r="N1122" i="1"/>
  <c r="M1123" i="1"/>
  <c r="O1123" i="1" s="1"/>
  <c r="N1123" i="1"/>
  <c r="M1124" i="1"/>
  <c r="O1124" i="1" s="1"/>
  <c r="N1124" i="1"/>
  <c r="M1125" i="1"/>
  <c r="O1125" i="1" s="1"/>
  <c r="N1125" i="1"/>
  <c r="M1126" i="1"/>
  <c r="O1126" i="1" s="1"/>
  <c r="N1126" i="1"/>
  <c r="M1127" i="1"/>
  <c r="O1127" i="1" s="1"/>
  <c r="N1127" i="1"/>
  <c r="M1128" i="1"/>
  <c r="O1128" i="1" s="1"/>
  <c r="N1128" i="1"/>
  <c r="M1129" i="1"/>
  <c r="O1129" i="1" s="1"/>
  <c r="N1129" i="1"/>
  <c r="M1130" i="1"/>
  <c r="O1130" i="1" s="1"/>
  <c r="N1130" i="1"/>
  <c r="M1131" i="1"/>
  <c r="O1131" i="1" s="1"/>
  <c r="N1131" i="1"/>
  <c r="M1132" i="1"/>
  <c r="O1132" i="1" s="1"/>
  <c r="N1132" i="1"/>
  <c r="M1133" i="1"/>
  <c r="O1133" i="1" s="1"/>
  <c r="N1133" i="1"/>
  <c r="M1134" i="1"/>
  <c r="O1134" i="1" s="1"/>
  <c r="N1134" i="1"/>
  <c r="M1135" i="1"/>
  <c r="O1135" i="1" s="1"/>
  <c r="N1135" i="1"/>
  <c r="M1136" i="1"/>
  <c r="O1136" i="1" s="1"/>
  <c r="N1136" i="1"/>
  <c r="M1137" i="1"/>
  <c r="O1137" i="1" s="1"/>
  <c r="N1137" i="1"/>
  <c r="M1138" i="1"/>
  <c r="O1138" i="1" s="1"/>
  <c r="N1138" i="1"/>
  <c r="M1139" i="1"/>
  <c r="O1139" i="1" s="1"/>
  <c r="N1139" i="1"/>
  <c r="M1140" i="1"/>
  <c r="O1140" i="1" s="1"/>
  <c r="N1140" i="1"/>
  <c r="M1141" i="1"/>
  <c r="O1141" i="1" s="1"/>
  <c r="N1141" i="1"/>
  <c r="M1142" i="1"/>
  <c r="O1142" i="1" s="1"/>
  <c r="N1142" i="1"/>
  <c r="M1143" i="1"/>
  <c r="O1143" i="1" s="1"/>
  <c r="N1143" i="1"/>
  <c r="M1144" i="1"/>
  <c r="O1144" i="1" s="1"/>
  <c r="N1144" i="1"/>
  <c r="M1145" i="1"/>
  <c r="O1145" i="1" s="1"/>
  <c r="N1145" i="1"/>
  <c r="M1146" i="1"/>
  <c r="O1146" i="1" s="1"/>
  <c r="N1146" i="1"/>
  <c r="M1147" i="1"/>
  <c r="O1147" i="1" s="1"/>
  <c r="N1147" i="1"/>
  <c r="M1148" i="1"/>
  <c r="O1148" i="1" s="1"/>
  <c r="N1148" i="1"/>
  <c r="M1149" i="1"/>
  <c r="O1149" i="1" s="1"/>
  <c r="N1149" i="1"/>
  <c r="M1150" i="1"/>
  <c r="O1150" i="1" s="1"/>
  <c r="N1150" i="1"/>
  <c r="M1151" i="1"/>
  <c r="O1151" i="1" s="1"/>
  <c r="N1151" i="1"/>
  <c r="M1152" i="1"/>
  <c r="O1152" i="1" s="1"/>
  <c r="N1152" i="1"/>
  <c r="M1153" i="1"/>
  <c r="O1153" i="1" s="1"/>
  <c r="N1153" i="1"/>
  <c r="M1154" i="1"/>
  <c r="O1154" i="1" s="1"/>
  <c r="N1154" i="1"/>
  <c r="M1155" i="1"/>
  <c r="O1155" i="1" s="1"/>
  <c r="N1155" i="1"/>
  <c r="M1156" i="1"/>
  <c r="O1156" i="1" s="1"/>
  <c r="N1156" i="1"/>
  <c r="M1157" i="1"/>
  <c r="O1157" i="1" s="1"/>
  <c r="N1157" i="1"/>
  <c r="M1158" i="1"/>
  <c r="O1158" i="1" s="1"/>
  <c r="N1158" i="1"/>
  <c r="M1159" i="1"/>
  <c r="O1159" i="1" s="1"/>
  <c r="N1159" i="1"/>
  <c r="M1160" i="1"/>
  <c r="O1160" i="1" s="1"/>
  <c r="N1160" i="1"/>
  <c r="M1161" i="1"/>
  <c r="O1161" i="1" s="1"/>
  <c r="N1161" i="1"/>
  <c r="M1162" i="1"/>
  <c r="O1162" i="1" s="1"/>
  <c r="N1162" i="1"/>
  <c r="M1163" i="1"/>
  <c r="O1163" i="1" s="1"/>
  <c r="N1163" i="1"/>
  <c r="M1164" i="1"/>
  <c r="O1164" i="1" s="1"/>
  <c r="N1164" i="1"/>
  <c r="M1165" i="1"/>
  <c r="O1165" i="1" s="1"/>
  <c r="N1165" i="1"/>
  <c r="M1166" i="1"/>
  <c r="O1166" i="1" s="1"/>
  <c r="N1166" i="1"/>
  <c r="M1167" i="1"/>
  <c r="O1167" i="1" s="1"/>
  <c r="N1167" i="1"/>
  <c r="M1168" i="1"/>
  <c r="O1168" i="1" s="1"/>
  <c r="N1168" i="1"/>
  <c r="M1169" i="1"/>
  <c r="O1169" i="1" s="1"/>
  <c r="N1169" i="1"/>
  <c r="M1170" i="1"/>
  <c r="O1170" i="1" s="1"/>
  <c r="N1170" i="1"/>
  <c r="M1171" i="1"/>
  <c r="O1171" i="1" s="1"/>
  <c r="N1171" i="1"/>
  <c r="M1172" i="1"/>
  <c r="O1172" i="1" s="1"/>
  <c r="N1172" i="1"/>
  <c r="M1173" i="1"/>
  <c r="O1173" i="1" s="1"/>
  <c r="N1173" i="1"/>
  <c r="M1174" i="1"/>
  <c r="O1174" i="1" s="1"/>
  <c r="N1174" i="1"/>
  <c r="M1175" i="1"/>
  <c r="O1175" i="1" s="1"/>
  <c r="N1175" i="1"/>
  <c r="M1176" i="1"/>
  <c r="O1176" i="1" s="1"/>
  <c r="N1176" i="1"/>
  <c r="M1177" i="1"/>
  <c r="O1177" i="1" s="1"/>
  <c r="N1177" i="1"/>
  <c r="M1178" i="1"/>
  <c r="O1178" i="1" s="1"/>
  <c r="N1178" i="1"/>
  <c r="M1179" i="1"/>
  <c r="O1179" i="1" s="1"/>
  <c r="N1179" i="1"/>
  <c r="M1180" i="1"/>
  <c r="O1180" i="1" s="1"/>
  <c r="N1180" i="1"/>
  <c r="M1181" i="1"/>
  <c r="O1181" i="1" s="1"/>
  <c r="N1181" i="1"/>
  <c r="M1182" i="1"/>
  <c r="O1182" i="1" s="1"/>
  <c r="N1182" i="1"/>
  <c r="M1183" i="1"/>
  <c r="O1183" i="1" s="1"/>
  <c r="N1183" i="1"/>
  <c r="M1184" i="1"/>
  <c r="O1184" i="1" s="1"/>
  <c r="N1184" i="1"/>
  <c r="M1185" i="1"/>
  <c r="O1185" i="1" s="1"/>
  <c r="N1185" i="1"/>
  <c r="M1186" i="1"/>
  <c r="O1186" i="1" s="1"/>
  <c r="N1186" i="1"/>
  <c r="M1187" i="1"/>
  <c r="O1187" i="1" s="1"/>
  <c r="N1187" i="1"/>
  <c r="M1188" i="1"/>
  <c r="O1188" i="1" s="1"/>
  <c r="N1188" i="1"/>
  <c r="M1189" i="1"/>
  <c r="O1189" i="1" s="1"/>
  <c r="N1189" i="1"/>
  <c r="M1190" i="1"/>
  <c r="O1190" i="1" s="1"/>
  <c r="N1190" i="1"/>
  <c r="M1191" i="1"/>
  <c r="O1191" i="1" s="1"/>
  <c r="N1191" i="1"/>
  <c r="M1192" i="1"/>
  <c r="O1192" i="1" s="1"/>
  <c r="N1192" i="1"/>
  <c r="M1193" i="1"/>
  <c r="O1193" i="1" s="1"/>
  <c r="N1193" i="1"/>
  <c r="M1194" i="1"/>
  <c r="O1194" i="1" s="1"/>
  <c r="N1194" i="1"/>
  <c r="M1195" i="1"/>
  <c r="O1195" i="1" s="1"/>
  <c r="N1195" i="1"/>
  <c r="M1196" i="1"/>
  <c r="O1196" i="1" s="1"/>
  <c r="N1196" i="1"/>
  <c r="M1197" i="1"/>
  <c r="O1197" i="1" s="1"/>
  <c r="N1197" i="1"/>
  <c r="M1198" i="1"/>
  <c r="O1198" i="1" s="1"/>
  <c r="N1198" i="1"/>
  <c r="M1199" i="1"/>
  <c r="O1199" i="1" s="1"/>
  <c r="N1199" i="1"/>
  <c r="M1200" i="1"/>
  <c r="O1200" i="1" s="1"/>
  <c r="N1200" i="1"/>
  <c r="M1201" i="1"/>
  <c r="O1201" i="1" s="1"/>
  <c r="N1201" i="1"/>
  <c r="M1202" i="1"/>
  <c r="O1202" i="1" s="1"/>
  <c r="N1202" i="1"/>
  <c r="M1203" i="1"/>
  <c r="O1203" i="1" s="1"/>
  <c r="N1203" i="1"/>
  <c r="M1204" i="1"/>
  <c r="O1204" i="1" s="1"/>
  <c r="N1204" i="1"/>
  <c r="M1205" i="1"/>
  <c r="O1205" i="1" s="1"/>
  <c r="N1205" i="1"/>
  <c r="M1206" i="1"/>
  <c r="O1206" i="1" s="1"/>
  <c r="N1206" i="1"/>
  <c r="M1207" i="1"/>
  <c r="O1207" i="1" s="1"/>
  <c r="N1207" i="1"/>
  <c r="M1208" i="1"/>
  <c r="O1208" i="1" s="1"/>
  <c r="N1208" i="1"/>
  <c r="M1209" i="1"/>
  <c r="O1209" i="1" s="1"/>
  <c r="N1209" i="1"/>
  <c r="M1210" i="1"/>
  <c r="O1210" i="1" s="1"/>
  <c r="N1210" i="1"/>
  <c r="M1211" i="1"/>
  <c r="O1211" i="1" s="1"/>
  <c r="N1211" i="1"/>
  <c r="M1212" i="1"/>
  <c r="O1212" i="1" s="1"/>
  <c r="N1212" i="1"/>
  <c r="M1213" i="1"/>
  <c r="O1213" i="1" s="1"/>
  <c r="N1213" i="1"/>
  <c r="M1214" i="1"/>
  <c r="O1214" i="1" s="1"/>
  <c r="N1214" i="1"/>
  <c r="M1215" i="1"/>
  <c r="O1215" i="1" s="1"/>
  <c r="N1215" i="1"/>
  <c r="M1216" i="1"/>
  <c r="O1216" i="1" s="1"/>
  <c r="N1216" i="1"/>
  <c r="M1217" i="1"/>
  <c r="O1217" i="1" s="1"/>
  <c r="N1217" i="1"/>
  <c r="M1218" i="1"/>
  <c r="O1218" i="1" s="1"/>
  <c r="N1218" i="1"/>
  <c r="M1219" i="1"/>
  <c r="O1219" i="1" s="1"/>
  <c r="N1219" i="1"/>
  <c r="M1220" i="1"/>
  <c r="O1220" i="1" s="1"/>
  <c r="N1220" i="1"/>
  <c r="M1221" i="1"/>
  <c r="O1221" i="1" s="1"/>
  <c r="N1221" i="1"/>
  <c r="M1222" i="1"/>
  <c r="O1222" i="1" s="1"/>
  <c r="N1222" i="1"/>
  <c r="M1223" i="1"/>
  <c r="O1223" i="1" s="1"/>
  <c r="N1223" i="1"/>
  <c r="M1224" i="1"/>
  <c r="O1224" i="1" s="1"/>
  <c r="N1224" i="1"/>
  <c r="M1225" i="1"/>
  <c r="O1225" i="1" s="1"/>
  <c r="N1225" i="1"/>
  <c r="M1226" i="1"/>
  <c r="O1226" i="1" s="1"/>
  <c r="N1226" i="1"/>
  <c r="M1227" i="1"/>
  <c r="O1227" i="1" s="1"/>
  <c r="N1227" i="1"/>
  <c r="M1228" i="1"/>
  <c r="O1228" i="1" s="1"/>
  <c r="N1228" i="1"/>
  <c r="M1229" i="1"/>
  <c r="O1229" i="1" s="1"/>
  <c r="N1229" i="1"/>
  <c r="M1230" i="1"/>
  <c r="O1230" i="1" s="1"/>
  <c r="N1230" i="1"/>
  <c r="M1231" i="1"/>
  <c r="O1231" i="1" s="1"/>
  <c r="N1231" i="1"/>
  <c r="M1232" i="1"/>
  <c r="O1232" i="1" s="1"/>
  <c r="N1232" i="1"/>
  <c r="M1233" i="1"/>
  <c r="O1233" i="1" s="1"/>
  <c r="N1233" i="1"/>
  <c r="M1234" i="1"/>
  <c r="O1234" i="1" s="1"/>
  <c r="N1234" i="1"/>
  <c r="M1235" i="1"/>
  <c r="O1235" i="1" s="1"/>
  <c r="N1235" i="1"/>
  <c r="M1236" i="1"/>
  <c r="O1236" i="1" s="1"/>
  <c r="N1236" i="1"/>
  <c r="M1237" i="1"/>
  <c r="O1237" i="1" s="1"/>
  <c r="N1237" i="1"/>
  <c r="M1238" i="1"/>
  <c r="O1238" i="1" s="1"/>
  <c r="N1238" i="1"/>
  <c r="M1239" i="1"/>
  <c r="O1239" i="1" s="1"/>
  <c r="N1239" i="1"/>
  <c r="M1240" i="1"/>
  <c r="O1240" i="1" s="1"/>
  <c r="N1240" i="1"/>
  <c r="M1241" i="1"/>
  <c r="O1241" i="1" s="1"/>
  <c r="N1241" i="1"/>
  <c r="M1242" i="1"/>
  <c r="O1242" i="1" s="1"/>
  <c r="N1242" i="1"/>
  <c r="M1243" i="1"/>
  <c r="O1243" i="1" s="1"/>
  <c r="N1243" i="1"/>
  <c r="M1244" i="1"/>
  <c r="O1244" i="1" s="1"/>
  <c r="N1244" i="1"/>
  <c r="M1245" i="1"/>
  <c r="O1245" i="1" s="1"/>
  <c r="N1245" i="1"/>
  <c r="M1246" i="1"/>
  <c r="O1246" i="1" s="1"/>
  <c r="N1246" i="1"/>
  <c r="M1247" i="1"/>
  <c r="O1247" i="1" s="1"/>
  <c r="N1247" i="1"/>
  <c r="M1248" i="1"/>
  <c r="O1248" i="1" s="1"/>
  <c r="N1248" i="1"/>
  <c r="M1249" i="1"/>
  <c r="O1249" i="1" s="1"/>
  <c r="N1249" i="1"/>
  <c r="M1250" i="1"/>
  <c r="O1250" i="1" s="1"/>
  <c r="N1250" i="1"/>
  <c r="M1251" i="1"/>
  <c r="O1251" i="1" s="1"/>
  <c r="N1251" i="1"/>
  <c r="M1252" i="1"/>
  <c r="O1252" i="1" s="1"/>
  <c r="N1252" i="1"/>
  <c r="M1253" i="1"/>
  <c r="O1253" i="1" s="1"/>
  <c r="N1253" i="1"/>
  <c r="M1254" i="1"/>
  <c r="O1254" i="1" s="1"/>
  <c r="N1254" i="1"/>
  <c r="M1255" i="1"/>
  <c r="O1255" i="1" s="1"/>
  <c r="N1255" i="1"/>
  <c r="M1256" i="1"/>
  <c r="O1256" i="1" s="1"/>
  <c r="N1256" i="1"/>
  <c r="M1257" i="1"/>
  <c r="O1257" i="1" s="1"/>
  <c r="N1257" i="1"/>
  <c r="M1258" i="1"/>
  <c r="O1258" i="1" s="1"/>
  <c r="N1258" i="1"/>
  <c r="M1259" i="1"/>
  <c r="O1259" i="1" s="1"/>
  <c r="N1259" i="1"/>
  <c r="M1260" i="1"/>
  <c r="O1260" i="1" s="1"/>
  <c r="N1260" i="1"/>
  <c r="M1261" i="1"/>
  <c r="O1261" i="1" s="1"/>
  <c r="N1261" i="1"/>
  <c r="M1262" i="1"/>
  <c r="O1262" i="1" s="1"/>
  <c r="N1262" i="1"/>
  <c r="M1263" i="1"/>
  <c r="O1263" i="1" s="1"/>
  <c r="N1263" i="1"/>
  <c r="M1264" i="1"/>
  <c r="O1264" i="1" s="1"/>
  <c r="N1264" i="1"/>
  <c r="M1265" i="1"/>
  <c r="O1265" i="1" s="1"/>
  <c r="N1265" i="1"/>
  <c r="M1266" i="1"/>
  <c r="O1266" i="1" s="1"/>
  <c r="N1266" i="1"/>
  <c r="M1267" i="1"/>
  <c r="O1267" i="1" s="1"/>
  <c r="N1267" i="1"/>
  <c r="M1268" i="1"/>
  <c r="O1268" i="1" s="1"/>
  <c r="N1268" i="1"/>
  <c r="M1269" i="1"/>
  <c r="O1269" i="1" s="1"/>
  <c r="N1269" i="1"/>
  <c r="M1270" i="1"/>
  <c r="O1270" i="1" s="1"/>
  <c r="N1270" i="1"/>
  <c r="M1271" i="1"/>
  <c r="O1271" i="1" s="1"/>
  <c r="N1271" i="1"/>
  <c r="M1272" i="1"/>
  <c r="O1272" i="1" s="1"/>
  <c r="N1272" i="1"/>
  <c r="M1273" i="1"/>
  <c r="O1273" i="1" s="1"/>
  <c r="N1273" i="1"/>
  <c r="M1274" i="1"/>
  <c r="O1274" i="1" s="1"/>
  <c r="N1274" i="1"/>
  <c r="M1275" i="1"/>
  <c r="O1275" i="1" s="1"/>
  <c r="N1275" i="1"/>
  <c r="M1276" i="1"/>
  <c r="O1276" i="1" s="1"/>
  <c r="N1276" i="1"/>
  <c r="M1277" i="1"/>
  <c r="O1277" i="1" s="1"/>
  <c r="N1277" i="1"/>
  <c r="M1278" i="1"/>
  <c r="O1278" i="1" s="1"/>
  <c r="N1278" i="1"/>
  <c r="M1279" i="1"/>
  <c r="O1279" i="1" s="1"/>
  <c r="N1279" i="1"/>
  <c r="M1280" i="1"/>
  <c r="O1280" i="1" s="1"/>
  <c r="N1280" i="1"/>
  <c r="M1281" i="1"/>
  <c r="O1281" i="1" s="1"/>
  <c r="N1281" i="1"/>
  <c r="M1282" i="1"/>
  <c r="O1282" i="1" s="1"/>
  <c r="N1282" i="1"/>
  <c r="M1283" i="1"/>
  <c r="O1283" i="1" s="1"/>
  <c r="N1283" i="1"/>
  <c r="M1284" i="1"/>
  <c r="O1284" i="1" s="1"/>
  <c r="N1284" i="1"/>
  <c r="M1285" i="1"/>
  <c r="O1285" i="1" s="1"/>
  <c r="N1285" i="1"/>
  <c r="M1286" i="1"/>
  <c r="O1286" i="1" s="1"/>
  <c r="N1286" i="1"/>
  <c r="M1287" i="1"/>
  <c r="O1287" i="1" s="1"/>
  <c r="N1287" i="1"/>
  <c r="M1288" i="1"/>
  <c r="O1288" i="1" s="1"/>
  <c r="N1288" i="1"/>
  <c r="M1289" i="1"/>
  <c r="O1289" i="1" s="1"/>
  <c r="N1289" i="1"/>
  <c r="M1290" i="1"/>
  <c r="O1290" i="1" s="1"/>
  <c r="N1290" i="1"/>
  <c r="M1291" i="1"/>
  <c r="O1291" i="1" s="1"/>
  <c r="N1291" i="1"/>
  <c r="M1292" i="1"/>
  <c r="O1292" i="1" s="1"/>
  <c r="N1292" i="1"/>
  <c r="M1293" i="1"/>
  <c r="O1293" i="1" s="1"/>
  <c r="N1293" i="1"/>
  <c r="M1294" i="1"/>
  <c r="O1294" i="1" s="1"/>
  <c r="N1294" i="1"/>
  <c r="M1295" i="1"/>
  <c r="O1295" i="1" s="1"/>
  <c r="N1295" i="1"/>
  <c r="M1296" i="1"/>
  <c r="O1296" i="1" s="1"/>
  <c r="N1296" i="1"/>
  <c r="M1297" i="1"/>
  <c r="O1297" i="1" s="1"/>
  <c r="N1297" i="1"/>
  <c r="M1298" i="1"/>
  <c r="O1298" i="1" s="1"/>
  <c r="N1298" i="1"/>
  <c r="M1299" i="1"/>
  <c r="O1299" i="1" s="1"/>
  <c r="N1299" i="1"/>
  <c r="M1300" i="1"/>
  <c r="O1300" i="1" s="1"/>
  <c r="N1300" i="1"/>
  <c r="M1301" i="1"/>
  <c r="O1301" i="1" s="1"/>
  <c r="N1301" i="1"/>
  <c r="M1302" i="1"/>
  <c r="O1302" i="1" s="1"/>
  <c r="N1302" i="1"/>
  <c r="M1303" i="1"/>
  <c r="O1303" i="1" s="1"/>
  <c r="N1303" i="1"/>
  <c r="M1304" i="1"/>
  <c r="O1304" i="1" s="1"/>
  <c r="N1304" i="1"/>
  <c r="M1305" i="1"/>
  <c r="O1305" i="1" s="1"/>
  <c r="N1305" i="1"/>
  <c r="M1306" i="1"/>
  <c r="O1306" i="1" s="1"/>
  <c r="N1306" i="1"/>
  <c r="M1307" i="1"/>
  <c r="O1307" i="1" s="1"/>
  <c r="N1307" i="1"/>
  <c r="M1308" i="1"/>
  <c r="O1308" i="1" s="1"/>
  <c r="N1308" i="1"/>
  <c r="M1309" i="1"/>
  <c r="O1309" i="1" s="1"/>
  <c r="N1309" i="1"/>
  <c r="M1310" i="1"/>
  <c r="O1310" i="1" s="1"/>
  <c r="N1310" i="1"/>
  <c r="M1311" i="1"/>
  <c r="O1311" i="1" s="1"/>
  <c r="N1311" i="1"/>
  <c r="M1312" i="1"/>
  <c r="O1312" i="1" s="1"/>
  <c r="N1312" i="1"/>
  <c r="M1313" i="1"/>
  <c r="O1313" i="1" s="1"/>
  <c r="N1313" i="1"/>
  <c r="M1314" i="1"/>
  <c r="O1314" i="1" s="1"/>
  <c r="N1314" i="1"/>
  <c r="M1315" i="1"/>
  <c r="O1315" i="1" s="1"/>
  <c r="N1315" i="1"/>
  <c r="M1316" i="1"/>
  <c r="O1316" i="1" s="1"/>
  <c r="N1316" i="1"/>
  <c r="M1317" i="1"/>
  <c r="O1317" i="1" s="1"/>
  <c r="N1317" i="1"/>
  <c r="M1318" i="1"/>
  <c r="O1318" i="1" s="1"/>
  <c r="N1318" i="1"/>
  <c r="M1319" i="1"/>
  <c r="O1319" i="1" s="1"/>
  <c r="N1319" i="1"/>
  <c r="M1320" i="1"/>
  <c r="O1320" i="1" s="1"/>
  <c r="N1320" i="1"/>
  <c r="M1321" i="1"/>
  <c r="O1321" i="1" s="1"/>
  <c r="N1321" i="1"/>
  <c r="M1322" i="1"/>
  <c r="O1322" i="1" s="1"/>
  <c r="N1322" i="1"/>
  <c r="M1323" i="1"/>
  <c r="O1323" i="1" s="1"/>
  <c r="N1323" i="1"/>
  <c r="M1324" i="1"/>
  <c r="O1324" i="1" s="1"/>
  <c r="N1324" i="1"/>
  <c r="M1325" i="1"/>
  <c r="O1325" i="1" s="1"/>
  <c r="N1325" i="1"/>
  <c r="M1326" i="1"/>
  <c r="O1326" i="1" s="1"/>
  <c r="N1326" i="1"/>
  <c r="M1327" i="1"/>
  <c r="O1327" i="1" s="1"/>
  <c r="N1327" i="1"/>
  <c r="M1328" i="1"/>
  <c r="O1328" i="1" s="1"/>
  <c r="N1328" i="1"/>
  <c r="M1329" i="1"/>
  <c r="O1329" i="1" s="1"/>
  <c r="N1329" i="1"/>
  <c r="M1330" i="1"/>
  <c r="O1330" i="1" s="1"/>
  <c r="N1330" i="1"/>
  <c r="M1331" i="1"/>
  <c r="O1331" i="1" s="1"/>
  <c r="N1331" i="1"/>
  <c r="M1332" i="1"/>
  <c r="O1332" i="1" s="1"/>
  <c r="N1332" i="1"/>
  <c r="M1333" i="1"/>
  <c r="O1333" i="1" s="1"/>
  <c r="N1333" i="1"/>
  <c r="M1334" i="1"/>
  <c r="O1334" i="1" s="1"/>
  <c r="N1334" i="1"/>
  <c r="M1335" i="1"/>
  <c r="O1335" i="1" s="1"/>
  <c r="N1335" i="1"/>
  <c r="M1336" i="1"/>
  <c r="O1336" i="1" s="1"/>
  <c r="N1336" i="1"/>
  <c r="M1337" i="1"/>
  <c r="O1337" i="1" s="1"/>
  <c r="N1337" i="1"/>
  <c r="M1338" i="1"/>
  <c r="O1338" i="1" s="1"/>
  <c r="N1338" i="1"/>
  <c r="M1339" i="1"/>
  <c r="O1339" i="1" s="1"/>
  <c r="N1339" i="1"/>
  <c r="M1340" i="1"/>
  <c r="O1340" i="1" s="1"/>
  <c r="N1340" i="1"/>
  <c r="M1341" i="1"/>
  <c r="O1341" i="1" s="1"/>
  <c r="N1341" i="1"/>
  <c r="M1342" i="1"/>
  <c r="O1342" i="1" s="1"/>
  <c r="N1342" i="1"/>
  <c r="M1343" i="1"/>
  <c r="O1343" i="1" s="1"/>
  <c r="N1343" i="1"/>
  <c r="M1344" i="1"/>
  <c r="O1344" i="1" s="1"/>
  <c r="N1344" i="1"/>
  <c r="M1345" i="1"/>
  <c r="O1345" i="1" s="1"/>
  <c r="N1345" i="1"/>
  <c r="M1346" i="1"/>
  <c r="O1346" i="1" s="1"/>
  <c r="N1346" i="1"/>
  <c r="M1347" i="1"/>
  <c r="O1347" i="1" s="1"/>
  <c r="N1347" i="1"/>
  <c r="M1348" i="1"/>
  <c r="O1348" i="1" s="1"/>
  <c r="N1348" i="1"/>
  <c r="M1349" i="1"/>
  <c r="O1349" i="1" s="1"/>
  <c r="N1349" i="1"/>
  <c r="M1350" i="1"/>
  <c r="O1350" i="1" s="1"/>
  <c r="N1350" i="1"/>
  <c r="M1351" i="1"/>
  <c r="O1351" i="1" s="1"/>
  <c r="N1351" i="1"/>
  <c r="M1352" i="1"/>
  <c r="O1352" i="1" s="1"/>
  <c r="N1352" i="1"/>
  <c r="M1353" i="1"/>
  <c r="O1353" i="1" s="1"/>
  <c r="N1353" i="1"/>
  <c r="M1354" i="1"/>
  <c r="O1354" i="1" s="1"/>
  <c r="N1354" i="1"/>
  <c r="M1355" i="1"/>
  <c r="O1355" i="1" s="1"/>
  <c r="N1355" i="1"/>
  <c r="M1356" i="1"/>
  <c r="O1356" i="1" s="1"/>
  <c r="N1356" i="1"/>
  <c r="M1357" i="1"/>
  <c r="O1357" i="1" s="1"/>
  <c r="N1357" i="1"/>
  <c r="M1358" i="1"/>
  <c r="O1358" i="1" s="1"/>
  <c r="N1358" i="1"/>
  <c r="M1359" i="1"/>
  <c r="O1359" i="1" s="1"/>
  <c r="N1359" i="1"/>
  <c r="M1360" i="1"/>
  <c r="O1360" i="1" s="1"/>
  <c r="N1360" i="1"/>
  <c r="M1361" i="1"/>
  <c r="O1361" i="1" s="1"/>
  <c r="N1361" i="1"/>
  <c r="M1362" i="1"/>
  <c r="O1362" i="1" s="1"/>
  <c r="N1362" i="1"/>
  <c r="M1363" i="1"/>
  <c r="O1363" i="1" s="1"/>
  <c r="N1363" i="1"/>
  <c r="M1364" i="1"/>
  <c r="O1364" i="1" s="1"/>
  <c r="N1364" i="1"/>
  <c r="M1365" i="1"/>
  <c r="O1365" i="1" s="1"/>
  <c r="N1365" i="1"/>
  <c r="M1366" i="1"/>
  <c r="O1366" i="1" s="1"/>
  <c r="N1366" i="1"/>
  <c r="M1367" i="1"/>
  <c r="O1367" i="1" s="1"/>
  <c r="N1367" i="1"/>
  <c r="M1368" i="1"/>
  <c r="O1368" i="1" s="1"/>
  <c r="N1368" i="1"/>
  <c r="M1369" i="1"/>
  <c r="O1369" i="1" s="1"/>
  <c r="N1369" i="1"/>
  <c r="M1370" i="1"/>
  <c r="O1370" i="1" s="1"/>
  <c r="N1370" i="1"/>
  <c r="M1371" i="1"/>
  <c r="O1371" i="1" s="1"/>
  <c r="N1371" i="1"/>
  <c r="M1372" i="1"/>
  <c r="O1372" i="1" s="1"/>
  <c r="N1372" i="1"/>
  <c r="M1373" i="1"/>
  <c r="O1373" i="1" s="1"/>
  <c r="N1373" i="1"/>
  <c r="M1374" i="1"/>
  <c r="O1374" i="1" s="1"/>
  <c r="N1374" i="1"/>
  <c r="M1375" i="1"/>
  <c r="O1375" i="1" s="1"/>
  <c r="N1375" i="1"/>
  <c r="M1376" i="1"/>
  <c r="O1376" i="1" s="1"/>
  <c r="N1376" i="1"/>
  <c r="M1377" i="1"/>
  <c r="O1377" i="1" s="1"/>
  <c r="N1377" i="1"/>
  <c r="M1378" i="1"/>
  <c r="O1378" i="1" s="1"/>
  <c r="N1378" i="1"/>
  <c r="M1379" i="1"/>
  <c r="O1379" i="1" s="1"/>
  <c r="N1379" i="1"/>
  <c r="M1380" i="1"/>
  <c r="O1380" i="1" s="1"/>
  <c r="N1380" i="1"/>
  <c r="M1381" i="1"/>
  <c r="O1381" i="1" s="1"/>
  <c r="N1381" i="1"/>
  <c r="M1382" i="1"/>
  <c r="O1382" i="1" s="1"/>
  <c r="N1382" i="1"/>
  <c r="M1383" i="1"/>
  <c r="O1383" i="1" s="1"/>
  <c r="N1383" i="1"/>
  <c r="M1384" i="1"/>
  <c r="O1384" i="1" s="1"/>
  <c r="N1384" i="1"/>
  <c r="M1385" i="1"/>
  <c r="O1385" i="1" s="1"/>
  <c r="N1385" i="1"/>
  <c r="M1386" i="1"/>
  <c r="O1386" i="1" s="1"/>
  <c r="N1386" i="1"/>
  <c r="M1387" i="1"/>
  <c r="O1387" i="1" s="1"/>
  <c r="N1387" i="1"/>
  <c r="M1388" i="1"/>
  <c r="O1388" i="1" s="1"/>
  <c r="N1388" i="1"/>
  <c r="M1389" i="1"/>
  <c r="O1389" i="1" s="1"/>
  <c r="N1389" i="1"/>
  <c r="M1390" i="1"/>
  <c r="O1390" i="1" s="1"/>
  <c r="N1390" i="1"/>
  <c r="M1391" i="1"/>
  <c r="O1391" i="1" s="1"/>
  <c r="N1391" i="1"/>
  <c r="M1392" i="1"/>
  <c r="O1392" i="1" s="1"/>
  <c r="N1392" i="1"/>
  <c r="M1393" i="1"/>
  <c r="O1393" i="1" s="1"/>
  <c r="N1393" i="1"/>
  <c r="M1394" i="1"/>
  <c r="O1394" i="1" s="1"/>
  <c r="N1394" i="1"/>
  <c r="M1395" i="1"/>
  <c r="O1395" i="1" s="1"/>
  <c r="N1395" i="1"/>
  <c r="M1396" i="1"/>
  <c r="O1396" i="1" s="1"/>
  <c r="N1396" i="1"/>
  <c r="M1397" i="1"/>
  <c r="O1397" i="1" s="1"/>
  <c r="N1397" i="1"/>
  <c r="M1398" i="1"/>
  <c r="O1398" i="1" s="1"/>
  <c r="N1398" i="1"/>
  <c r="M1399" i="1"/>
  <c r="O1399" i="1" s="1"/>
  <c r="N1399" i="1"/>
  <c r="M1400" i="1"/>
  <c r="O1400" i="1" s="1"/>
  <c r="N1400" i="1"/>
  <c r="M1401" i="1"/>
  <c r="O1401" i="1" s="1"/>
  <c r="N1401" i="1"/>
  <c r="M1402" i="1"/>
  <c r="O1402" i="1" s="1"/>
  <c r="N1402" i="1"/>
  <c r="M1403" i="1"/>
  <c r="O1403" i="1" s="1"/>
  <c r="N1403" i="1"/>
  <c r="M1404" i="1"/>
  <c r="O1404" i="1" s="1"/>
  <c r="N1404" i="1"/>
  <c r="M1405" i="1"/>
  <c r="O1405" i="1" s="1"/>
  <c r="N1405" i="1"/>
  <c r="M1406" i="1"/>
  <c r="O1406" i="1" s="1"/>
  <c r="N1406" i="1"/>
  <c r="M1407" i="1"/>
  <c r="O1407" i="1" s="1"/>
  <c r="N1407" i="1"/>
  <c r="M1408" i="1"/>
  <c r="O1408" i="1" s="1"/>
  <c r="N1408" i="1"/>
  <c r="M1409" i="1"/>
  <c r="O1409" i="1" s="1"/>
  <c r="N1409" i="1"/>
  <c r="M1410" i="1"/>
  <c r="O1410" i="1" s="1"/>
  <c r="N1410" i="1"/>
  <c r="M1411" i="1"/>
  <c r="O1411" i="1" s="1"/>
  <c r="N1411" i="1"/>
  <c r="M1412" i="1"/>
  <c r="O1412" i="1" s="1"/>
  <c r="N1412" i="1"/>
  <c r="M1413" i="1"/>
  <c r="O1413" i="1" s="1"/>
  <c r="N1413" i="1"/>
  <c r="M1414" i="1"/>
  <c r="O1414" i="1" s="1"/>
  <c r="N1414" i="1"/>
  <c r="M1415" i="1"/>
  <c r="O1415" i="1" s="1"/>
  <c r="N1415" i="1"/>
  <c r="M1416" i="1"/>
  <c r="O1416" i="1" s="1"/>
  <c r="N1416" i="1"/>
  <c r="M1417" i="1"/>
  <c r="O1417" i="1" s="1"/>
  <c r="N1417" i="1"/>
  <c r="M1418" i="1"/>
  <c r="O1418" i="1" s="1"/>
  <c r="N1418" i="1"/>
  <c r="M1419" i="1"/>
  <c r="O1419" i="1" s="1"/>
  <c r="N1419" i="1"/>
  <c r="M1420" i="1"/>
  <c r="O1420" i="1" s="1"/>
  <c r="N1420" i="1"/>
  <c r="M1421" i="1"/>
  <c r="O1421" i="1" s="1"/>
  <c r="N1421" i="1"/>
  <c r="M1422" i="1"/>
  <c r="O1422" i="1" s="1"/>
  <c r="N1422" i="1"/>
  <c r="M1423" i="1"/>
  <c r="O1423" i="1" s="1"/>
  <c r="N1423" i="1"/>
  <c r="M1424" i="1"/>
  <c r="O1424" i="1" s="1"/>
  <c r="N1424" i="1"/>
  <c r="M1425" i="1"/>
  <c r="O1425" i="1" s="1"/>
  <c r="N1425" i="1"/>
  <c r="M1426" i="1"/>
  <c r="O1426" i="1" s="1"/>
  <c r="N1426" i="1"/>
  <c r="M1427" i="1"/>
  <c r="O1427" i="1" s="1"/>
  <c r="N1427" i="1"/>
  <c r="M1428" i="1"/>
  <c r="O1428" i="1" s="1"/>
  <c r="N1428" i="1"/>
  <c r="M1429" i="1"/>
  <c r="O1429" i="1" s="1"/>
  <c r="N1429" i="1"/>
  <c r="M1430" i="1"/>
  <c r="O1430" i="1" s="1"/>
  <c r="N1430" i="1"/>
  <c r="M1431" i="1"/>
  <c r="O1431" i="1" s="1"/>
  <c r="N1431" i="1"/>
  <c r="M1432" i="1"/>
  <c r="O1432" i="1" s="1"/>
  <c r="N1432" i="1"/>
  <c r="M1433" i="1"/>
  <c r="O1433" i="1" s="1"/>
  <c r="N1433" i="1"/>
  <c r="M1434" i="1"/>
  <c r="O1434" i="1" s="1"/>
  <c r="N1434" i="1"/>
  <c r="M1435" i="1"/>
  <c r="O1435" i="1" s="1"/>
  <c r="N1435" i="1"/>
  <c r="M1436" i="1"/>
  <c r="O1436" i="1" s="1"/>
  <c r="N1436" i="1"/>
  <c r="M1437" i="1"/>
  <c r="O1437" i="1" s="1"/>
  <c r="N1437" i="1"/>
  <c r="M1438" i="1"/>
  <c r="O1438" i="1" s="1"/>
  <c r="N1438" i="1"/>
  <c r="M1439" i="1"/>
  <c r="O1439" i="1" s="1"/>
  <c r="N1439" i="1"/>
  <c r="M1440" i="1"/>
  <c r="O1440" i="1" s="1"/>
  <c r="N1440" i="1"/>
  <c r="M1441" i="1"/>
  <c r="O1441" i="1" s="1"/>
  <c r="N1441" i="1"/>
  <c r="M1442" i="1"/>
  <c r="O1442" i="1" s="1"/>
  <c r="N1442" i="1"/>
  <c r="M1443" i="1"/>
  <c r="O1443" i="1" s="1"/>
  <c r="N1443" i="1"/>
  <c r="M1444" i="1"/>
  <c r="O1444" i="1" s="1"/>
  <c r="N1444" i="1"/>
  <c r="M1445" i="1"/>
  <c r="O1445" i="1" s="1"/>
  <c r="N1445" i="1"/>
  <c r="M1446" i="1"/>
  <c r="O1446" i="1" s="1"/>
  <c r="N1446" i="1"/>
  <c r="M1447" i="1"/>
  <c r="O1447" i="1" s="1"/>
  <c r="N1447" i="1"/>
  <c r="M1448" i="1"/>
  <c r="O1448" i="1" s="1"/>
  <c r="N1448" i="1"/>
  <c r="M1449" i="1"/>
  <c r="O1449" i="1" s="1"/>
  <c r="N1449" i="1"/>
  <c r="M1450" i="1"/>
  <c r="O1450" i="1" s="1"/>
  <c r="N1450" i="1"/>
  <c r="M1451" i="1"/>
  <c r="O1451" i="1" s="1"/>
  <c r="N1451" i="1"/>
  <c r="M1452" i="1"/>
  <c r="O1452" i="1" s="1"/>
  <c r="N1452" i="1"/>
  <c r="M1453" i="1"/>
  <c r="O1453" i="1" s="1"/>
  <c r="N1453" i="1"/>
  <c r="M1454" i="1"/>
  <c r="O1454" i="1" s="1"/>
  <c r="N1454" i="1"/>
  <c r="M1455" i="1"/>
  <c r="O1455" i="1" s="1"/>
  <c r="N1455" i="1"/>
  <c r="M1456" i="1"/>
  <c r="O1456" i="1" s="1"/>
  <c r="N1456" i="1"/>
  <c r="M1457" i="1"/>
  <c r="O1457" i="1" s="1"/>
  <c r="N1457" i="1"/>
  <c r="M1458" i="1"/>
  <c r="O1458" i="1" s="1"/>
  <c r="N1458" i="1"/>
  <c r="M1459" i="1"/>
  <c r="O1459" i="1" s="1"/>
  <c r="N1459" i="1"/>
  <c r="M1460" i="1"/>
  <c r="O1460" i="1" s="1"/>
  <c r="N1460" i="1"/>
  <c r="M1461" i="1"/>
  <c r="O1461" i="1" s="1"/>
  <c r="N1461" i="1"/>
  <c r="M1462" i="1"/>
  <c r="O1462" i="1" s="1"/>
  <c r="N1462" i="1"/>
  <c r="M1463" i="1"/>
  <c r="O1463" i="1" s="1"/>
  <c r="N1463" i="1"/>
  <c r="M1464" i="1"/>
  <c r="O1464" i="1" s="1"/>
  <c r="N1464" i="1"/>
  <c r="M1465" i="1"/>
  <c r="O1465" i="1" s="1"/>
  <c r="N1465" i="1"/>
  <c r="M1466" i="1"/>
  <c r="O1466" i="1" s="1"/>
  <c r="N1466" i="1"/>
  <c r="M1467" i="1"/>
  <c r="O1467" i="1" s="1"/>
  <c r="N1467" i="1"/>
  <c r="M1468" i="1"/>
  <c r="O1468" i="1" s="1"/>
  <c r="N1468" i="1"/>
  <c r="M1469" i="1"/>
  <c r="O1469" i="1" s="1"/>
  <c r="N1469" i="1"/>
  <c r="M1470" i="1"/>
  <c r="O1470" i="1" s="1"/>
  <c r="N1470" i="1"/>
  <c r="M1471" i="1"/>
  <c r="O1471" i="1" s="1"/>
  <c r="N1471" i="1"/>
  <c r="M1472" i="1"/>
  <c r="O1472" i="1" s="1"/>
  <c r="N1472" i="1"/>
  <c r="M1473" i="1"/>
  <c r="O1473" i="1" s="1"/>
  <c r="N1473" i="1"/>
  <c r="M1474" i="1"/>
  <c r="O1474" i="1" s="1"/>
  <c r="N1474" i="1"/>
  <c r="M1475" i="1"/>
  <c r="O1475" i="1" s="1"/>
  <c r="N1475" i="1"/>
  <c r="M1476" i="1"/>
  <c r="O1476" i="1" s="1"/>
  <c r="N1476" i="1"/>
  <c r="M1477" i="1"/>
  <c r="O1477" i="1" s="1"/>
  <c r="N1477" i="1"/>
  <c r="M1478" i="1"/>
  <c r="O1478" i="1" s="1"/>
  <c r="N1478" i="1"/>
  <c r="M1479" i="1"/>
  <c r="O1479" i="1" s="1"/>
  <c r="N1479" i="1"/>
  <c r="M1480" i="1"/>
  <c r="O1480" i="1" s="1"/>
  <c r="N1480" i="1"/>
  <c r="M1481" i="1"/>
  <c r="O1481" i="1" s="1"/>
  <c r="N1481" i="1"/>
  <c r="M1482" i="1"/>
  <c r="O1482" i="1" s="1"/>
  <c r="N1482" i="1"/>
  <c r="M1483" i="1"/>
  <c r="O1483" i="1" s="1"/>
  <c r="N1483" i="1"/>
  <c r="M1484" i="1"/>
  <c r="O1484" i="1" s="1"/>
  <c r="N1484" i="1"/>
  <c r="M1485" i="1"/>
  <c r="O1485" i="1" s="1"/>
  <c r="N1485" i="1"/>
  <c r="M1486" i="1"/>
  <c r="O1486" i="1" s="1"/>
  <c r="N1486" i="1"/>
  <c r="M1487" i="1"/>
  <c r="O1487" i="1" s="1"/>
  <c r="N1487" i="1"/>
  <c r="M1488" i="1"/>
  <c r="O1488" i="1" s="1"/>
  <c r="N1488" i="1"/>
  <c r="M1489" i="1"/>
  <c r="O1489" i="1" s="1"/>
  <c r="N1489" i="1"/>
  <c r="M1490" i="1"/>
  <c r="O1490" i="1" s="1"/>
  <c r="N1490" i="1"/>
  <c r="M1491" i="1"/>
  <c r="O1491" i="1" s="1"/>
  <c r="N1491" i="1"/>
  <c r="M1492" i="1"/>
  <c r="O1492" i="1" s="1"/>
  <c r="N1492" i="1"/>
  <c r="M1493" i="1"/>
  <c r="O1493" i="1" s="1"/>
  <c r="N1493" i="1"/>
  <c r="M1494" i="1"/>
  <c r="O1494" i="1" s="1"/>
  <c r="N1494" i="1"/>
  <c r="M1495" i="1"/>
  <c r="O1495" i="1" s="1"/>
  <c r="N1495" i="1"/>
  <c r="M1496" i="1"/>
  <c r="O1496" i="1" s="1"/>
  <c r="N1496" i="1"/>
  <c r="M1497" i="1"/>
  <c r="O1497" i="1" s="1"/>
  <c r="N1497" i="1"/>
  <c r="M1498" i="1"/>
  <c r="O1498" i="1" s="1"/>
  <c r="N1498" i="1"/>
  <c r="M1499" i="1"/>
  <c r="O1499" i="1" s="1"/>
  <c r="N1499" i="1"/>
  <c r="M1500" i="1"/>
  <c r="O1500" i="1" s="1"/>
  <c r="N1500" i="1"/>
  <c r="M1501" i="1"/>
  <c r="O1501" i="1" s="1"/>
  <c r="N1501" i="1"/>
  <c r="M1502" i="1"/>
  <c r="O1502" i="1" s="1"/>
  <c r="N1502" i="1"/>
  <c r="M1503" i="1"/>
  <c r="O1503" i="1" s="1"/>
  <c r="N1503" i="1"/>
  <c r="M1504" i="1"/>
  <c r="O1504" i="1" s="1"/>
  <c r="N1504" i="1"/>
  <c r="M1505" i="1"/>
  <c r="O1505" i="1" s="1"/>
  <c r="N1505" i="1"/>
  <c r="M1506" i="1"/>
  <c r="O1506" i="1" s="1"/>
  <c r="N1506" i="1"/>
  <c r="M1507" i="1"/>
  <c r="O1507" i="1" s="1"/>
  <c r="N1507" i="1"/>
  <c r="M1508" i="1"/>
  <c r="O1508" i="1" s="1"/>
  <c r="N1508" i="1"/>
  <c r="M1509" i="1"/>
  <c r="O1509" i="1" s="1"/>
  <c r="N1509" i="1"/>
  <c r="M1510" i="1"/>
  <c r="O1510" i="1" s="1"/>
  <c r="N1510" i="1"/>
  <c r="M1511" i="1"/>
  <c r="O1511" i="1" s="1"/>
  <c r="N1511" i="1"/>
  <c r="M1512" i="1"/>
  <c r="O1512" i="1" s="1"/>
  <c r="N1512" i="1"/>
  <c r="M1513" i="1"/>
  <c r="O1513" i="1" s="1"/>
  <c r="N1513" i="1"/>
  <c r="M1514" i="1"/>
  <c r="O1514" i="1" s="1"/>
  <c r="N1514" i="1"/>
  <c r="M1515" i="1"/>
  <c r="O1515" i="1" s="1"/>
  <c r="N1515" i="1"/>
  <c r="M1516" i="1"/>
  <c r="O1516" i="1" s="1"/>
  <c r="N1516" i="1"/>
  <c r="M1517" i="1"/>
  <c r="O1517" i="1" s="1"/>
  <c r="N1517" i="1"/>
  <c r="M1518" i="1"/>
  <c r="O1518" i="1" s="1"/>
  <c r="N1518" i="1"/>
  <c r="M1519" i="1"/>
  <c r="O1519" i="1" s="1"/>
  <c r="N1519" i="1"/>
  <c r="M1520" i="1"/>
  <c r="O1520" i="1" s="1"/>
  <c r="N1520" i="1"/>
  <c r="M1521" i="1"/>
  <c r="O1521" i="1" s="1"/>
  <c r="N1521" i="1"/>
  <c r="M1522" i="1"/>
  <c r="O1522" i="1" s="1"/>
  <c r="N1522" i="1"/>
  <c r="M1523" i="1"/>
  <c r="O1523" i="1" s="1"/>
  <c r="N1523" i="1"/>
  <c r="M1524" i="1"/>
  <c r="O1524" i="1" s="1"/>
  <c r="N1524" i="1"/>
  <c r="M1525" i="1"/>
  <c r="O1525" i="1" s="1"/>
  <c r="N1525" i="1"/>
  <c r="M1526" i="1"/>
  <c r="O1526" i="1" s="1"/>
  <c r="N1526" i="1"/>
  <c r="M1527" i="1"/>
  <c r="O1527" i="1" s="1"/>
  <c r="N1527" i="1"/>
  <c r="M1528" i="1"/>
  <c r="O1528" i="1" s="1"/>
  <c r="N1528" i="1"/>
  <c r="M1529" i="1"/>
  <c r="O1529" i="1" s="1"/>
  <c r="N1529" i="1"/>
  <c r="M1530" i="1"/>
  <c r="O1530" i="1" s="1"/>
  <c r="N1530" i="1"/>
  <c r="M1531" i="1"/>
  <c r="O1531" i="1" s="1"/>
  <c r="N1531" i="1"/>
  <c r="M1532" i="1"/>
  <c r="O1532" i="1" s="1"/>
  <c r="N1532" i="1"/>
  <c r="M1533" i="1"/>
  <c r="O1533" i="1" s="1"/>
  <c r="N1533" i="1"/>
  <c r="M1534" i="1"/>
  <c r="O1534" i="1" s="1"/>
  <c r="N1534" i="1"/>
  <c r="M1535" i="1"/>
  <c r="O1535" i="1" s="1"/>
  <c r="N1535" i="1"/>
  <c r="M1536" i="1"/>
  <c r="O1536" i="1" s="1"/>
  <c r="N1536" i="1"/>
  <c r="M1537" i="1"/>
  <c r="O1537" i="1" s="1"/>
  <c r="N1537" i="1"/>
  <c r="M1538" i="1"/>
  <c r="O1538" i="1" s="1"/>
  <c r="N1538" i="1"/>
  <c r="M1539" i="1"/>
  <c r="O1539" i="1" s="1"/>
  <c r="N1539" i="1"/>
  <c r="M1540" i="1"/>
  <c r="O1540" i="1" s="1"/>
  <c r="N1540" i="1"/>
  <c r="M1541" i="1"/>
  <c r="O1541" i="1" s="1"/>
  <c r="N1541" i="1"/>
  <c r="M1542" i="1"/>
  <c r="O1542" i="1" s="1"/>
  <c r="N1542" i="1"/>
  <c r="M1543" i="1"/>
  <c r="O1543" i="1" s="1"/>
  <c r="N1543" i="1"/>
  <c r="M1544" i="1"/>
  <c r="O1544" i="1" s="1"/>
  <c r="N1544" i="1"/>
  <c r="M1545" i="1"/>
  <c r="O1545" i="1" s="1"/>
  <c r="N1545" i="1"/>
  <c r="M1546" i="1"/>
  <c r="O1546" i="1" s="1"/>
  <c r="N1546" i="1"/>
  <c r="M1547" i="1"/>
  <c r="O1547" i="1" s="1"/>
  <c r="N1547" i="1"/>
  <c r="M1548" i="1"/>
  <c r="O1548" i="1" s="1"/>
  <c r="N1548" i="1"/>
  <c r="M1549" i="1"/>
  <c r="O1549" i="1" s="1"/>
  <c r="N1549" i="1"/>
  <c r="M1550" i="1"/>
  <c r="O1550" i="1" s="1"/>
  <c r="N1550" i="1"/>
  <c r="M1551" i="1"/>
  <c r="O1551" i="1" s="1"/>
  <c r="N1551" i="1"/>
  <c r="M1552" i="1"/>
  <c r="O1552" i="1" s="1"/>
  <c r="N1552" i="1"/>
  <c r="M1553" i="1"/>
  <c r="O1553" i="1" s="1"/>
  <c r="N1553" i="1"/>
  <c r="M1554" i="1"/>
  <c r="O1554" i="1" s="1"/>
  <c r="N1554" i="1"/>
  <c r="M1555" i="1"/>
  <c r="O1555" i="1" s="1"/>
  <c r="N1555" i="1"/>
  <c r="M1556" i="1"/>
  <c r="O1556" i="1" s="1"/>
  <c r="N1556" i="1"/>
  <c r="M1557" i="1"/>
  <c r="O1557" i="1" s="1"/>
  <c r="N1557" i="1"/>
  <c r="M1558" i="1"/>
  <c r="O1558" i="1" s="1"/>
  <c r="N1558" i="1"/>
  <c r="M1559" i="1"/>
  <c r="O1559" i="1" s="1"/>
  <c r="N1559" i="1"/>
  <c r="M1560" i="1"/>
  <c r="O1560" i="1" s="1"/>
  <c r="N1560" i="1"/>
  <c r="M1561" i="1"/>
  <c r="O1561" i="1" s="1"/>
  <c r="N1561" i="1"/>
  <c r="M1562" i="1"/>
  <c r="O1562" i="1" s="1"/>
  <c r="N1562" i="1"/>
  <c r="M1563" i="1"/>
  <c r="O1563" i="1" s="1"/>
  <c r="N1563" i="1"/>
  <c r="M1564" i="1"/>
  <c r="O1564" i="1" s="1"/>
  <c r="N1564" i="1"/>
  <c r="M1565" i="1"/>
  <c r="O1565" i="1" s="1"/>
  <c r="N1565" i="1"/>
  <c r="M1566" i="1"/>
  <c r="O1566" i="1" s="1"/>
  <c r="N1566" i="1"/>
  <c r="M1567" i="1"/>
  <c r="O1567" i="1" s="1"/>
  <c r="N1567" i="1"/>
  <c r="M1568" i="1"/>
  <c r="O1568" i="1" s="1"/>
  <c r="N1568" i="1"/>
  <c r="M1569" i="1"/>
  <c r="O1569" i="1" s="1"/>
  <c r="N1569" i="1"/>
  <c r="M1570" i="1"/>
  <c r="O1570" i="1" s="1"/>
  <c r="N1570" i="1"/>
  <c r="M1571" i="1"/>
  <c r="O1571" i="1" s="1"/>
  <c r="N1571" i="1"/>
  <c r="M1572" i="1"/>
  <c r="O1572" i="1" s="1"/>
  <c r="N1572" i="1"/>
  <c r="M1573" i="1"/>
  <c r="O1573" i="1" s="1"/>
  <c r="N1573" i="1"/>
  <c r="M1574" i="1"/>
  <c r="O1574" i="1" s="1"/>
  <c r="N1574" i="1"/>
  <c r="M1575" i="1"/>
  <c r="O1575" i="1" s="1"/>
  <c r="N1575" i="1"/>
  <c r="M1576" i="1"/>
  <c r="O1576" i="1" s="1"/>
  <c r="N1576" i="1"/>
  <c r="M1577" i="1"/>
  <c r="O1577" i="1" s="1"/>
  <c r="N1577" i="1"/>
  <c r="M1578" i="1"/>
  <c r="O1578" i="1" s="1"/>
  <c r="N1578" i="1"/>
  <c r="M1579" i="1"/>
  <c r="O1579" i="1" s="1"/>
  <c r="N1579" i="1"/>
  <c r="M1580" i="1"/>
  <c r="O1580" i="1" s="1"/>
  <c r="N1580" i="1"/>
  <c r="M1581" i="1"/>
  <c r="O1581" i="1" s="1"/>
  <c r="N1581" i="1"/>
  <c r="M1582" i="1"/>
  <c r="O1582" i="1" s="1"/>
  <c r="N1582" i="1"/>
  <c r="M1583" i="1"/>
  <c r="O1583" i="1" s="1"/>
  <c r="N1583" i="1"/>
  <c r="M1584" i="1"/>
  <c r="O1584" i="1" s="1"/>
  <c r="N1584" i="1"/>
  <c r="M1585" i="1"/>
  <c r="O1585" i="1" s="1"/>
  <c r="N1585" i="1"/>
  <c r="M1586" i="1"/>
  <c r="O1586" i="1" s="1"/>
  <c r="N1586" i="1"/>
  <c r="M1587" i="1"/>
  <c r="O1587" i="1" s="1"/>
  <c r="N1587" i="1"/>
  <c r="M1588" i="1"/>
  <c r="O1588" i="1" s="1"/>
  <c r="N1588" i="1"/>
  <c r="M1589" i="1"/>
  <c r="O1589" i="1" s="1"/>
  <c r="N1589" i="1"/>
  <c r="M1590" i="1"/>
  <c r="O1590" i="1" s="1"/>
  <c r="N1590" i="1"/>
  <c r="M1591" i="1"/>
  <c r="O1591" i="1" s="1"/>
  <c r="N1591" i="1"/>
  <c r="M1592" i="1"/>
  <c r="O1592" i="1" s="1"/>
  <c r="N1592" i="1"/>
  <c r="M1593" i="1"/>
  <c r="O1593" i="1" s="1"/>
  <c r="N1593" i="1"/>
  <c r="M1594" i="1"/>
  <c r="O1594" i="1" s="1"/>
  <c r="N1594" i="1"/>
  <c r="M1595" i="1"/>
  <c r="O1595" i="1" s="1"/>
  <c r="N1595" i="1"/>
  <c r="M1596" i="1"/>
  <c r="O1596" i="1" s="1"/>
  <c r="N1596" i="1"/>
  <c r="M1597" i="1"/>
  <c r="O1597" i="1" s="1"/>
  <c r="N1597" i="1"/>
  <c r="M1598" i="1"/>
  <c r="O1598" i="1" s="1"/>
  <c r="N1598" i="1"/>
  <c r="M1599" i="1"/>
  <c r="O1599" i="1" s="1"/>
  <c r="N1599" i="1"/>
  <c r="M1600" i="1"/>
  <c r="O1600" i="1" s="1"/>
  <c r="N1600" i="1"/>
  <c r="M1601" i="1"/>
  <c r="O1601" i="1" s="1"/>
  <c r="N1601" i="1"/>
  <c r="M1602" i="1"/>
  <c r="O1602" i="1" s="1"/>
  <c r="N1602" i="1"/>
  <c r="M1603" i="1"/>
  <c r="O1603" i="1" s="1"/>
  <c r="N1603" i="1"/>
  <c r="M1604" i="1"/>
  <c r="O1604" i="1" s="1"/>
  <c r="N1604" i="1"/>
  <c r="M1605" i="1"/>
  <c r="O1605" i="1" s="1"/>
  <c r="N1605" i="1"/>
  <c r="M1606" i="1"/>
  <c r="O1606" i="1" s="1"/>
  <c r="N1606" i="1"/>
  <c r="M1607" i="1"/>
  <c r="O1607" i="1" s="1"/>
  <c r="N1607" i="1"/>
  <c r="M1608" i="1"/>
  <c r="O1608" i="1" s="1"/>
  <c r="N1608" i="1"/>
  <c r="M1609" i="1"/>
  <c r="O1609" i="1" s="1"/>
  <c r="N1609" i="1"/>
  <c r="M1610" i="1"/>
  <c r="O1610" i="1" s="1"/>
  <c r="N1610" i="1"/>
  <c r="M1611" i="1"/>
  <c r="O1611" i="1" s="1"/>
  <c r="N1611" i="1"/>
  <c r="M1612" i="1"/>
  <c r="O1612" i="1" s="1"/>
  <c r="N1612" i="1"/>
  <c r="M1613" i="1"/>
  <c r="O1613" i="1" s="1"/>
  <c r="N1613" i="1"/>
  <c r="M1614" i="1"/>
  <c r="O1614" i="1" s="1"/>
  <c r="N1614" i="1"/>
  <c r="M1615" i="1"/>
  <c r="O1615" i="1" s="1"/>
  <c r="N1615" i="1"/>
  <c r="M1616" i="1"/>
  <c r="O1616" i="1" s="1"/>
  <c r="N1616" i="1"/>
  <c r="M1617" i="1"/>
  <c r="O1617" i="1" s="1"/>
  <c r="N1617" i="1"/>
  <c r="M1618" i="1"/>
  <c r="O1618" i="1" s="1"/>
  <c r="N1618" i="1"/>
  <c r="M1619" i="1"/>
  <c r="O1619" i="1" s="1"/>
  <c r="N1619" i="1"/>
  <c r="M1620" i="1"/>
  <c r="O1620" i="1" s="1"/>
  <c r="N1620" i="1"/>
  <c r="M1621" i="1"/>
  <c r="O1621" i="1" s="1"/>
  <c r="N1621" i="1"/>
  <c r="M1622" i="1"/>
  <c r="O1622" i="1" s="1"/>
  <c r="N1622" i="1"/>
  <c r="M1623" i="1"/>
  <c r="O1623" i="1" s="1"/>
  <c r="N1623" i="1"/>
  <c r="M1624" i="1"/>
  <c r="O1624" i="1" s="1"/>
  <c r="N1624" i="1"/>
  <c r="M1625" i="1"/>
  <c r="O1625" i="1" s="1"/>
  <c r="N1625" i="1"/>
  <c r="M1626" i="1"/>
  <c r="O1626" i="1" s="1"/>
  <c r="N1626" i="1"/>
  <c r="M1627" i="1"/>
  <c r="O1627" i="1" s="1"/>
  <c r="N1627" i="1"/>
  <c r="M1628" i="1"/>
  <c r="O1628" i="1" s="1"/>
  <c r="N1628" i="1"/>
  <c r="M1629" i="1"/>
  <c r="O1629" i="1" s="1"/>
  <c r="N1629" i="1"/>
  <c r="M1630" i="1"/>
  <c r="O1630" i="1" s="1"/>
  <c r="N1630" i="1"/>
  <c r="M1631" i="1"/>
  <c r="O1631" i="1" s="1"/>
  <c r="N1631" i="1"/>
  <c r="M1632" i="1"/>
  <c r="O1632" i="1" s="1"/>
  <c r="N1632" i="1"/>
  <c r="M1633" i="1"/>
  <c r="O1633" i="1" s="1"/>
  <c r="N1633" i="1"/>
  <c r="M1634" i="1"/>
  <c r="O1634" i="1" s="1"/>
  <c r="N1634" i="1"/>
  <c r="M1635" i="1"/>
  <c r="O1635" i="1" s="1"/>
  <c r="N1635" i="1"/>
  <c r="M1636" i="1"/>
  <c r="O1636" i="1" s="1"/>
  <c r="N1636" i="1"/>
  <c r="M1637" i="1"/>
  <c r="O1637" i="1" s="1"/>
  <c r="N1637" i="1"/>
  <c r="M1638" i="1"/>
  <c r="O1638" i="1" s="1"/>
  <c r="N1638" i="1"/>
  <c r="M1639" i="1"/>
  <c r="O1639" i="1" s="1"/>
  <c r="N1639" i="1"/>
  <c r="M1640" i="1"/>
  <c r="O1640" i="1" s="1"/>
  <c r="N1640" i="1"/>
  <c r="M1641" i="1"/>
  <c r="O1641" i="1" s="1"/>
  <c r="N1641" i="1"/>
  <c r="M1642" i="1"/>
  <c r="O1642" i="1" s="1"/>
  <c r="N1642" i="1"/>
  <c r="M1643" i="1"/>
  <c r="O1643" i="1" s="1"/>
  <c r="N1643" i="1"/>
  <c r="M1644" i="1"/>
  <c r="O1644" i="1" s="1"/>
  <c r="N1644" i="1"/>
  <c r="M1645" i="1"/>
  <c r="O1645" i="1" s="1"/>
  <c r="N1645" i="1"/>
  <c r="M1646" i="1"/>
  <c r="O1646" i="1" s="1"/>
  <c r="N1646" i="1"/>
  <c r="M1647" i="1"/>
  <c r="O1647" i="1" s="1"/>
  <c r="N1647" i="1"/>
  <c r="M1648" i="1"/>
  <c r="O1648" i="1" s="1"/>
  <c r="N1648" i="1"/>
  <c r="M1649" i="1"/>
  <c r="O1649" i="1" s="1"/>
  <c r="N1649" i="1"/>
  <c r="M1650" i="1"/>
  <c r="O1650" i="1" s="1"/>
  <c r="N1650" i="1"/>
  <c r="M1651" i="1"/>
  <c r="O1651" i="1" s="1"/>
  <c r="N1651" i="1"/>
  <c r="M1652" i="1"/>
  <c r="O1652" i="1" s="1"/>
  <c r="N1652" i="1"/>
  <c r="M1653" i="1"/>
  <c r="O1653" i="1" s="1"/>
  <c r="N1653" i="1"/>
  <c r="M1654" i="1"/>
  <c r="O1654" i="1" s="1"/>
  <c r="N1654" i="1"/>
  <c r="M1655" i="1"/>
  <c r="O1655" i="1" s="1"/>
  <c r="N1655" i="1"/>
  <c r="M1656" i="1"/>
  <c r="O1656" i="1" s="1"/>
  <c r="N1656" i="1"/>
  <c r="M1657" i="1"/>
  <c r="O1657" i="1" s="1"/>
  <c r="N1657" i="1"/>
  <c r="M1658" i="1"/>
  <c r="O1658" i="1" s="1"/>
  <c r="N1658" i="1"/>
  <c r="M1659" i="1"/>
  <c r="O1659" i="1" s="1"/>
  <c r="N1659" i="1"/>
  <c r="M1660" i="1"/>
  <c r="O1660" i="1" s="1"/>
  <c r="N1660" i="1"/>
  <c r="M1661" i="1"/>
  <c r="O1661" i="1" s="1"/>
  <c r="N1661" i="1"/>
  <c r="M1662" i="1"/>
  <c r="O1662" i="1" s="1"/>
  <c r="N1662" i="1"/>
  <c r="M1663" i="1"/>
  <c r="O1663" i="1" s="1"/>
  <c r="N1663" i="1"/>
  <c r="M1664" i="1"/>
  <c r="O1664" i="1" s="1"/>
  <c r="N1664" i="1"/>
  <c r="M1665" i="1"/>
  <c r="O1665" i="1" s="1"/>
  <c r="N1665" i="1"/>
  <c r="M1666" i="1"/>
  <c r="O1666" i="1" s="1"/>
  <c r="N1666" i="1"/>
  <c r="M1667" i="1"/>
  <c r="O1667" i="1" s="1"/>
  <c r="N1667" i="1"/>
  <c r="M1668" i="1"/>
  <c r="O1668" i="1" s="1"/>
  <c r="N1668" i="1"/>
  <c r="M1669" i="1"/>
  <c r="O1669" i="1" s="1"/>
  <c r="N1669" i="1"/>
  <c r="M1670" i="1"/>
  <c r="O1670" i="1" s="1"/>
  <c r="N1670" i="1"/>
  <c r="M1671" i="1"/>
  <c r="O1671" i="1" s="1"/>
  <c r="N1671" i="1"/>
  <c r="M1672" i="1"/>
  <c r="O1672" i="1" s="1"/>
  <c r="N1672" i="1"/>
  <c r="M1673" i="1"/>
  <c r="O1673" i="1" s="1"/>
  <c r="N1673" i="1"/>
  <c r="M1674" i="1"/>
  <c r="O1674" i="1" s="1"/>
  <c r="N1674" i="1"/>
  <c r="M1675" i="1"/>
  <c r="O1675" i="1" s="1"/>
  <c r="N1675" i="1"/>
  <c r="M1676" i="1"/>
  <c r="O1676" i="1" s="1"/>
  <c r="N1676" i="1"/>
  <c r="M1677" i="1"/>
  <c r="O1677" i="1" s="1"/>
  <c r="N1677" i="1"/>
  <c r="M1678" i="1"/>
  <c r="O1678" i="1" s="1"/>
  <c r="N1678" i="1"/>
  <c r="M1679" i="1"/>
  <c r="O1679" i="1" s="1"/>
  <c r="N1679" i="1"/>
  <c r="M1680" i="1"/>
  <c r="O1680" i="1" s="1"/>
  <c r="N1680" i="1"/>
  <c r="M1681" i="1"/>
  <c r="O1681" i="1" s="1"/>
  <c r="N1681" i="1"/>
  <c r="M1682" i="1"/>
  <c r="O1682" i="1" s="1"/>
  <c r="N1682" i="1"/>
  <c r="M1683" i="1"/>
  <c r="O1683" i="1" s="1"/>
  <c r="N1683" i="1"/>
  <c r="M1684" i="1"/>
  <c r="O1684" i="1" s="1"/>
  <c r="N1684" i="1"/>
  <c r="M1685" i="1"/>
  <c r="O1685" i="1" s="1"/>
  <c r="N1685" i="1"/>
  <c r="M1686" i="1"/>
  <c r="O1686" i="1" s="1"/>
  <c r="N1686" i="1"/>
  <c r="M1687" i="1"/>
  <c r="O1687" i="1" s="1"/>
  <c r="N1687" i="1"/>
  <c r="M1688" i="1"/>
  <c r="O1688" i="1" s="1"/>
  <c r="N1688" i="1"/>
  <c r="M1689" i="1"/>
  <c r="O1689" i="1" s="1"/>
  <c r="N1689" i="1"/>
  <c r="M1690" i="1"/>
  <c r="O1690" i="1" s="1"/>
  <c r="N1690" i="1"/>
  <c r="M1691" i="1"/>
  <c r="O1691" i="1" s="1"/>
  <c r="N1691" i="1"/>
  <c r="M1692" i="1"/>
  <c r="O1692" i="1" s="1"/>
  <c r="N1692" i="1"/>
  <c r="M1693" i="1"/>
  <c r="O1693" i="1" s="1"/>
  <c r="N1693" i="1"/>
  <c r="M1694" i="1"/>
  <c r="O1694" i="1" s="1"/>
  <c r="N1694" i="1"/>
  <c r="M1695" i="1"/>
  <c r="O1695" i="1" s="1"/>
  <c r="N1695" i="1"/>
  <c r="M1696" i="1"/>
  <c r="O1696" i="1" s="1"/>
  <c r="N1696" i="1"/>
  <c r="M1697" i="1"/>
  <c r="O1697" i="1" s="1"/>
  <c r="N1697" i="1"/>
  <c r="M1698" i="1"/>
  <c r="O1698" i="1" s="1"/>
  <c r="N1698" i="1"/>
  <c r="M1699" i="1"/>
  <c r="O1699" i="1" s="1"/>
  <c r="N1699" i="1"/>
  <c r="M1700" i="1"/>
  <c r="O1700" i="1" s="1"/>
  <c r="N1700" i="1"/>
  <c r="M1701" i="1"/>
  <c r="O1701" i="1" s="1"/>
  <c r="N1701" i="1"/>
  <c r="M1702" i="1"/>
  <c r="O1702" i="1" s="1"/>
  <c r="N1702" i="1"/>
  <c r="M1703" i="1"/>
  <c r="O1703" i="1" s="1"/>
  <c r="N1703" i="1"/>
  <c r="M1704" i="1"/>
  <c r="O1704" i="1" s="1"/>
  <c r="N1704" i="1"/>
  <c r="M1705" i="1"/>
  <c r="O1705" i="1" s="1"/>
  <c r="N1705" i="1"/>
  <c r="M1706" i="1"/>
  <c r="O1706" i="1" s="1"/>
  <c r="N1706" i="1"/>
  <c r="M1707" i="1"/>
  <c r="O1707" i="1" s="1"/>
  <c r="N1707" i="1"/>
  <c r="M1708" i="1"/>
  <c r="O1708" i="1" s="1"/>
  <c r="N1708" i="1"/>
  <c r="M1709" i="1"/>
  <c r="O1709" i="1" s="1"/>
  <c r="N1709" i="1"/>
  <c r="M1710" i="1"/>
  <c r="O1710" i="1" s="1"/>
  <c r="N1710" i="1"/>
  <c r="M1711" i="1"/>
  <c r="O1711" i="1" s="1"/>
  <c r="N1711" i="1"/>
  <c r="M1712" i="1"/>
  <c r="O1712" i="1" s="1"/>
  <c r="N1712" i="1"/>
  <c r="M1713" i="1"/>
  <c r="O1713" i="1" s="1"/>
  <c r="N1713" i="1"/>
  <c r="M1714" i="1"/>
  <c r="O1714" i="1" s="1"/>
  <c r="N1714" i="1"/>
  <c r="M1715" i="1"/>
  <c r="O1715" i="1" s="1"/>
  <c r="N1715" i="1"/>
  <c r="M1716" i="1"/>
  <c r="O1716" i="1" s="1"/>
  <c r="N1716" i="1"/>
  <c r="M1717" i="1"/>
  <c r="O1717" i="1" s="1"/>
  <c r="N1717" i="1"/>
  <c r="M1718" i="1"/>
  <c r="O1718" i="1" s="1"/>
  <c r="N1718" i="1"/>
  <c r="M1719" i="1"/>
  <c r="O1719" i="1" s="1"/>
  <c r="N1719" i="1"/>
  <c r="M1720" i="1"/>
  <c r="O1720" i="1" s="1"/>
  <c r="N1720" i="1"/>
  <c r="M1721" i="1"/>
  <c r="O1721" i="1" s="1"/>
  <c r="N1721" i="1"/>
  <c r="M1722" i="1"/>
  <c r="O1722" i="1" s="1"/>
  <c r="N1722" i="1"/>
  <c r="M1723" i="1"/>
  <c r="O1723" i="1" s="1"/>
  <c r="N1723" i="1"/>
  <c r="M1724" i="1"/>
  <c r="O1724" i="1" s="1"/>
  <c r="N1724" i="1"/>
  <c r="M1725" i="1"/>
  <c r="O1725" i="1" s="1"/>
  <c r="N1725" i="1"/>
  <c r="M1726" i="1"/>
  <c r="O1726" i="1" s="1"/>
  <c r="N1726" i="1"/>
  <c r="M1727" i="1"/>
  <c r="O1727" i="1" s="1"/>
  <c r="N1727" i="1"/>
  <c r="M1728" i="1"/>
  <c r="O1728" i="1" s="1"/>
  <c r="N1728" i="1"/>
  <c r="M1729" i="1"/>
  <c r="O1729" i="1" s="1"/>
  <c r="N1729" i="1"/>
  <c r="M1730" i="1"/>
  <c r="O1730" i="1" s="1"/>
  <c r="N1730" i="1"/>
  <c r="M1731" i="1"/>
  <c r="O1731" i="1" s="1"/>
  <c r="N1731" i="1"/>
  <c r="M1732" i="1"/>
  <c r="O1732" i="1" s="1"/>
  <c r="N1732" i="1"/>
  <c r="M1733" i="1"/>
  <c r="O1733" i="1" s="1"/>
  <c r="N1733" i="1"/>
  <c r="M1734" i="1"/>
  <c r="O1734" i="1" s="1"/>
  <c r="N1734" i="1"/>
  <c r="M1735" i="1"/>
  <c r="O1735" i="1" s="1"/>
  <c r="N1735" i="1"/>
  <c r="M1736" i="1"/>
  <c r="O1736" i="1" s="1"/>
  <c r="N1736" i="1"/>
  <c r="M1737" i="1"/>
  <c r="O1737" i="1" s="1"/>
  <c r="N1737" i="1"/>
  <c r="M1738" i="1"/>
  <c r="O1738" i="1" s="1"/>
  <c r="N1738" i="1"/>
  <c r="M1739" i="1"/>
  <c r="O1739" i="1" s="1"/>
  <c r="N1739" i="1"/>
  <c r="M1740" i="1"/>
  <c r="O1740" i="1" s="1"/>
  <c r="N1740" i="1"/>
  <c r="M1741" i="1"/>
  <c r="O1741" i="1" s="1"/>
  <c r="N1741" i="1"/>
  <c r="M1742" i="1"/>
  <c r="O1742" i="1" s="1"/>
  <c r="N1742" i="1"/>
  <c r="M1743" i="1"/>
  <c r="O1743" i="1" s="1"/>
  <c r="N1743" i="1"/>
  <c r="M1744" i="1"/>
  <c r="O1744" i="1" s="1"/>
  <c r="N1744" i="1"/>
  <c r="M1745" i="1"/>
  <c r="O1745" i="1" s="1"/>
  <c r="N1745" i="1"/>
  <c r="M1746" i="1"/>
  <c r="O1746" i="1" s="1"/>
  <c r="N1746" i="1"/>
  <c r="M1747" i="1"/>
  <c r="O1747" i="1" s="1"/>
  <c r="N1747" i="1"/>
  <c r="M1748" i="1"/>
  <c r="O1748" i="1" s="1"/>
  <c r="N1748" i="1"/>
  <c r="M1749" i="1"/>
  <c r="O1749" i="1" s="1"/>
  <c r="N1749" i="1"/>
  <c r="M1750" i="1"/>
  <c r="O1750" i="1" s="1"/>
  <c r="N1750" i="1"/>
  <c r="M1751" i="1"/>
  <c r="O1751" i="1" s="1"/>
  <c r="N1751" i="1"/>
  <c r="M1752" i="1"/>
  <c r="O1752" i="1" s="1"/>
  <c r="N1752" i="1"/>
  <c r="M1753" i="1"/>
  <c r="O1753" i="1" s="1"/>
  <c r="N1753" i="1"/>
  <c r="M1754" i="1"/>
  <c r="O1754" i="1" s="1"/>
  <c r="N1754" i="1"/>
  <c r="M1755" i="1"/>
  <c r="O1755" i="1" s="1"/>
  <c r="N1755" i="1"/>
  <c r="M1756" i="1"/>
  <c r="O1756" i="1" s="1"/>
  <c r="N1756" i="1"/>
  <c r="M1757" i="1"/>
  <c r="O1757" i="1" s="1"/>
  <c r="N1757" i="1"/>
  <c r="M1758" i="1"/>
  <c r="O1758" i="1" s="1"/>
  <c r="N1758" i="1"/>
  <c r="M1759" i="1"/>
  <c r="O1759" i="1" s="1"/>
  <c r="N1759" i="1"/>
  <c r="M1760" i="1"/>
  <c r="O1760" i="1" s="1"/>
  <c r="N1760" i="1"/>
  <c r="M1761" i="1"/>
  <c r="O1761" i="1" s="1"/>
  <c r="N1761" i="1"/>
  <c r="M1762" i="1"/>
  <c r="O1762" i="1" s="1"/>
  <c r="N1762" i="1"/>
  <c r="M1763" i="1"/>
  <c r="O1763" i="1" s="1"/>
  <c r="N1763" i="1"/>
  <c r="M1764" i="1"/>
  <c r="O1764" i="1" s="1"/>
  <c r="N1764" i="1"/>
  <c r="M1765" i="1"/>
  <c r="O1765" i="1" s="1"/>
  <c r="N1765" i="1"/>
  <c r="M1766" i="1"/>
  <c r="O1766" i="1" s="1"/>
  <c r="N1766" i="1"/>
  <c r="M1767" i="1"/>
  <c r="O1767" i="1" s="1"/>
  <c r="N1767" i="1"/>
  <c r="M1768" i="1"/>
  <c r="O1768" i="1" s="1"/>
  <c r="N1768" i="1"/>
  <c r="M1769" i="1"/>
  <c r="O1769" i="1" s="1"/>
  <c r="N1769" i="1"/>
  <c r="M1770" i="1"/>
  <c r="O1770" i="1" s="1"/>
  <c r="N1770" i="1"/>
  <c r="M1771" i="1"/>
  <c r="O1771" i="1" s="1"/>
  <c r="N1771" i="1"/>
  <c r="M1772" i="1"/>
  <c r="O1772" i="1" s="1"/>
  <c r="N1772" i="1"/>
  <c r="M1773" i="1"/>
  <c r="O1773" i="1" s="1"/>
  <c r="N1773" i="1"/>
  <c r="M1774" i="1"/>
  <c r="O1774" i="1" s="1"/>
  <c r="N1774" i="1"/>
  <c r="M1775" i="1"/>
  <c r="O1775" i="1" s="1"/>
  <c r="N1775" i="1"/>
  <c r="M1776" i="1"/>
  <c r="O1776" i="1" s="1"/>
  <c r="N1776" i="1"/>
  <c r="M1777" i="1"/>
  <c r="O1777" i="1" s="1"/>
  <c r="N1777" i="1"/>
  <c r="M1778" i="1"/>
  <c r="O1778" i="1" s="1"/>
  <c r="N1778" i="1"/>
  <c r="M1779" i="1"/>
  <c r="O1779" i="1" s="1"/>
  <c r="N1779" i="1"/>
  <c r="M1780" i="1"/>
  <c r="O1780" i="1" s="1"/>
  <c r="N1780" i="1"/>
  <c r="M1781" i="1"/>
  <c r="O1781" i="1" s="1"/>
  <c r="N1781" i="1"/>
  <c r="M1782" i="1"/>
  <c r="O1782" i="1" s="1"/>
  <c r="N1782" i="1"/>
  <c r="M1783" i="1"/>
  <c r="O1783" i="1" s="1"/>
  <c r="N1783" i="1"/>
  <c r="M1784" i="1"/>
  <c r="O1784" i="1" s="1"/>
  <c r="N1784" i="1"/>
  <c r="M1785" i="1"/>
  <c r="O1785" i="1" s="1"/>
  <c r="N1785" i="1"/>
  <c r="M1786" i="1"/>
  <c r="O1786" i="1" s="1"/>
  <c r="N1786" i="1"/>
  <c r="M1787" i="1"/>
  <c r="O1787" i="1" s="1"/>
  <c r="N1787" i="1"/>
  <c r="M1788" i="1"/>
  <c r="O1788" i="1" s="1"/>
  <c r="N1788" i="1"/>
  <c r="M1789" i="1"/>
  <c r="O1789" i="1" s="1"/>
  <c r="N1789" i="1"/>
  <c r="M1790" i="1"/>
  <c r="O1790" i="1" s="1"/>
  <c r="N1790" i="1"/>
  <c r="M1791" i="1"/>
  <c r="O1791" i="1" s="1"/>
  <c r="N1791" i="1"/>
  <c r="M1792" i="1"/>
  <c r="O1792" i="1" s="1"/>
  <c r="N1792" i="1"/>
  <c r="M1793" i="1"/>
  <c r="O1793" i="1" s="1"/>
  <c r="N1793" i="1"/>
  <c r="M1794" i="1"/>
  <c r="O1794" i="1" s="1"/>
  <c r="N1794" i="1"/>
  <c r="M1795" i="1"/>
  <c r="O1795" i="1" s="1"/>
  <c r="N1795" i="1"/>
  <c r="M1796" i="1"/>
  <c r="O1796" i="1" s="1"/>
  <c r="N1796" i="1"/>
  <c r="M1797" i="1"/>
  <c r="O1797" i="1" s="1"/>
  <c r="N1797" i="1"/>
  <c r="M1798" i="1"/>
  <c r="O1798" i="1" s="1"/>
  <c r="N1798" i="1"/>
  <c r="M1799" i="1"/>
  <c r="O1799" i="1" s="1"/>
  <c r="N1799" i="1"/>
  <c r="M1800" i="1"/>
  <c r="O1800" i="1" s="1"/>
  <c r="N1800" i="1"/>
  <c r="M1801" i="1"/>
  <c r="O1801" i="1" s="1"/>
  <c r="N1801" i="1"/>
  <c r="M1802" i="1"/>
  <c r="O1802" i="1" s="1"/>
  <c r="N1802" i="1"/>
  <c r="M1803" i="1"/>
  <c r="O1803" i="1" s="1"/>
  <c r="N1803" i="1"/>
  <c r="M1804" i="1"/>
  <c r="O1804" i="1" s="1"/>
  <c r="N1804" i="1"/>
  <c r="M1805" i="1"/>
  <c r="O1805" i="1" s="1"/>
  <c r="N1805" i="1"/>
  <c r="M1806" i="1"/>
  <c r="O1806" i="1" s="1"/>
  <c r="N1806" i="1"/>
  <c r="M1807" i="1"/>
  <c r="O1807" i="1" s="1"/>
  <c r="N1807" i="1"/>
  <c r="M1808" i="1"/>
  <c r="O1808" i="1" s="1"/>
  <c r="N1808" i="1"/>
  <c r="M1809" i="1"/>
  <c r="O1809" i="1" s="1"/>
  <c r="N1809" i="1"/>
  <c r="M1810" i="1"/>
  <c r="O1810" i="1" s="1"/>
  <c r="N1810" i="1"/>
  <c r="M1811" i="1"/>
  <c r="O1811" i="1" s="1"/>
  <c r="N1811" i="1"/>
  <c r="M1812" i="1"/>
  <c r="O1812" i="1" s="1"/>
  <c r="N1812" i="1"/>
  <c r="M1813" i="1"/>
  <c r="O1813" i="1" s="1"/>
  <c r="N1813" i="1"/>
  <c r="M1814" i="1"/>
  <c r="O1814" i="1" s="1"/>
  <c r="N1814" i="1"/>
  <c r="M1815" i="1"/>
  <c r="O1815" i="1" s="1"/>
  <c r="N1815" i="1"/>
  <c r="M1816" i="1"/>
  <c r="O1816" i="1" s="1"/>
  <c r="N1816" i="1"/>
  <c r="M1817" i="1"/>
  <c r="O1817" i="1" s="1"/>
  <c r="N1817" i="1"/>
  <c r="M1818" i="1"/>
  <c r="O1818" i="1" s="1"/>
  <c r="N1818" i="1"/>
  <c r="M1819" i="1"/>
  <c r="O1819" i="1" s="1"/>
  <c r="N1819" i="1"/>
  <c r="M1820" i="1"/>
  <c r="O1820" i="1" s="1"/>
  <c r="N1820" i="1"/>
  <c r="M1821" i="1"/>
  <c r="O1821" i="1" s="1"/>
  <c r="N1821" i="1"/>
  <c r="M1822" i="1"/>
  <c r="O1822" i="1" s="1"/>
  <c r="N1822" i="1"/>
  <c r="M1823" i="1"/>
  <c r="O1823" i="1" s="1"/>
  <c r="N1823" i="1"/>
  <c r="M1824" i="1"/>
  <c r="O1824" i="1" s="1"/>
  <c r="N1824" i="1"/>
  <c r="M1825" i="1"/>
  <c r="O1825" i="1" s="1"/>
  <c r="N1825" i="1"/>
  <c r="M1826" i="1"/>
  <c r="O1826" i="1" s="1"/>
  <c r="N1826" i="1"/>
  <c r="M1827" i="1"/>
  <c r="O1827" i="1" s="1"/>
  <c r="N1827" i="1"/>
  <c r="M1828" i="1"/>
  <c r="O1828" i="1" s="1"/>
  <c r="N1828" i="1"/>
  <c r="M1829" i="1"/>
  <c r="O1829" i="1" s="1"/>
  <c r="N1829" i="1"/>
  <c r="M1830" i="1"/>
  <c r="O1830" i="1" s="1"/>
  <c r="N1830" i="1"/>
  <c r="M1831" i="1"/>
  <c r="O1831" i="1" s="1"/>
  <c r="N1831" i="1"/>
  <c r="M1832" i="1"/>
  <c r="O1832" i="1" s="1"/>
  <c r="N1832" i="1"/>
  <c r="M1833" i="1"/>
  <c r="O1833" i="1" s="1"/>
  <c r="N1833" i="1"/>
  <c r="M1834" i="1"/>
  <c r="O1834" i="1" s="1"/>
  <c r="N1834" i="1"/>
  <c r="M1835" i="1"/>
  <c r="O1835" i="1" s="1"/>
  <c r="N1835" i="1"/>
  <c r="M1836" i="1"/>
  <c r="O1836" i="1" s="1"/>
  <c r="N1836" i="1"/>
  <c r="M1837" i="1"/>
  <c r="O1837" i="1" s="1"/>
  <c r="N1837" i="1"/>
  <c r="M1838" i="1"/>
  <c r="O1838" i="1" s="1"/>
  <c r="N1838" i="1"/>
  <c r="M1839" i="1"/>
  <c r="O1839" i="1" s="1"/>
  <c r="N1839" i="1"/>
  <c r="M1840" i="1"/>
  <c r="O1840" i="1" s="1"/>
  <c r="N1840" i="1"/>
  <c r="M1841" i="1"/>
  <c r="O1841" i="1" s="1"/>
  <c r="N1841" i="1"/>
  <c r="M1842" i="1"/>
  <c r="O1842" i="1" s="1"/>
  <c r="N1842" i="1"/>
  <c r="M1843" i="1"/>
  <c r="O1843" i="1" s="1"/>
  <c r="N1843" i="1"/>
  <c r="M1844" i="1"/>
  <c r="O1844" i="1" s="1"/>
  <c r="N1844" i="1"/>
  <c r="M1845" i="1"/>
  <c r="O1845" i="1" s="1"/>
  <c r="N1845" i="1"/>
  <c r="M1846" i="1"/>
  <c r="O1846" i="1" s="1"/>
  <c r="N1846" i="1"/>
  <c r="M1847" i="1"/>
  <c r="O1847" i="1" s="1"/>
  <c r="N1847" i="1"/>
  <c r="M1848" i="1"/>
  <c r="O1848" i="1" s="1"/>
  <c r="N1848" i="1"/>
  <c r="M1849" i="1"/>
  <c r="O1849" i="1" s="1"/>
  <c r="N1849" i="1"/>
  <c r="M1850" i="1"/>
  <c r="O1850" i="1" s="1"/>
  <c r="N1850" i="1"/>
  <c r="M1851" i="1"/>
  <c r="O1851" i="1" s="1"/>
  <c r="N1851" i="1"/>
  <c r="M1852" i="1"/>
  <c r="O1852" i="1" s="1"/>
  <c r="N1852" i="1"/>
  <c r="M1853" i="1"/>
  <c r="O1853" i="1" s="1"/>
  <c r="N1853" i="1"/>
  <c r="M1854" i="1"/>
  <c r="O1854" i="1" s="1"/>
  <c r="N1854" i="1"/>
  <c r="M1855" i="1"/>
  <c r="O1855" i="1" s="1"/>
  <c r="N1855" i="1"/>
  <c r="M1856" i="1"/>
  <c r="O1856" i="1" s="1"/>
  <c r="N1856" i="1"/>
  <c r="M1857" i="1"/>
  <c r="O1857" i="1" s="1"/>
  <c r="N1857" i="1"/>
  <c r="M1858" i="1"/>
  <c r="O1858" i="1" s="1"/>
  <c r="N1858" i="1"/>
  <c r="M1859" i="1"/>
  <c r="O1859" i="1" s="1"/>
  <c r="N1859" i="1"/>
  <c r="M1860" i="1"/>
  <c r="O1860" i="1" s="1"/>
  <c r="N1860" i="1"/>
  <c r="M1861" i="1"/>
  <c r="O1861" i="1" s="1"/>
  <c r="N1861" i="1"/>
  <c r="M1862" i="1"/>
  <c r="O1862" i="1" s="1"/>
  <c r="N1862" i="1"/>
  <c r="M1863" i="1"/>
  <c r="O1863" i="1" s="1"/>
  <c r="N1863" i="1"/>
  <c r="M1864" i="1"/>
  <c r="O1864" i="1" s="1"/>
  <c r="N1864" i="1"/>
  <c r="M1865" i="1"/>
  <c r="O1865" i="1" s="1"/>
  <c r="N1865" i="1"/>
  <c r="M1866" i="1"/>
  <c r="O1866" i="1" s="1"/>
  <c r="N1866" i="1"/>
  <c r="M1867" i="1"/>
  <c r="O1867" i="1" s="1"/>
  <c r="N1867" i="1"/>
  <c r="M1868" i="1"/>
  <c r="O1868" i="1" s="1"/>
  <c r="N1868" i="1"/>
  <c r="M1869" i="1"/>
  <c r="O1869" i="1" s="1"/>
  <c r="N1869" i="1"/>
  <c r="M1870" i="1"/>
  <c r="O1870" i="1" s="1"/>
  <c r="N1870" i="1"/>
  <c r="M1871" i="1"/>
  <c r="O1871" i="1" s="1"/>
  <c r="N1871" i="1"/>
  <c r="M1872" i="1"/>
  <c r="O1872" i="1" s="1"/>
  <c r="N1872" i="1"/>
  <c r="M1873" i="1"/>
  <c r="O1873" i="1" s="1"/>
  <c r="N1873" i="1"/>
  <c r="M1874" i="1"/>
  <c r="O1874" i="1" s="1"/>
  <c r="N1874" i="1"/>
  <c r="M1875" i="1"/>
  <c r="O1875" i="1" s="1"/>
  <c r="N1875" i="1"/>
  <c r="M1876" i="1"/>
  <c r="O1876" i="1" s="1"/>
  <c r="N1876" i="1"/>
  <c r="M1877" i="1"/>
  <c r="O1877" i="1" s="1"/>
  <c r="N1877" i="1"/>
  <c r="M1878" i="1"/>
  <c r="O1878" i="1" s="1"/>
  <c r="N1878" i="1"/>
  <c r="M1879" i="1"/>
  <c r="O1879" i="1" s="1"/>
  <c r="N1879" i="1"/>
  <c r="M1880" i="1"/>
  <c r="O1880" i="1" s="1"/>
  <c r="N1880" i="1"/>
  <c r="M1881" i="1"/>
  <c r="O1881" i="1" s="1"/>
  <c r="N1881" i="1"/>
  <c r="M1882" i="1"/>
  <c r="O1882" i="1" s="1"/>
  <c r="N1882" i="1"/>
  <c r="M1883" i="1"/>
  <c r="O1883" i="1" s="1"/>
  <c r="N1883" i="1"/>
  <c r="M1884" i="1"/>
  <c r="O1884" i="1" s="1"/>
  <c r="N1884" i="1"/>
  <c r="M1885" i="1"/>
  <c r="O1885" i="1" s="1"/>
  <c r="N1885" i="1"/>
  <c r="M1886" i="1"/>
  <c r="O1886" i="1" s="1"/>
  <c r="N1886" i="1"/>
  <c r="M1887" i="1"/>
  <c r="O1887" i="1" s="1"/>
  <c r="N1887" i="1"/>
  <c r="M1888" i="1"/>
  <c r="O1888" i="1" s="1"/>
  <c r="N1888" i="1"/>
  <c r="M1889" i="1"/>
  <c r="O1889" i="1" s="1"/>
  <c r="N1889" i="1"/>
  <c r="M1890" i="1"/>
  <c r="O1890" i="1" s="1"/>
  <c r="N1890" i="1"/>
  <c r="M1891" i="1"/>
  <c r="O1891" i="1" s="1"/>
  <c r="N1891" i="1"/>
  <c r="M1892" i="1"/>
  <c r="O1892" i="1" s="1"/>
  <c r="N1892" i="1"/>
  <c r="M1893" i="1"/>
  <c r="O1893" i="1" s="1"/>
  <c r="N1893" i="1"/>
  <c r="M1894" i="1"/>
  <c r="O1894" i="1" s="1"/>
  <c r="N1894" i="1"/>
  <c r="M1895" i="1"/>
  <c r="O1895" i="1" s="1"/>
  <c r="N1895" i="1"/>
  <c r="M1896" i="1"/>
  <c r="O1896" i="1" s="1"/>
  <c r="N1896" i="1"/>
  <c r="M1897" i="1"/>
  <c r="O1897" i="1" s="1"/>
  <c r="N1897" i="1"/>
  <c r="M1898" i="1"/>
  <c r="O1898" i="1" s="1"/>
  <c r="N1898" i="1"/>
  <c r="M1899" i="1"/>
  <c r="O1899" i="1" s="1"/>
  <c r="N1899" i="1"/>
  <c r="M1900" i="1"/>
  <c r="O1900" i="1" s="1"/>
  <c r="N1900" i="1"/>
  <c r="M1901" i="1"/>
  <c r="O1901" i="1" s="1"/>
  <c r="N1901" i="1"/>
  <c r="M1902" i="1"/>
  <c r="O1902" i="1" s="1"/>
  <c r="N1902" i="1"/>
  <c r="M1903" i="1"/>
  <c r="O1903" i="1" s="1"/>
  <c r="N1903" i="1"/>
  <c r="M1904" i="1"/>
  <c r="O1904" i="1" s="1"/>
  <c r="N1904" i="1"/>
  <c r="M1905" i="1"/>
  <c r="O1905" i="1" s="1"/>
  <c r="N1905" i="1"/>
  <c r="M1906" i="1"/>
  <c r="O1906" i="1" s="1"/>
  <c r="N1906" i="1"/>
  <c r="M1907" i="1"/>
  <c r="O1907" i="1" s="1"/>
  <c r="N1907" i="1"/>
  <c r="M1908" i="1"/>
  <c r="O1908" i="1" s="1"/>
  <c r="N1908" i="1"/>
  <c r="M1909" i="1"/>
  <c r="O1909" i="1" s="1"/>
  <c r="N1909" i="1"/>
  <c r="M1910" i="1"/>
  <c r="O1910" i="1" s="1"/>
  <c r="N1910" i="1"/>
  <c r="M1911" i="1"/>
  <c r="O1911" i="1" s="1"/>
  <c r="N1911" i="1"/>
  <c r="M1912" i="1"/>
  <c r="O1912" i="1" s="1"/>
  <c r="N1912" i="1"/>
  <c r="M1913" i="1"/>
  <c r="O1913" i="1" s="1"/>
  <c r="N1913" i="1"/>
  <c r="M1914" i="1"/>
  <c r="O1914" i="1" s="1"/>
  <c r="N1914" i="1"/>
  <c r="M1915" i="1"/>
  <c r="O1915" i="1" s="1"/>
  <c r="N1915" i="1"/>
  <c r="M1916" i="1"/>
  <c r="O1916" i="1" s="1"/>
  <c r="N1916" i="1"/>
  <c r="M1917" i="1"/>
  <c r="O1917" i="1" s="1"/>
  <c r="N1917" i="1"/>
  <c r="M1918" i="1"/>
  <c r="O1918" i="1" s="1"/>
  <c r="N1918" i="1"/>
  <c r="M1919" i="1"/>
  <c r="O1919" i="1" s="1"/>
  <c r="N1919" i="1"/>
  <c r="M1920" i="1"/>
  <c r="O1920" i="1" s="1"/>
  <c r="N1920" i="1"/>
  <c r="M1921" i="1"/>
  <c r="O1921" i="1" s="1"/>
  <c r="N1921" i="1"/>
  <c r="M1922" i="1"/>
  <c r="O1922" i="1" s="1"/>
  <c r="N1922" i="1"/>
  <c r="M1923" i="1"/>
  <c r="O1923" i="1" s="1"/>
  <c r="N1923" i="1"/>
  <c r="M1924" i="1"/>
  <c r="O1924" i="1" s="1"/>
  <c r="N1924" i="1"/>
  <c r="M1925" i="1"/>
  <c r="O1925" i="1" s="1"/>
  <c r="N1925" i="1"/>
  <c r="M1926" i="1"/>
  <c r="O1926" i="1" s="1"/>
  <c r="N1926" i="1"/>
  <c r="M1927" i="1"/>
  <c r="O1927" i="1" s="1"/>
  <c r="N1927" i="1"/>
  <c r="M1928" i="1"/>
  <c r="O1928" i="1" s="1"/>
  <c r="N1928" i="1"/>
  <c r="M1929" i="1"/>
  <c r="O1929" i="1" s="1"/>
  <c r="N1929" i="1"/>
  <c r="M1930" i="1"/>
  <c r="O1930" i="1" s="1"/>
  <c r="N1930" i="1"/>
  <c r="M1931" i="1"/>
  <c r="O1931" i="1" s="1"/>
  <c r="N1931" i="1"/>
  <c r="M1932" i="1"/>
  <c r="O1932" i="1" s="1"/>
  <c r="N1932" i="1"/>
  <c r="M1933" i="1"/>
  <c r="O1933" i="1" s="1"/>
  <c r="N1933" i="1"/>
  <c r="M1934" i="1"/>
  <c r="O1934" i="1" s="1"/>
  <c r="N1934" i="1"/>
  <c r="M1935" i="1"/>
  <c r="O1935" i="1" s="1"/>
  <c r="N1935" i="1"/>
  <c r="M1936" i="1"/>
  <c r="O1936" i="1" s="1"/>
  <c r="N1936" i="1"/>
  <c r="M1937" i="1"/>
  <c r="O1937" i="1" s="1"/>
  <c r="N1937" i="1"/>
  <c r="M1938" i="1"/>
  <c r="O1938" i="1" s="1"/>
  <c r="N1938" i="1"/>
  <c r="M1939" i="1"/>
  <c r="O1939" i="1" s="1"/>
  <c r="N1939" i="1"/>
  <c r="M1940" i="1"/>
  <c r="O1940" i="1" s="1"/>
  <c r="N1940" i="1"/>
  <c r="M1941" i="1"/>
  <c r="O1941" i="1" s="1"/>
  <c r="N1941" i="1"/>
  <c r="M1942" i="1"/>
  <c r="O1942" i="1" s="1"/>
  <c r="N1942" i="1"/>
  <c r="M1943" i="1"/>
  <c r="O1943" i="1" s="1"/>
  <c r="N1943" i="1"/>
  <c r="M1944" i="1"/>
  <c r="O1944" i="1" s="1"/>
  <c r="N1944" i="1"/>
  <c r="M1945" i="1"/>
  <c r="O1945" i="1" s="1"/>
  <c r="N1945" i="1"/>
  <c r="M1946" i="1"/>
  <c r="O1946" i="1" s="1"/>
  <c r="N1946" i="1"/>
  <c r="M1947" i="1"/>
  <c r="O1947" i="1" s="1"/>
  <c r="N1947" i="1"/>
  <c r="M1948" i="1"/>
  <c r="O1948" i="1" s="1"/>
  <c r="N1948" i="1"/>
  <c r="M1949" i="1"/>
  <c r="O1949" i="1" s="1"/>
  <c r="N1949" i="1"/>
  <c r="M1950" i="1"/>
  <c r="O1950" i="1" s="1"/>
  <c r="N1950" i="1"/>
  <c r="M1951" i="1"/>
  <c r="O1951" i="1" s="1"/>
  <c r="N1951" i="1"/>
  <c r="M1952" i="1"/>
  <c r="O1952" i="1" s="1"/>
  <c r="N1952" i="1"/>
  <c r="M1953" i="1"/>
  <c r="O1953" i="1" s="1"/>
  <c r="N1953" i="1"/>
  <c r="M1954" i="1"/>
  <c r="O1954" i="1" s="1"/>
  <c r="N1954" i="1"/>
  <c r="M1955" i="1"/>
  <c r="O1955" i="1" s="1"/>
  <c r="N1955" i="1"/>
  <c r="M1956" i="1"/>
  <c r="O1956" i="1" s="1"/>
  <c r="N1956" i="1"/>
  <c r="M1957" i="1"/>
  <c r="O1957" i="1" s="1"/>
  <c r="N1957" i="1"/>
  <c r="M1958" i="1"/>
  <c r="O1958" i="1" s="1"/>
  <c r="N1958" i="1"/>
  <c r="M1959" i="1"/>
  <c r="O1959" i="1" s="1"/>
  <c r="N1959" i="1"/>
  <c r="M1960" i="1"/>
  <c r="O1960" i="1" s="1"/>
  <c r="N1960" i="1"/>
  <c r="M1961" i="1"/>
  <c r="O1961" i="1" s="1"/>
  <c r="N1961" i="1"/>
  <c r="M1962" i="1"/>
  <c r="O1962" i="1" s="1"/>
  <c r="N1962" i="1"/>
  <c r="M1963" i="1"/>
  <c r="O1963" i="1" s="1"/>
  <c r="N1963" i="1"/>
  <c r="M1964" i="1"/>
  <c r="O1964" i="1" s="1"/>
  <c r="N1964" i="1"/>
  <c r="M1965" i="1"/>
  <c r="O1965" i="1" s="1"/>
  <c r="N1965" i="1"/>
  <c r="M1966" i="1"/>
  <c r="O1966" i="1" s="1"/>
  <c r="N1966" i="1"/>
  <c r="M1967" i="1"/>
  <c r="O1967" i="1" s="1"/>
  <c r="N1967" i="1"/>
  <c r="M1968" i="1"/>
  <c r="O1968" i="1" s="1"/>
  <c r="N1968" i="1"/>
  <c r="M1969" i="1"/>
  <c r="O1969" i="1" s="1"/>
  <c r="N1969" i="1"/>
  <c r="M1970" i="1"/>
  <c r="O1970" i="1" s="1"/>
  <c r="N1970" i="1"/>
  <c r="M1971" i="1"/>
  <c r="O1971" i="1" s="1"/>
  <c r="N1971" i="1"/>
  <c r="M1972" i="1"/>
  <c r="O1972" i="1" s="1"/>
  <c r="N1972" i="1"/>
  <c r="M1973" i="1"/>
  <c r="O1973" i="1" s="1"/>
  <c r="N1973" i="1"/>
  <c r="M1974" i="1"/>
  <c r="O1974" i="1" s="1"/>
  <c r="N1974" i="1"/>
  <c r="M1975" i="1"/>
  <c r="O1975" i="1" s="1"/>
  <c r="N1975" i="1"/>
  <c r="M1976" i="1"/>
  <c r="O1976" i="1" s="1"/>
  <c r="N1976" i="1"/>
  <c r="M1977" i="1"/>
  <c r="O1977" i="1" s="1"/>
  <c r="N1977" i="1"/>
  <c r="M1978" i="1"/>
  <c r="O1978" i="1" s="1"/>
  <c r="N1978" i="1"/>
  <c r="M1979" i="1"/>
  <c r="O1979" i="1" s="1"/>
  <c r="N1979" i="1"/>
  <c r="M1980" i="1"/>
  <c r="O1980" i="1" s="1"/>
  <c r="N1980" i="1"/>
  <c r="M1981" i="1"/>
  <c r="O1981" i="1" s="1"/>
  <c r="N1981" i="1"/>
  <c r="M1982" i="1"/>
  <c r="O1982" i="1" s="1"/>
  <c r="N1982" i="1"/>
  <c r="M1983" i="1"/>
  <c r="O1983" i="1" s="1"/>
  <c r="N1983" i="1"/>
  <c r="M1984" i="1"/>
  <c r="O1984" i="1" s="1"/>
  <c r="N1984" i="1"/>
  <c r="M1985" i="1"/>
  <c r="O1985" i="1" s="1"/>
  <c r="N1985" i="1"/>
  <c r="M1986" i="1"/>
  <c r="O1986" i="1" s="1"/>
  <c r="N1986" i="1"/>
  <c r="M1987" i="1"/>
  <c r="O1987" i="1" s="1"/>
  <c r="N1987" i="1"/>
  <c r="M1988" i="1"/>
  <c r="O1988" i="1" s="1"/>
  <c r="N1988" i="1"/>
  <c r="M1989" i="1"/>
  <c r="O1989" i="1" s="1"/>
  <c r="N1989" i="1"/>
  <c r="M1990" i="1"/>
  <c r="O1990" i="1" s="1"/>
  <c r="N1990" i="1"/>
  <c r="M1991" i="1"/>
  <c r="O1991" i="1" s="1"/>
  <c r="N1991" i="1"/>
  <c r="M1992" i="1"/>
  <c r="O1992" i="1" s="1"/>
  <c r="N1992" i="1"/>
  <c r="M1993" i="1"/>
  <c r="O1993" i="1" s="1"/>
  <c r="N1993" i="1"/>
  <c r="M1994" i="1"/>
  <c r="O1994" i="1" s="1"/>
  <c r="N1994" i="1"/>
  <c r="M1995" i="1"/>
  <c r="O1995" i="1" s="1"/>
  <c r="N1995" i="1"/>
  <c r="M1996" i="1"/>
  <c r="O1996" i="1" s="1"/>
  <c r="N1996" i="1"/>
  <c r="M1997" i="1"/>
  <c r="O1997" i="1" s="1"/>
  <c r="N1997" i="1"/>
  <c r="M1998" i="1"/>
  <c r="O1998" i="1" s="1"/>
  <c r="N1998" i="1"/>
  <c r="M1999" i="1"/>
  <c r="O1999" i="1" s="1"/>
  <c r="N1999" i="1"/>
  <c r="M2000" i="1"/>
  <c r="O2000" i="1" s="1"/>
  <c r="N2000" i="1"/>
  <c r="M2001" i="1"/>
  <c r="O2001" i="1" s="1"/>
  <c r="N2001" i="1"/>
  <c r="M2002" i="1"/>
  <c r="O2002" i="1" s="1"/>
  <c r="N2002" i="1"/>
  <c r="M2003" i="1"/>
  <c r="O2003" i="1" s="1"/>
  <c r="N2003" i="1"/>
  <c r="M2004" i="1"/>
  <c r="O2004" i="1" s="1"/>
  <c r="N2004" i="1"/>
  <c r="M2005" i="1"/>
  <c r="O2005" i="1" s="1"/>
  <c r="N2005" i="1"/>
  <c r="M2006" i="1"/>
  <c r="O2006" i="1" s="1"/>
  <c r="N2006" i="1"/>
  <c r="M2007" i="1"/>
  <c r="O2007" i="1" s="1"/>
  <c r="N2007" i="1"/>
  <c r="M2008" i="1"/>
  <c r="O2008" i="1" s="1"/>
  <c r="N2008" i="1"/>
  <c r="M2009" i="1"/>
  <c r="O2009" i="1" s="1"/>
  <c r="N2009" i="1"/>
  <c r="M2010" i="1"/>
  <c r="O2010" i="1" s="1"/>
  <c r="N2010" i="1"/>
  <c r="M2011" i="1"/>
  <c r="O2011" i="1" s="1"/>
  <c r="N2011" i="1"/>
  <c r="M2012" i="1"/>
  <c r="O2012" i="1" s="1"/>
  <c r="N2012" i="1"/>
  <c r="M2013" i="1"/>
  <c r="O2013" i="1" s="1"/>
  <c r="N2013" i="1"/>
  <c r="M2014" i="1"/>
  <c r="O2014" i="1" s="1"/>
  <c r="N2014" i="1"/>
  <c r="M2015" i="1"/>
  <c r="O2015" i="1" s="1"/>
  <c r="N2015" i="1"/>
  <c r="M2016" i="1"/>
  <c r="O2016" i="1" s="1"/>
  <c r="N2016" i="1"/>
  <c r="M2017" i="1"/>
  <c r="O2017" i="1" s="1"/>
  <c r="N2017" i="1"/>
  <c r="M2018" i="1"/>
  <c r="O2018" i="1" s="1"/>
  <c r="N2018" i="1"/>
  <c r="M2019" i="1"/>
  <c r="O2019" i="1" s="1"/>
  <c r="N2019" i="1"/>
  <c r="M2020" i="1"/>
  <c r="O2020" i="1" s="1"/>
  <c r="N2020" i="1"/>
  <c r="M2021" i="1"/>
  <c r="O2021" i="1" s="1"/>
  <c r="N2021" i="1"/>
  <c r="M2022" i="1"/>
  <c r="O2022" i="1" s="1"/>
  <c r="N2022" i="1"/>
  <c r="M2023" i="1"/>
  <c r="O2023" i="1" s="1"/>
  <c r="N2023" i="1"/>
  <c r="M2024" i="1"/>
  <c r="O2024" i="1" s="1"/>
  <c r="N2024" i="1"/>
  <c r="M2025" i="1"/>
  <c r="O2025" i="1" s="1"/>
  <c r="N2025" i="1"/>
  <c r="M2026" i="1"/>
  <c r="O2026" i="1" s="1"/>
  <c r="N2026" i="1"/>
  <c r="M2027" i="1"/>
  <c r="O2027" i="1" s="1"/>
  <c r="N2027" i="1"/>
  <c r="M2028" i="1"/>
  <c r="O2028" i="1" s="1"/>
  <c r="N2028" i="1"/>
  <c r="M2029" i="1"/>
  <c r="O2029" i="1" s="1"/>
  <c r="N2029" i="1"/>
  <c r="M2030" i="1"/>
  <c r="O2030" i="1" s="1"/>
  <c r="N2030" i="1"/>
  <c r="M2031" i="1"/>
  <c r="O2031" i="1" s="1"/>
  <c r="N2031" i="1"/>
  <c r="M2032" i="1"/>
  <c r="O2032" i="1" s="1"/>
  <c r="N2032" i="1"/>
  <c r="M2033" i="1"/>
  <c r="O2033" i="1" s="1"/>
  <c r="N2033" i="1"/>
  <c r="M2034" i="1"/>
  <c r="O2034" i="1" s="1"/>
  <c r="N2034" i="1"/>
  <c r="M2035" i="1"/>
  <c r="O2035" i="1" s="1"/>
  <c r="N2035" i="1"/>
  <c r="M2036" i="1"/>
  <c r="O2036" i="1" s="1"/>
  <c r="N2036" i="1"/>
  <c r="M2037" i="1"/>
  <c r="O2037" i="1" s="1"/>
  <c r="N2037" i="1"/>
  <c r="M2038" i="1"/>
  <c r="O2038" i="1" s="1"/>
  <c r="N2038" i="1"/>
  <c r="M2039" i="1"/>
  <c r="O2039" i="1" s="1"/>
  <c r="N2039" i="1"/>
  <c r="M2040" i="1"/>
  <c r="O2040" i="1" s="1"/>
  <c r="N2040" i="1"/>
  <c r="M2041" i="1"/>
  <c r="O2041" i="1" s="1"/>
  <c r="N2041" i="1"/>
  <c r="M2042" i="1"/>
  <c r="O2042" i="1" s="1"/>
  <c r="N2042" i="1"/>
  <c r="M2043" i="1"/>
  <c r="O2043" i="1" s="1"/>
  <c r="N2043" i="1"/>
  <c r="M2044" i="1"/>
  <c r="O2044" i="1" s="1"/>
  <c r="N2044" i="1"/>
  <c r="M2045" i="1"/>
  <c r="O2045" i="1" s="1"/>
  <c r="N2045" i="1"/>
  <c r="M2046" i="1"/>
  <c r="O2046" i="1" s="1"/>
  <c r="N2046" i="1"/>
  <c r="M2047" i="1"/>
  <c r="O2047" i="1" s="1"/>
  <c r="N2047" i="1"/>
  <c r="M2048" i="1"/>
  <c r="O2048" i="1" s="1"/>
  <c r="N2048" i="1"/>
  <c r="M2049" i="1"/>
  <c r="O2049" i="1" s="1"/>
  <c r="N2049" i="1"/>
  <c r="M2050" i="1"/>
  <c r="O2050" i="1" s="1"/>
  <c r="N2050" i="1"/>
  <c r="M2051" i="1"/>
  <c r="O2051" i="1" s="1"/>
  <c r="N2051" i="1"/>
  <c r="M2052" i="1"/>
  <c r="O2052" i="1" s="1"/>
  <c r="N2052" i="1"/>
  <c r="M2053" i="1"/>
  <c r="O2053" i="1" s="1"/>
  <c r="N2053" i="1"/>
  <c r="M2054" i="1"/>
  <c r="O2054" i="1" s="1"/>
  <c r="N2054" i="1"/>
  <c r="M2055" i="1"/>
  <c r="O2055" i="1" s="1"/>
  <c r="N2055" i="1"/>
  <c r="M2056" i="1"/>
  <c r="O2056" i="1" s="1"/>
  <c r="N2056" i="1"/>
  <c r="M2057" i="1"/>
  <c r="O2057" i="1" s="1"/>
  <c r="N2057" i="1"/>
  <c r="M2058" i="1"/>
  <c r="O2058" i="1" s="1"/>
  <c r="N2058" i="1"/>
  <c r="M2059" i="1"/>
  <c r="O2059" i="1" s="1"/>
  <c r="N2059" i="1"/>
  <c r="M2060" i="1"/>
  <c r="O2060" i="1" s="1"/>
  <c r="N2060" i="1"/>
  <c r="M2061" i="1"/>
  <c r="O2061" i="1" s="1"/>
  <c r="N2061" i="1"/>
  <c r="M2062" i="1"/>
  <c r="O2062" i="1" s="1"/>
  <c r="N2062" i="1"/>
  <c r="M2063" i="1"/>
  <c r="O2063" i="1" s="1"/>
  <c r="N2063" i="1"/>
  <c r="M2064" i="1"/>
  <c r="O2064" i="1" s="1"/>
  <c r="N2064" i="1"/>
  <c r="M2065" i="1"/>
  <c r="O2065" i="1" s="1"/>
  <c r="N2065" i="1"/>
  <c r="M2066" i="1"/>
  <c r="O2066" i="1" s="1"/>
  <c r="N2066" i="1"/>
  <c r="M2067" i="1"/>
  <c r="O2067" i="1" s="1"/>
  <c r="N2067" i="1"/>
  <c r="M2068" i="1"/>
  <c r="O2068" i="1" s="1"/>
  <c r="N2068" i="1"/>
  <c r="M2069" i="1"/>
  <c r="O2069" i="1" s="1"/>
  <c r="N2069" i="1"/>
  <c r="M2070" i="1"/>
  <c r="O2070" i="1" s="1"/>
  <c r="N2070" i="1"/>
  <c r="M2071" i="1"/>
  <c r="O2071" i="1" s="1"/>
  <c r="N2071" i="1"/>
  <c r="M2072" i="1"/>
  <c r="O2072" i="1" s="1"/>
  <c r="N2072" i="1"/>
  <c r="M2073" i="1"/>
  <c r="O2073" i="1" s="1"/>
  <c r="N2073" i="1"/>
  <c r="M2074" i="1"/>
  <c r="O2074" i="1" s="1"/>
  <c r="N2074" i="1"/>
  <c r="M2075" i="1"/>
  <c r="O2075" i="1" s="1"/>
  <c r="N2075" i="1"/>
  <c r="M2076" i="1"/>
  <c r="O2076" i="1" s="1"/>
  <c r="N2076" i="1"/>
  <c r="M2077" i="1"/>
  <c r="O2077" i="1" s="1"/>
  <c r="N2077" i="1"/>
  <c r="M2078" i="1"/>
  <c r="O2078" i="1" s="1"/>
  <c r="N2078" i="1"/>
  <c r="M2079" i="1"/>
  <c r="O2079" i="1" s="1"/>
  <c r="N2079" i="1"/>
  <c r="M2080" i="1"/>
  <c r="O2080" i="1" s="1"/>
  <c r="N2080" i="1"/>
  <c r="M2081" i="1"/>
  <c r="O2081" i="1" s="1"/>
  <c r="N2081" i="1"/>
  <c r="M2082" i="1"/>
  <c r="O2082" i="1" s="1"/>
  <c r="N2082" i="1"/>
  <c r="M2083" i="1"/>
  <c r="O2083" i="1" s="1"/>
  <c r="N2083" i="1"/>
  <c r="M2084" i="1"/>
  <c r="O2084" i="1" s="1"/>
  <c r="N2084" i="1"/>
  <c r="M2085" i="1"/>
  <c r="O2085" i="1" s="1"/>
  <c r="N2085" i="1"/>
  <c r="M2086" i="1"/>
  <c r="O2086" i="1" s="1"/>
  <c r="N2086" i="1"/>
  <c r="M2087" i="1"/>
  <c r="O2087" i="1" s="1"/>
  <c r="N2087" i="1"/>
  <c r="M2088" i="1"/>
  <c r="O2088" i="1" s="1"/>
  <c r="N2088" i="1"/>
  <c r="M2089" i="1"/>
  <c r="O2089" i="1" s="1"/>
  <c r="N2089" i="1"/>
  <c r="M2090" i="1"/>
  <c r="O2090" i="1" s="1"/>
  <c r="N2090" i="1"/>
  <c r="M2091" i="1"/>
  <c r="O2091" i="1" s="1"/>
  <c r="N2091" i="1"/>
  <c r="M2092" i="1"/>
  <c r="O2092" i="1" s="1"/>
  <c r="N2092" i="1"/>
  <c r="M2093" i="1"/>
  <c r="O2093" i="1" s="1"/>
  <c r="N2093" i="1"/>
  <c r="M2094" i="1"/>
  <c r="O2094" i="1" s="1"/>
  <c r="N2094" i="1"/>
  <c r="M2095" i="1"/>
  <c r="O2095" i="1" s="1"/>
  <c r="N2095" i="1"/>
  <c r="M2096" i="1"/>
  <c r="O2096" i="1" s="1"/>
  <c r="N2096" i="1"/>
  <c r="M2097" i="1"/>
  <c r="O2097" i="1" s="1"/>
  <c r="N2097" i="1"/>
  <c r="M2098" i="1"/>
  <c r="O2098" i="1" s="1"/>
  <c r="N2098" i="1"/>
  <c r="M2099" i="1"/>
  <c r="O2099" i="1" s="1"/>
  <c r="N2099" i="1"/>
  <c r="M2100" i="1"/>
  <c r="O2100" i="1" s="1"/>
  <c r="N2100" i="1"/>
  <c r="M2101" i="1"/>
  <c r="O2101" i="1" s="1"/>
  <c r="N2101" i="1"/>
  <c r="M2102" i="1"/>
  <c r="O2102" i="1" s="1"/>
  <c r="N2102" i="1"/>
  <c r="M2103" i="1"/>
  <c r="O2103" i="1" s="1"/>
  <c r="N2103" i="1"/>
  <c r="M2104" i="1"/>
  <c r="O2104" i="1" s="1"/>
  <c r="N2104" i="1"/>
  <c r="M2105" i="1"/>
  <c r="O2105" i="1" s="1"/>
  <c r="N2105" i="1"/>
  <c r="M2106" i="1"/>
  <c r="O2106" i="1" s="1"/>
  <c r="N2106" i="1"/>
  <c r="M2107" i="1"/>
  <c r="O2107" i="1" s="1"/>
  <c r="N2107" i="1"/>
  <c r="M2108" i="1"/>
  <c r="O2108" i="1" s="1"/>
  <c r="N2108" i="1"/>
  <c r="M2109" i="1"/>
  <c r="O2109" i="1" s="1"/>
  <c r="N2109" i="1"/>
  <c r="M2110" i="1"/>
  <c r="O2110" i="1" s="1"/>
  <c r="N2110" i="1"/>
  <c r="M2111" i="1"/>
  <c r="O2111" i="1" s="1"/>
  <c r="N2111" i="1"/>
  <c r="M2112" i="1"/>
  <c r="O2112" i="1" s="1"/>
  <c r="N2112" i="1"/>
  <c r="M2113" i="1"/>
  <c r="O2113" i="1" s="1"/>
  <c r="N2113" i="1"/>
  <c r="M2114" i="1"/>
  <c r="O2114" i="1" s="1"/>
  <c r="N2114" i="1"/>
  <c r="M2115" i="1"/>
  <c r="O2115" i="1" s="1"/>
  <c r="N2115" i="1"/>
  <c r="M2116" i="1"/>
  <c r="O2116" i="1" s="1"/>
  <c r="N2116" i="1"/>
  <c r="M2117" i="1"/>
  <c r="O2117" i="1" s="1"/>
  <c r="N2117" i="1"/>
  <c r="M2118" i="1"/>
  <c r="O2118" i="1" s="1"/>
  <c r="N2118" i="1"/>
  <c r="M2119" i="1"/>
  <c r="O2119" i="1" s="1"/>
  <c r="N2119" i="1"/>
  <c r="M2120" i="1"/>
  <c r="O2120" i="1" s="1"/>
  <c r="N2120" i="1"/>
  <c r="M2121" i="1"/>
  <c r="O2121" i="1" s="1"/>
  <c r="N2121" i="1"/>
  <c r="M2122" i="1"/>
  <c r="O2122" i="1" s="1"/>
  <c r="N2122" i="1"/>
  <c r="M2123" i="1"/>
  <c r="O2123" i="1" s="1"/>
  <c r="N2123" i="1"/>
  <c r="M2124" i="1"/>
  <c r="O2124" i="1" s="1"/>
  <c r="N2124" i="1"/>
  <c r="M2125" i="1"/>
  <c r="O2125" i="1" s="1"/>
  <c r="N2125" i="1"/>
  <c r="M2126" i="1"/>
  <c r="O2126" i="1" s="1"/>
  <c r="N2126" i="1"/>
  <c r="M2127" i="1"/>
  <c r="O2127" i="1" s="1"/>
  <c r="N2127" i="1"/>
  <c r="M2128" i="1"/>
  <c r="O2128" i="1" s="1"/>
  <c r="N2128" i="1"/>
  <c r="M2129" i="1"/>
  <c r="O2129" i="1" s="1"/>
  <c r="N2129" i="1"/>
  <c r="M2130" i="1"/>
  <c r="O2130" i="1" s="1"/>
  <c r="N2130" i="1"/>
  <c r="M2131" i="1"/>
  <c r="O2131" i="1" s="1"/>
  <c r="N2131" i="1"/>
  <c r="M2132" i="1"/>
  <c r="O2132" i="1" s="1"/>
  <c r="N2132" i="1"/>
  <c r="M2133" i="1"/>
  <c r="O2133" i="1" s="1"/>
  <c r="N2133" i="1"/>
  <c r="M2134" i="1"/>
  <c r="O2134" i="1" s="1"/>
  <c r="N2134" i="1"/>
  <c r="M2135" i="1"/>
  <c r="O2135" i="1" s="1"/>
  <c r="N2135" i="1"/>
  <c r="M2136" i="1"/>
  <c r="O2136" i="1" s="1"/>
  <c r="N2136" i="1"/>
  <c r="M2137" i="1"/>
  <c r="O2137" i="1" s="1"/>
  <c r="N2137" i="1"/>
  <c r="M2138" i="1"/>
  <c r="O2138" i="1" s="1"/>
  <c r="N2138" i="1"/>
  <c r="M2139" i="1"/>
  <c r="O2139" i="1" s="1"/>
  <c r="N2139" i="1"/>
  <c r="M2140" i="1"/>
  <c r="O2140" i="1" s="1"/>
  <c r="N2140" i="1"/>
  <c r="M2141" i="1"/>
  <c r="O2141" i="1" s="1"/>
  <c r="N2141" i="1"/>
  <c r="M2142" i="1"/>
  <c r="O2142" i="1" s="1"/>
  <c r="N2142" i="1"/>
  <c r="M2143" i="1"/>
  <c r="O2143" i="1" s="1"/>
  <c r="N2143" i="1"/>
  <c r="M2144" i="1"/>
  <c r="O2144" i="1" s="1"/>
  <c r="N2144" i="1"/>
  <c r="M2145" i="1"/>
  <c r="O2145" i="1" s="1"/>
  <c r="N2145" i="1"/>
  <c r="M2146" i="1"/>
  <c r="O2146" i="1" s="1"/>
  <c r="N2146" i="1"/>
  <c r="M2147" i="1"/>
  <c r="O2147" i="1" s="1"/>
  <c r="N2147" i="1"/>
  <c r="M2148" i="1"/>
  <c r="O2148" i="1" s="1"/>
  <c r="N2148" i="1"/>
  <c r="M2149" i="1"/>
  <c r="O2149" i="1" s="1"/>
  <c r="N2149" i="1"/>
  <c r="M2150" i="1"/>
  <c r="O2150" i="1" s="1"/>
  <c r="N2150" i="1"/>
  <c r="M2151" i="1"/>
  <c r="O2151" i="1" s="1"/>
  <c r="N2151" i="1"/>
  <c r="M2152" i="1"/>
  <c r="O2152" i="1" s="1"/>
  <c r="N2152" i="1"/>
  <c r="M2153" i="1"/>
  <c r="O2153" i="1" s="1"/>
  <c r="N2153" i="1"/>
  <c r="M2154" i="1"/>
  <c r="O2154" i="1" s="1"/>
  <c r="N2154" i="1"/>
  <c r="M2155" i="1"/>
  <c r="O2155" i="1" s="1"/>
  <c r="N2155" i="1"/>
  <c r="M2156" i="1"/>
  <c r="O2156" i="1" s="1"/>
  <c r="N2156" i="1"/>
  <c r="M2157" i="1"/>
  <c r="O2157" i="1" s="1"/>
  <c r="N2157" i="1"/>
  <c r="M2158" i="1"/>
  <c r="O2158" i="1" s="1"/>
  <c r="N2158" i="1"/>
  <c r="M2159" i="1"/>
  <c r="O2159" i="1" s="1"/>
  <c r="N2159" i="1"/>
  <c r="M2160" i="1"/>
  <c r="O2160" i="1" s="1"/>
  <c r="N2160" i="1"/>
  <c r="M2161" i="1"/>
  <c r="O2161" i="1" s="1"/>
  <c r="N2161" i="1"/>
  <c r="M2162" i="1"/>
  <c r="O2162" i="1" s="1"/>
  <c r="N2162" i="1"/>
  <c r="M2163" i="1"/>
  <c r="O2163" i="1" s="1"/>
  <c r="N2163" i="1"/>
  <c r="M2164" i="1"/>
  <c r="O2164" i="1" s="1"/>
  <c r="N2164" i="1"/>
  <c r="M2165" i="1"/>
  <c r="O2165" i="1" s="1"/>
  <c r="N2165" i="1"/>
  <c r="M2166" i="1"/>
  <c r="O2166" i="1" s="1"/>
  <c r="N2166" i="1"/>
  <c r="M2167" i="1"/>
  <c r="O2167" i="1" s="1"/>
  <c r="N2167" i="1"/>
  <c r="M2168" i="1"/>
  <c r="O2168" i="1" s="1"/>
  <c r="N2168" i="1"/>
  <c r="M2169" i="1"/>
  <c r="O2169" i="1" s="1"/>
  <c r="N2169" i="1"/>
  <c r="M2170" i="1"/>
  <c r="O2170" i="1" s="1"/>
  <c r="N2170" i="1"/>
  <c r="M2171" i="1"/>
  <c r="O2171" i="1" s="1"/>
  <c r="N2171" i="1"/>
  <c r="M2172" i="1"/>
  <c r="O2172" i="1" s="1"/>
  <c r="N2172" i="1"/>
  <c r="M2173" i="1"/>
  <c r="O2173" i="1" s="1"/>
  <c r="N2173" i="1"/>
  <c r="M2174" i="1"/>
  <c r="O2174" i="1" s="1"/>
  <c r="N2174" i="1"/>
  <c r="M2175" i="1"/>
  <c r="O2175" i="1" s="1"/>
  <c r="N2175" i="1"/>
  <c r="M2176" i="1"/>
  <c r="O2176" i="1" s="1"/>
  <c r="N2176" i="1"/>
  <c r="M2177" i="1"/>
  <c r="O2177" i="1" s="1"/>
  <c r="N2177" i="1"/>
  <c r="M2178" i="1"/>
  <c r="O2178" i="1" s="1"/>
  <c r="N2178" i="1"/>
  <c r="M2179" i="1"/>
  <c r="O2179" i="1" s="1"/>
  <c r="N2179" i="1"/>
  <c r="M2180" i="1"/>
  <c r="O2180" i="1" s="1"/>
  <c r="N2180" i="1"/>
  <c r="M2181" i="1"/>
  <c r="O2181" i="1" s="1"/>
  <c r="N2181" i="1"/>
  <c r="M2182" i="1"/>
  <c r="O2182" i="1" s="1"/>
  <c r="N2182" i="1"/>
  <c r="M2183" i="1"/>
  <c r="O2183" i="1" s="1"/>
  <c r="N2183" i="1"/>
  <c r="M2184" i="1"/>
  <c r="O2184" i="1" s="1"/>
  <c r="N2184" i="1"/>
  <c r="M2185" i="1"/>
  <c r="O2185" i="1" s="1"/>
  <c r="N2185" i="1"/>
  <c r="M2186" i="1"/>
  <c r="O2186" i="1" s="1"/>
  <c r="N2186" i="1"/>
  <c r="M2187" i="1"/>
  <c r="O2187" i="1" s="1"/>
  <c r="N2187" i="1"/>
  <c r="M2188" i="1"/>
  <c r="O2188" i="1" s="1"/>
  <c r="N2188" i="1"/>
  <c r="M2189" i="1"/>
  <c r="O2189" i="1" s="1"/>
  <c r="N2189" i="1"/>
  <c r="M2190" i="1"/>
  <c r="O2190" i="1" s="1"/>
  <c r="N2190" i="1"/>
  <c r="M2191" i="1"/>
  <c r="O2191" i="1" s="1"/>
  <c r="N2191" i="1"/>
  <c r="M2192" i="1"/>
  <c r="O2192" i="1" s="1"/>
  <c r="N2192" i="1"/>
  <c r="M2193" i="1"/>
  <c r="O2193" i="1" s="1"/>
  <c r="N2193" i="1"/>
  <c r="M2194" i="1"/>
  <c r="O2194" i="1" s="1"/>
  <c r="N2194" i="1"/>
  <c r="M2195" i="1"/>
  <c r="O2195" i="1" s="1"/>
  <c r="N2195" i="1"/>
  <c r="M2196" i="1"/>
  <c r="O2196" i="1" s="1"/>
  <c r="N2196" i="1"/>
  <c r="M2197" i="1"/>
  <c r="O2197" i="1" s="1"/>
  <c r="N2197" i="1"/>
  <c r="M2198" i="1"/>
  <c r="O2198" i="1" s="1"/>
  <c r="N2198" i="1"/>
  <c r="M2199" i="1"/>
  <c r="O2199" i="1" s="1"/>
  <c r="N2199" i="1"/>
  <c r="M2200" i="1"/>
  <c r="O2200" i="1" s="1"/>
  <c r="N2200" i="1"/>
  <c r="M2201" i="1"/>
  <c r="O2201" i="1" s="1"/>
  <c r="N2201" i="1"/>
  <c r="M2202" i="1"/>
  <c r="O2202" i="1" s="1"/>
  <c r="N2202" i="1"/>
  <c r="M2203" i="1"/>
  <c r="O2203" i="1" s="1"/>
  <c r="N2203" i="1"/>
  <c r="M2204" i="1"/>
  <c r="O2204" i="1" s="1"/>
  <c r="N2204" i="1"/>
  <c r="M2205" i="1"/>
  <c r="O2205" i="1" s="1"/>
  <c r="N2205" i="1"/>
  <c r="M2206" i="1"/>
  <c r="O2206" i="1" s="1"/>
  <c r="N2206" i="1"/>
  <c r="M2207" i="1"/>
  <c r="O2207" i="1" s="1"/>
  <c r="N2207" i="1"/>
  <c r="M2208" i="1"/>
  <c r="O2208" i="1" s="1"/>
  <c r="N2208" i="1"/>
  <c r="M2209" i="1"/>
  <c r="O2209" i="1" s="1"/>
  <c r="N2209" i="1"/>
  <c r="M2210" i="1"/>
  <c r="O2210" i="1" s="1"/>
  <c r="N2210" i="1"/>
  <c r="M2211" i="1"/>
  <c r="O2211" i="1" s="1"/>
  <c r="N2211" i="1"/>
  <c r="M2212" i="1"/>
  <c r="O2212" i="1" s="1"/>
  <c r="N2212" i="1"/>
  <c r="M2213" i="1"/>
  <c r="O2213" i="1" s="1"/>
  <c r="N2213" i="1"/>
  <c r="M2214" i="1"/>
  <c r="O2214" i="1" s="1"/>
  <c r="N2214" i="1"/>
  <c r="M2215" i="1"/>
  <c r="O2215" i="1" s="1"/>
  <c r="N2215" i="1"/>
  <c r="M2216" i="1"/>
  <c r="O2216" i="1" s="1"/>
  <c r="N2216" i="1"/>
  <c r="M2217" i="1"/>
  <c r="O2217" i="1" s="1"/>
  <c r="N2217" i="1"/>
  <c r="M2218" i="1"/>
  <c r="O2218" i="1" s="1"/>
  <c r="N2218" i="1"/>
  <c r="M2219" i="1"/>
  <c r="O2219" i="1" s="1"/>
  <c r="N2219" i="1"/>
  <c r="M2220" i="1"/>
  <c r="O2220" i="1" s="1"/>
  <c r="N2220" i="1"/>
  <c r="M2221" i="1"/>
  <c r="O2221" i="1" s="1"/>
  <c r="N2221" i="1"/>
  <c r="M2222" i="1"/>
  <c r="O2222" i="1" s="1"/>
  <c r="N2222" i="1"/>
  <c r="M2223" i="1"/>
  <c r="O2223" i="1" s="1"/>
  <c r="N2223" i="1"/>
  <c r="M2224" i="1"/>
  <c r="O2224" i="1" s="1"/>
  <c r="N2224" i="1"/>
  <c r="M2225" i="1"/>
  <c r="O2225" i="1" s="1"/>
  <c r="N2225" i="1"/>
  <c r="M2226" i="1"/>
  <c r="O2226" i="1" s="1"/>
  <c r="N2226" i="1"/>
  <c r="M2227" i="1"/>
  <c r="O2227" i="1" s="1"/>
  <c r="N2227" i="1"/>
  <c r="M2228" i="1"/>
  <c r="O2228" i="1" s="1"/>
  <c r="N2228" i="1"/>
  <c r="M2229" i="1"/>
  <c r="O2229" i="1" s="1"/>
  <c r="N2229" i="1"/>
  <c r="M2230" i="1"/>
  <c r="O2230" i="1" s="1"/>
  <c r="N2230" i="1"/>
  <c r="M2231" i="1"/>
  <c r="O2231" i="1" s="1"/>
  <c r="N2231" i="1"/>
  <c r="M2232" i="1"/>
  <c r="O2232" i="1" s="1"/>
  <c r="N2232" i="1"/>
  <c r="M2233" i="1"/>
  <c r="O2233" i="1" s="1"/>
  <c r="N2233" i="1"/>
  <c r="M2234" i="1"/>
  <c r="O2234" i="1" s="1"/>
  <c r="N2234" i="1"/>
  <c r="M2235" i="1"/>
  <c r="O2235" i="1" s="1"/>
  <c r="N2235" i="1"/>
  <c r="M2236" i="1"/>
  <c r="O2236" i="1" s="1"/>
  <c r="N2236" i="1"/>
  <c r="M2237" i="1"/>
  <c r="O2237" i="1" s="1"/>
  <c r="N2237" i="1"/>
  <c r="M2238" i="1"/>
  <c r="O2238" i="1" s="1"/>
  <c r="N2238" i="1"/>
  <c r="M2239" i="1"/>
  <c r="O2239" i="1" s="1"/>
  <c r="N2239" i="1"/>
  <c r="M2240" i="1"/>
  <c r="O2240" i="1" s="1"/>
  <c r="N2240" i="1"/>
  <c r="M2241" i="1"/>
  <c r="O2241" i="1" s="1"/>
  <c r="N2241" i="1"/>
  <c r="M2242" i="1"/>
  <c r="O2242" i="1" s="1"/>
  <c r="N2242" i="1"/>
  <c r="M2243" i="1"/>
  <c r="O2243" i="1" s="1"/>
  <c r="N2243" i="1"/>
  <c r="M2244" i="1"/>
  <c r="O2244" i="1" s="1"/>
  <c r="N2244" i="1"/>
  <c r="M2245" i="1"/>
  <c r="O2245" i="1" s="1"/>
  <c r="N2245" i="1"/>
  <c r="M2246" i="1"/>
  <c r="O2246" i="1" s="1"/>
  <c r="N2246" i="1"/>
  <c r="M2247" i="1"/>
  <c r="O2247" i="1" s="1"/>
  <c r="N2247" i="1"/>
  <c r="M2248" i="1"/>
  <c r="O2248" i="1" s="1"/>
  <c r="N2248" i="1"/>
  <c r="M2249" i="1"/>
  <c r="O2249" i="1" s="1"/>
  <c r="N2249" i="1"/>
  <c r="M2250" i="1"/>
  <c r="O2250" i="1" s="1"/>
  <c r="N2250" i="1"/>
  <c r="M2251" i="1"/>
  <c r="O2251" i="1" s="1"/>
  <c r="N2251" i="1"/>
  <c r="M2252" i="1"/>
  <c r="O2252" i="1" s="1"/>
  <c r="N2252" i="1"/>
  <c r="M2253" i="1"/>
  <c r="O2253" i="1" s="1"/>
  <c r="N2253" i="1"/>
  <c r="M2254" i="1"/>
  <c r="O2254" i="1" s="1"/>
  <c r="N2254" i="1"/>
  <c r="M2255" i="1"/>
  <c r="O2255" i="1" s="1"/>
  <c r="N2255" i="1"/>
  <c r="M2256" i="1"/>
  <c r="O2256" i="1" s="1"/>
  <c r="N2256" i="1"/>
  <c r="M2257" i="1"/>
  <c r="O2257" i="1" s="1"/>
  <c r="N2257" i="1"/>
  <c r="M2258" i="1"/>
  <c r="O2258" i="1" s="1"/>
  <c r="N2258" i="1"/>
  <c r="M2259" i="1"/>
  <c r="O2259" i="1" s="1"/>
  <c r="N2259" i="1"/>
  <c r="M2260" i="1"/>
  <c r="O2260" i="1" s="1"/>
  <c r="N2260" i="1"/>
  <c r="M2261" i="1"/>
  <c r="O2261" i="1" s="1"/>
  <c r="N2261" i="1"/>
  <c r="M2262" i="1"/>
  <c r="O2262" i="1" s="1"/>
  <c r="N2262" i="1"/>
  <c r="M2263" i="1"/>
  <c r="O2263" i="1" s="1"/>
  <c r="N2263" i="1"/>
  <c r="M2264" i="1"/>
  <c r="O2264" i="1" s="1"/>
  <c r="N2264" i="1"/>
  <c r="M2265" i="1"/>
  <c r="O2265" i="1" s="1"/>
  <c r="N2265" i="1"/>
  <c r="M2266" i="1"/>
  <c r="O2266" i="1" s="1"/>
  <c r="N2266" i="1"/>
  <c r="M2267" i="1"/>
  <c r="O2267" i="1" s="1"/>
  <c r="N2267" i="1"/>
  <c r="M2268" i="1"/>
  <c r="O2268" i="1" s="1"/>
  <c r="N2268" i="1"/>
  <c r="M2269" i="1"/>
  <c r="O2269" i="1" s="1"/>
  <c r="N2269" i="1"/>
  <c r="M2270" i="1"/>
  <c r="O2270" i="1" s="1"/>
  <c r="N2270" i="1"/>
  <c r="M2271" i="1"/>
  <c r="O2271" i="1" s="1"/>
  <c r="N2271" i="1"/>
  <c r="M2272" i="1"/>
  <c r="O2272" i="1" s="1"/>
  <c r="N2272" i="1"/>
  <c r="M2273" i="1"/>
  <c r="O2273" i="1" s="1"/>
  <c r="N2273" i="1"/>
  <c r="M2274" i="1"/>
  <c r="O2274" i="1" s="1"/>
  <c r="N2274" i="1"/>
  <c r="M2275" i="1"/>
  <c r="O2275" i="1" s="1"/>
  <c r="N2275" i="1"/>
  <c r="M2276" i="1"/>
  <c r="O2276" i="1" s="1"/>
  <c r="N2276" i="1"/>
  <c r="M2277" i="1"/>
  <c r="O2277" i="1" s="1"/>
  <c r="N2277" i="1"/>
  <c r="M2278" i="1"/>
  <c r="O2278" i="1" s="1"/>
  <c r="N2278" i="1"/>
  <c r="M2279" i="1"/>
  <c r="O2279" i="1" s="1"/>
  <c r="N2279" i="1"/>
  <c r="M2280" i="1"/>
  <c r="O2280" i="1" s="1"/>
  <c r="N2280" i="1"/>
  <c r="M2281" i="1"/>
  <c r="O2281" i="1" s="1"/>
  <c r="N2281" i="1"/>
  <c r="M2282" i="1"/>
  <c r="O2282" i="1" s="1"/>
  <c r="N2282" i="1"/>
  <c r="M2283" i="1"/>
  <c r="O2283" i="1" s="1"/>
  <c r="N2283" i="1"/>
  <c r="M2284" i="1"/>
  <c r="O2284" i="1" s="1"/>
  <c r="N2284" i="1"/>
  <c r="M2285" i="1"/>
  <c r="O2285" i="1" s="1"/>
  <c r="N2285" i="1"/>
  <c r="M2286" i="1"/>
  <c r="O2286" i="1" s="1"/>
  <c r="N2286" i="1"/>
  <c r="M2287" i="1"/>
  <c r="O2287" i="1" s="1"/>
  <c r="N2287" i="1"/>
  <c r="M2288" i="1"/>
  <c r="O2288" i="1" s="1"/>
  <c r="N2288" i="1"/>
  <c r="M2289" i="1"/>
  <c r="O2289" i="1" s="1"/>
  <c r="N2289" i="1"/>
  <c r="M2290" i="1"/>
  <c r="O2290" i="1" s="1"/>
  <c r="N2290" i="1"/>
  <c r="M2291" i="1"/>
  <c r="O2291" i="1" s="1"/>
  <c r="N2291" i="1"/>
  <c r="M2292" i="1"/>
  <c r="O2292" i="1" s="1"/>
  <c r="N2292" i="1"/>
  <c r="M2293" i="1"/>
  <c r="O2293" i="1" s="1"/>
  <c r="N2293" i="1"/>
  <c r="M2294" i="1"/>
  <c r="O2294" i="1" s="1"/>
  <c r="N2294" i="1"/>
  <c r="M2295" i="1"/>
  <c r="O2295" i="1" s="1"/>
  <c r="N2295" i="1"/>
  <c r="M2296" i="1"/>
  <c r="O2296" i="1" s="1"/>
  <c r="N2296" i="1"/>
  <c r="M2297" i="1"/>
  <c r="O2297" i="1" s="1"/>
  <c r="N2297" i="1"/>
  <c r="M2298" i="1"/>
  <c r="O2298" i="1" s="1"/>
  <c r="N2298" i="1"/>
  <c r="M2299" i="1"/>
  <c r="O2299" i="1" s="1"/>
  <c r="N2299" i="1"/>
  <c r="M2300" i="1"/>
  <c r="O2300" i="1" s="1"/>
  <c r="N2300" i="1"/>
  <c r="M2301" i="1"/>
  <c r="O2301" i="1" s="1"/>
  <c r="N2301" i="1"/>
  <c r="M2302" i="1"/>
  <c r="O2302" i="1" s="1"/>
  <c r="N2302" i="1"/>
  <c r="M2303" i="1"/>
  <c r="O2303" i="1" s="1"/>
  <c r="N2303" i="1"/>
  <c r="M2304" i="1"/>
  <c r="O2304" i="1" s="1"/>
  <c r="N2304" i="1"/>
  <c r="M2305" i="1"/>
  <c r="O2305" i="1" s="1"/>
  <c r="N2305" i="1"/>
  <c r="M2306" i="1"/>
  <c r="O2306" i="1" s="1"/>
  <c r="N2306" i="1"/>
  <c r="M2307" i="1"/>
  <c r="O2307" i="1" s="1"/>
  <c r="N2307" i="1"/>
  <c r="M2308" i="1"/>
  <c r="O2308" i="1" s="1"/>
  <c r="N2308" i="1"/>
  <c r="M2309" i="1"/>
  <c r="O2309" i="1" s="1"/>
  <c r="N2309" i="1"/>
  <c r="M2310" i="1"/>
  <c r="O2310" i="1" s="1"/>
  <c r="N2310" i="1"/>
  <c r="M2311" i="1"/>
  <c r="O2311" i="1" s="1"/>
  <c r="N2311" i="1"/>
  <c r="M2312" i="1"/>
  <c r="O2312" i="1" s="1"/>
  <c r="N2312" i="1"/>
  <c r="M2313" i="1"/>
  <c r="O2313" i="1" s="1"/>
  <c r="N2313" i="1"/>
  <c r="M2314" i="1"/>
  <c r="O2314" i="1" s="1"/>
  <c r="N2314" i="1"/>
  <c r="M2315" i="1"/>
  <c r="O2315" i="1" s="1"/>
  <c r="N2315" i="1"/>
  <c r="M2316" i="1"/>
  <c r="O2316" i="1" s="1"/>
  <c r="N2316" i="1"/>
  <c r="M2317" i="1"/>
  <c r="O2317" i="1" s="1"/>
  <c r="N2317" i="1"/>
  <c r="M2318" i="1"/>
  <c r="O2318" i="1" s="1"/>
  <c r="N2318" i="1"/>
  <c r="M2319" i="1"/>
  <c r="O2319" i="1" s="1"/>
  <c r="N2319" i="1"/>
  <c r="M2320" i="1"/>
  <c r="O2320" i="1" s="1"/>
  <c r="N2320" i="1"/>
  <c r="M2321" i="1"/>
  <c r="O2321" i="1" s="1"/>
  <c r="N2321" i="1"/>
  <c r="M2322" i="1"/>
  <c r="O2322" i="1" s="1"/>
  <c r="N2322" i="1"/>
  <c r="M2323" i="1"/>
  <c r="O2323" i="1" s="1"/>
  <c r="N2323" i="1"/>
  <c r="M2324" i="1"/>
  <c r="O2324" i="1" s="1"/>
  <c r="N2324" i="1"/>
  <c r="M2325" i="1"/>
  <c r="O2325" i="1" s="1"/>
  <c r="N2325" i="1"/>
  <c r="M2326" i="1"/>
  <c r="O2326" i="1" s="1"/>
  <c r="N2326" i="1"/>
  <c r="M2327" i="1"/>
  <c r="O2327" i="1" s="1"/>
  <c r="N2327" i="1"/>
  <c r="M2328" i="1"/>
  <c r="O2328" i="1" s="1"/>
  <c r="N2328" i="1"/>
  <c r="M2329" i="1"/>
  <c r="O2329" i="1" s="1"/>
  <c r="N2329" i="1"/>
  <c r="M2330" i="1"/>
  <c r="O2330" i="1" s="1"/>
  <c r="N2330" i="1"/>
  <c r="M2331" i="1"/>
  <c r="O2331" i="1" s="1"/>
  <c r="N2331" i="1"/>
  <c r="M2332" i="1"/>
  <c r="O2332" i="1" s="1"/>
  <c r="N2332" i="1"/>
  <c r="M2333" i="1"/>
  <c r="O2333" i="1" s="1"/>
  <c r="N2333" i="1"/>
  <c r="M2334" i="1"/>
  <c r="O2334" i="1" s="1"/>
  <c r="N2334" i="1"/>
  <c r="M2335" i="1"/>
  <c r="O2335" i="1" s="1"/>
  <c r="N2335" i="1"/>
  <c r="M2336" i="1"/>
  <c r="O2336" i="1" s="1"/>
  <c r="N2336" i="1"/>
  <c r="M2337" i="1"/>
  <c r="O2337" i="1" s="1"/>
  <c r="N2337" i="1"/>
  <c r="M2338" i="1"/>
  <c r="O2338" i="1" s="1"/>
  <c r="N2338" i="1"/>
  <c r="M2339" i="1"/>
  <c r="O2339" i="1" s="1"/>
  <c r="N2339" i="1"/>
  <c r="M2340" i="1"/>
  <c r="O2340" i="1" s="1"/>
  <c r="N2340" i="1"/>
  <c r="M2341" i="1"/>
  <c r="O2341" i="1" s="1"/>
  <c r="N2341" i="1"/>
  <c r="M2342" i="1"/>
  <c r="O2342" i="1" s="1"/>
  <c r="N2342" i="1"/>
  <c r="M2343" i="1"/>
  <c r="O2343" i="1" s="1"/>
  <c r="N2343" i="1"/>
  <c r="M2344" i="1"/>
  <c r="O2344" i="1" s="1"/>
  <c r="N2344" i="1"/>
  <c r="M2345" i="1"/>
  <c r="O2345" i="1" s="1"/>
  <c r="N2345" i="1"/>
  <c r="M2346" i="1"/>
  <c r="O2346" i="1" s="1"/>
  <c r="N2346" i="1"/>
  <c r="M2347" i="1"/>
  <c r="O2347" i="1" s="1"/>
  <c r="N2347" i="1"/>
  <c r="M2348" i="1"/>
  <c r="O2348" i="1" s="1"/>
  <c r="N2348" i="1"/>
  <c r="M2349" i="1"/>
  <c r="O2349" i="1" s="1"/>
  <c r="N2349" i="1"/>
  <c r="M2350" i="1"/>
  <c r="O2350" i="1" s="1"/>
  <c r="N2350" i="1"/>
  <c r="M2351" i="1"/>
  <c r="O2351" i="1" s="1"/>
  <c r="N2351" i="1"/>
  <c r="M2352" i="1"/>
  <c r="O2352" i="1" s="1"/>
  <c r="N2352" i="1"/>
  <c r="M2353" i="1"/>
  <c r="O2353" i="1" s="1"/>
  <c r="N2353" i="1"/>
  <c r="M2354" i="1"/>
  <c r="O2354" i="1" s="1"/>
  <c r="N2354" i="1"/>
  <c r="M2355" i="1"/>
  <c r="O2355" i="1" s="1"/>
  <c r="N2355" i="1"/>
  <c r="M2356" i="1"/>
  <c r="O2356" i="1" s="1"/>
  <c r="N2356" i="1"/>
  <c r="M2357" i="1"/>
  <c r="O2357" i="1" s="1"/>
  <c r="N2357" i="1"/>
  <c r="M2358" i="1"/>
  <c r="O2358" i="1" s="1"/>
  <c r="N2358" i="1"/>
  <c r="M2359" i="1"/>
  <c r="O2359" i="1" s="1"/>
  <c r="N2359" i="1"/>
  <c r="M2360" i="1"/>
  <c r="O2360" i="1" s="1"/>
  <c r="N2360" i="1"/>
  <c r="M2361" i="1"/>
  <c r="O2361" i="1" s="1"/>
  <c r="N2361" i="1"/>
  <c r="M2362" i="1"/>
  <c r="O2362" i="1" s="1"/>
  <c r="N2362" i="1"/>
  <c r="M2363" i="1"/>
  <c r="O2363" i="1" s="1"/>
  <c r="N2363" i="1"/>
  <c r="M2364" i="1"/>
  <c r="O2364" i="1" s="1"/>
  <c r="N2364" i="1"/>
  <c r="M2365" i="1"/>
  <c r="O2365" i="1" s="1"/>
  <c r="N2365" i="1"/>
  <c r="M2366" i="1"/>
  <c r="O2366" i="1" s="1"/>
  <c r="N2366" i="1"/>
  <c r="M2367" i="1"/>
  <c r="O2367" i="1" s="1"/>
  <c r="N2367" i="1"/>
  <c r="M2368" i="1"/>
  <c r="O2368" i="1" s="1"/>
  <c r="N2368" i="1"/>
  <c r="M2369" i="1"/>
  <c r="O2369" i="1" s="1"/>
  <c r="N2369" i="1"/>
  <c r="M2370" i="1"/>
  <c r="O2370" i="1" s="1"/>
  <c r="N2370" i="1"/>
  <c r="M2371" i="1"/>
  <c r="O2371" i="1" s="1"/>
  <c r="N2371" i="1"/>
  <c r="M2372" i="1"/>
  <c r="O2372" i="1" s="1"/>
  <c r="N2372" i="1"/>
  <c r="M2373" i="1"/>
  <c r="O2373" i="1" s="1"/>
  <c r="N2373" i="1"/>
  <c r="M2374" i="1"/>
  <c r="O2374" i="1" s="1"/>
  <c r="N2374" i="1"/>
  <c r="M2375" i="1"/>
  <c r="O2375" i="1" s="1"/>
  <c r="N2375" i="1"/>
  <c r="M2376" i="1"/>
  <c r="O2376" i="1" s="1"/>
  <c r="N2376" i="1"/>
  <c r="M2377" i="1"/>
  <c r="O2377" i="1" s="1"/>
  <c r="N2377" i="1"/>
  <c r="M2378" i="1"/>
  <c r="O2378" i="1" s="1"/>
  <c r="N2378" i="1"/>
  <c r="M2379" i="1"/>
  <c r="O2379" i="1" s="1"/>
  <c r="N2379" i="1"/>
  <c r="M2380" i="1"/>
  <c r="O2380" i="1" s="1"/>
  <c r="N2380" i="1"/>
  <c r="M2381" i="1"/>
  <c r="O2381" i="1" s="1"/>
  <c r="N2381" i="1"/>
  <c r="M2382" i="1"/>
  <c r="O2382" i="1" s="1"/>
  <c r="N2382" i="1"/>
  <c r="M2383" i="1"/>
  <c r="O2383" i="1" s="1"/>
  <c r="N2383" i="1"/>
  <c r="M2384" i="1"/>
  <c r="O2384" i="1" s="1"/>
  <c r="N2384" i="1"/>
  <c r="M2385" i="1"/>
  <c r="O2385" i="1" s="1"/>
  <c r="N2385" i="1"/>
  <c r="M2386" i="1"/>
  <c r="O2386" i="1" s="1"/>
  <c r="N2386" i="1"/>
  <c r="M2387" i="1"/>
  <c r="O2387" i="1" s="1"/>
  <c r="N2387" i="1"/>
  <c r="M2388" i="1"/>
  <c r="O2388" i="1" s="1"/>
  <c r="N2388" i="1"/>
  <c r="M2389" i="1"/>
  <c r="O2389" i="1" s="1"/>
  <c r="N2389" i="1"/>
  <c r="M2390" i="1"/>
  <c r="O2390" i="1" s="1"/>
  <c r="N2390" i="1"/>
  <c r="M2391" i="1"/>
  <c r="O2391" i="1" s="1"/>
  <c r="N2391" i="1"/>
  <c r="M2392" i="1"/>
  <c r="O2392" i="1" s="1"/>
  <c r="N2392" i="1"/>
  <c r="M2393" i="1"/>
  <c r="O2393" i="1" s="1"/>
  <c r="N2393" i="1"/>
  <c r="M2394" i="1"/>
  <c r="O2394" i="1" s="1"/>
  <c r="N2394" i="1"/>
  <c r="M2395" i="1"/>
  <c r="O2395" i="1" s="1"/>
  <c r="N2395" i="1"/>
  <c r="M2396" i="1"/>
  <c r="O2396" i="1" s="1"/>
  <c r="N2396" i="1"/>
  <c r="M2397" i="1"/>
  <c r="O2397" i="1" s="1"/>
  <c r="N2397" i="1"/>
  <c r="M2398" i="1"/>
  <c r="O2398" i="1" s="1"/>
  <c r="N2398" i="1"/>
  <c r="M2399" i="1"/>
  <c r="O2399" i="1" s="1"/>
  <c r="N2399" i="1"/>
  <c r="M2400" i="1"/>
  <c r="O2400" i="1" s="1"/>
  <c r="N2400" i="1"/>
  <c r="M2401" i="1"/>
  <c r="O2401" i="1" s="1"/>
  <c r="N2401" i="1"/>
  <c r="M2402" i="1"/>
  <c r="O2402" i="1" s="1"/>
  <c r="N2402" i="1"/>
  <c r="M2403" i="1"/>
  <c r="O2403" i="1" s="1"/>
  <c r="N2403" i="1"/>
  <c r="M2404" i="1"/>
  <c r="O2404" i="1" s="1"/>
  <c r="N2404" i="1"/>
  <c r="M2405" i="1"/>
  <c r="O2405" i="1" s="1"/>
  <c r="N2405" i="1"/>
  <c r="M2406" i="1"/>
  <c r="O2406" i="1" s="1"/>
  <c r="N2406" i="1"/>
  <c r="M2407" i="1"/>
  <c r="O2407" i="1" s="1"/>
  <c r="N2407" i="1"/>
  <c r="M2408" i="1"/>
  <c r="O2408" i="1" s="1"/>
  <c r="N2408" i="1"/>
  <c r="M2409" i="1"/>
  <c r="O2409" i="1" s="1"/>
  <c r="N2409" i="1"/>
  <c r="M2410" i="1"/>
  <c r="O2410" i="1" s="1"/>
  <c r="N2410" i="1"/>
  <c r="M2411" i="1"/>
  <c r="O2411" i="1" s="1"/>
  <c r="N2411" i="1"/>
  <c r="M2412" i="1"/>
  <c r="O2412" i="1" s="1"/>
  <c r="N2412" i="1"/>
  <c r="M2413" i="1"/>
  <c r="O2413" i="1" s="1"/>
  <c r="N2413" i="1"/>
  <c r="M2414" i="1"/>
  <c r="O2414" i="1" s="1"/>
  <c r="N2414" i="1"/>
  <c r="M2415" i="1"/>
  <c r="O2415" i="1" s="1"/>
  <c r="N2415" i="1"/>
  <c r="M2416" i="1"/>
  <c r="O2416" i="1" s="1"/>
  <c r="N2416" i="1"/>
  <c r="M2417" i="1"/>
  <c r="O2417" i="1" s="1"/>
  <c r="N2417" i="1"/>
  <c r="M2418" i="1"/>
  <c r="O2418" i="1" s="1"/>
  <c r="N2418" i="1"/>
  <c r="M2419" i="1"/>
  <c r="O2419" i="1" s="1"/>
  <c r="N2419" i="1"/>
  <c r="M2420" i="1"/>
  <c r="O2420" i="1" s="1"/>
  <c r="N2420" i="1"/>
  <c r="M2421" i="1"/>
  <c r="O2421" i="1" s="1"/>
  <c r="N2421" i="1"/>
  <c r="M2422" i="1"/>
  <c r="O2422" i="1" s="1"/>
  <c r="N2422" i="1"/>
  <c r="M2423" i="1"/>
  <c r="O2423" i="1" s="1"/>
  <c r="N2423" i="1"/>
  <c r="M2424" i="1"/>
  <c r="O2424" i="1" s="1"/>
  <c r="N2424" i="1"/>
  <c r="M2425" i="1"/>
  <c r="O2425" i="1" s="1"/>
  <c r="N2425" i="1"/>
  <c r="M2426" i="1"/>
  <c r="O2426" i="1" s="1"/>
  <c r="N2426" i="1"/>
  <c r="M2427" i="1"/>
  <c r="O2427" i="1" s="1"/>
  <c r="N2427" i="1"/>
  <c r="M2428" i="1"/>
  <c r="O2428" i="1" s="1"/>
  <c r="N2428" i="1"/>
  <c r="M2429" i="1"/>
  <c r="O2429" i="1" s="1"/>
  <c r="N2429" i="1"/>
  <c r="M2430" i="1"/>
  <c r="O2430" i="1" s="1"/>
  <c r="N2430" i="1"/>
  <c r="M2431" i="1"/>
  <c r="O2431" i="1" s="1"/>
  <c r="N2431" i="1"/>
  <c r="M2432" i="1"/>
  <c r="O2432" i="1" s="1"/>
  <c r="N2432" i="1"/>
  <c r="M2433" i="1"/>
  <c r="O2433" i="1" s="1"/>
  <c r="N2433" i="1"/>
  <c r="M2434" i="1"/>
  <c r="O2434" i="1" s="1"/>
  <c r="N2434" i="1"/>
  <c r="M2435" i="1"/>
  <c r="O2435" i="1" s="1"/>
  <c r="N2435" i="1"/>
  <c r="M2436" i="1"/>
  <c r="O2436" i="1" s="1"/>
  <c r="N2436" i="1"/>
  <c r="M2437" i="1"/>
  <c r="O2437" i="1" s="1"/>
  <c r="N2437" i="1"/>
  <c r="M2438" i="1"/>
  <c r="O2438" i="1" s="1"/>
  <c r="N2438" i="1"/>
  <c r="M2439" i="1"/>
  <c r="O2439" i="1" s="1"/>
  <c r="N2439" i="1"/>
  <c r="M2440" i="1"/>
  <c r="O2440" i="1" s="1"/>
  <c r="N2440" i="1"/>
  <c r="M2441" i="1"/>
  <c r="O2441" i="1" s="1"/>
  <c r="N2441" i="1"/>
  <c r="M2442" i="1"/>
  <c r="O2442" i="1" s="1"/>
  <c r="N2442" i="1"/>
  <c r="M2443" i="1"/>
  <c r="O2443" i="1" s="1"/>
  <c r="N2443" i="1"/>
  <c r="M2444" i="1"/>
  <c r="O2444" i="1" s="1"/>
  <c r="N2444" i="1"/>
  <c r="M2445" i="1"/>
  <c r="O2445" i="1" s="1"/>
  <c r="N2445" i="1"/>
  <c r="M2446" i="1"/>
  <c r="O2446" i="1" s="1"/>
  <c r="N2446" i="1"/>
  <c r="M2447" i="1"/>
  <c r="O2447" i="1" s="1"/>
  <c r="N2447" i="1"/>
  <c r="M2448" i="1"/>
  <c r="O2448" i="1" s="1"/>
  <c r="N2448" i="1"/>
  <c r="M2449" i="1"/>
  <c r="O2449" i="1" s="1"/>
  <c r="N2449" i="1"/>
  <c r="M2450" i="1"/>
  <c r="O2450" i="1" s="1"/>
  <c r="N2450" i="1"/>
  <c r="M2451" i="1"/>
  <c r="O2451" i="1" s="1"/>
  <c r="N2451" i="1"/>
  <c r="M2452" i="1"/>
  <c r="O2452" i="1" s="1"/>
  <c r="N2452" i="1"/>
  <c r="M2453" i="1"/>
  <c r="O2453" i="1" s="1"/>
  <c r="N2453" i="1"/>
  <c r="M2454" i="1"/>
  <c r="O2454" i="1" s="1"/>
  <c r="N2454" i="1"/>
  <c r="M2455" i="1"/>
  <c r="O2455" i="1" s="1"/>
  <c r="N2455" i="1"/>
  <c r="M2456" i="1"/>
  <c r="O2456" i="1" s="1"/>
  <c r="N2456" i="1"/>
  <c r="M2457" i="1"/>
  <c r="O2457" i="1" s="1"/>
  <c r="N2457" i="1"/>
  <c r="M2458" i="1"/>
  <c r="O2458" i="1" s="1"/>
  <c r="N2458" i="1"/>
  <c r="M2459" i="1"/>
  <c r="O2459" i="1" s="1"/>
  <c r="N2459" i="1"/>
  <c r="M2460" i="1"/>
  <c r="O2460" i="1" s="1"/>
  <c r="N2460" i="1"/>
  <c r="M2461" i="1"/>
  <c r="O2461" i="1" s="1"/>
  <c r="N2461" i="1"/>
  <c r="M2462" i="1"/>
  <c r="O2462" i="1" s="1"/>
  <c r="N2462" i="1"/>
  <c r="M2463" i="1"/>
  <c r="O2463" i="1" s="1"/>
  <c r="N2463" i="1"/>
  <c r="M2464" i="1"/>
  <c r="O2464" i="1" s="1"/>
  <c r="N2464" i="1"/>
  <c r="M2465" i="1"/>
  <c r="O2465" i="1" s="1"/>
  <c r="N2465" i="1"/>
  <c r="M2466" i="1"/>
  <c r="O2466" i="1" s="1"/>
  <c r="N2466" i="1"/>
  <c r="M2467" i="1"/>
  <c r="O2467" i="1" s="1"/>
  <c r="N2467" i="1"/>
  <c r="M2468" i="1"/>
  <c r="O2468" i="1" s="1"/>
  <c r="N2468" i="1"/>
  <c r="M2469" i="1"/>
  <c r="O2469" i="1" s="1"/>
  <c r="N2469" i="1"/>
  <c r="M2470" i="1"/>
  <c r="O2470" i="1" s="1"/>
  <c r="N2470" i="1"/>
  <c r="M2471" i="1"/>
  <c r="O2471" i="1" s="1"/>
  <c r="N2471" i="1"/>
  <c r="M2472" i="1"/>
  <c r="O2472" i="1" s="1"/>
  <c r="N2472" i="1"/>
  <c r="M2473" i="1"/>
  <c r="O2473" i="1" s="1"/>
  <c r="N2473" i="1"/>
  <c r="M2474" i="1"/>
  <c r="O2474" i="1" s="1"/>
  <c r="N2474" i="1"/>
  <c r="M2475" i="1"/>
  <c r="O2475" i="1" s="1"/>
  <c r="N2475" i="1"/>
  <c r="M2476" i="1"/>
  <c r="O2476" i="1" s="1"/>
  <c r="N2476" i="1"/>
  <c r="M2477" i="1"/>
  <c r="O2477" i="1" s="1"/>
  <c r="N2477" i="1"/>
  <c r="M2478" i="1"/>
  <c r="O2478" i="1" s="1"/>
  <c r="N2478" i="1"/>
  <c r="M2479" i="1"/>
  <c r="O2479" i="1" s="1"/>
  <c r="N2479" i="1"/>
  <c r="M2480" i="1"/>
  <c r="O2480" i="1" s="1"/>
  <c r="N2480" i="1"/>
  <c r="M2481" i="1"/>
  <c r="O2481" i="1" s="1"/>
  <c r="N2481" i="1"/>
  <c r="M2482" i="1"/>
  <c r="O2482" i="1" s="1"/>
  <c r="N2482" i="1"/>
  <c r="M2483" i="1"/>
  <c r="O2483" i="1" s="1"/>
  <c r="N2483" i="1"/>
  <c r="M2484" i="1"/>
  <c r="O2484" i="1" s="1"/>
  <c r="N2484" i="1"/>
  <c r="M2485" i="1"/>
  <c r="O2485" i="1" s="1"/>
  <c r="N2485" i="1"/>
  <c r="M2486" i="1"/>
  <c r="O2486" i="1" s="1"/>
  <c r="N2486" i="1"/>
  <c r="M2487" i="1"/>
  <c r="O2487" i="1" s="1"/>
  <c r="N2487" i="1"/>
  <c r="M2488" i="1"/>
  <c r="O2488" i="1" s="1"/>
  <c r="N2488" i="1"/>
  <c r="M2489" i="1"/>
  <c r="O2489" i="1" s="1"/>
  <c r="N2489" i="1"/>
  <c r="M2490" i="1"/>
  <c r="O2490" i="1" s="1"/>
  <c r="N2490" i="1"/>
  <c r="M2491" i="1"/>
  <c r="O2491" i="1" s="1"/>
  <c r="N2491" i="1"/>
  <c r="M2492" i="1"/>
  <c r="O2492" i="1" s="1"/>
  <c r="N2492" i="1"/>
  <c r="M2493" i="1"/>
  <c r="O2493" i="1" s="1"/>
  <c r="N2493" i="1"/>
  <c r="M2494" i="1"/>
  <c r="O2494" i="1" s="1"/>
  <c r="N2494" i="1"/>
  <c r="M2495" i="1"/>
  <c r="O2495" i="1" s="1"/>
  <c r="N2495" i="1"/>
  <c r="M2496" i="1"/>
  <c r="O2496" i="1" s="1"/>
  <c r="N2496" i="1"/>
  <c r="M2497" i="1"/>
  <c r="O2497" i="1" s="1"/>
  <c r="N2497" i="1"/>
  <c r="M2498" i="1"/>
  <c r="O2498" i="1" s="1"/>
  <c r="N2498" i="1"/>
  <c r="M2499" i="1"/>
  <c r="O2499" i="1" s="1"/>
  <c r="N2499" i="1"/>
  <c r="M2500" i="1"/>
  <c r="O2500" i="1" s="1"/>
  <c r="N2500" i="1"/>
  <c r="M2501" i="1"/>
  <c r="O2501" i="1" s="1"/>
  <c r="N2501" i="1"/>
  <c r="M2502" i="1"/>
  <c r="O2502" i="1" s="1"/>
  <c r="N2502" i="1"/>
  <c r="M2503" i="1"/>
  <c r="O2503" i="1" s="1"/>
  <c r="N2503" i="1"/>
  <c r="M2504" i="1"/>
  <c r="O2504" i="1" s="1"/>
  <c r="N2504" i="1"/>
  <c r="M2505" i="1"/>
  <c r="O2505" i="1" s="1"/>
  <c r="N2505" i="1"/>
  <c r="M2506" i="1"/>
  <c r="O2506" i="1" s="1"/>
  <c r="N2506" i="1"/>
  <c r="M2507" i="1"/>
  <c r="O2507" i="1" s="1"/>
  <c r="N2507" i="1"/>
  <c r="M2508" i="1"/>
  <c r="O2508" i="1" s="1"/>
  <c r="N2508" i="1"/>
  <c r="M2509" i="1"/>
  <c r="O2509" i="1" s="1"/>
  <c r="N2509" i="1"/>
  <c r="M2510" i="1"/>
  <c r="O2510" i="1" s="1"/>
  <c r="N2510" i="1"/>
  <c r="M2511" i="1"/>
  <c r="O2511" i="1" s="1"/>
  <c r="N2511" i="1"/>
  <c r="M2512" i="1"/>
  <c r="O2512" i="1" s="1"/>
  <c r="N2512" i="1"/>
  <c r="M2513" i="1"/>
  <c r="O2513" i="1" s="1"/>
  <c r="N2513" i="1"/>
  <c r="M2514" i="1"/>
  <c r="O2514" i="1" s="1"/>
  <c r="N2514" i="1"/>
  <c r="M2515" i="1"/>
  <c r="O2515" i="1" s="1"/>
  <c r="N2515" i="1"/>
  <c r="M2516" i="1"/>
  <c r="O2516" i="1" s="1"/>
  <c r="N2516" i="1"/>
  <c r="M2517" i="1"/>
  <c r="O2517" i="1" s="1"/>
  <c r="N2517" i="1"/>
  <c r="M2518" i="1"/>
  <c r="O2518" i="1" s="1"/>
  <c r="N2518" i="1"/>
  <c r="M2519" i="1"/>
  <c r="O2519" i="1" s="1"/>
  <c r="N2519" i="1"/>
  <c r="M2520" i="1"/>
  <c r="O2520" i="1" s="1"/>
  <c r="N2520" i="1"/>
  <c r="M2521" i="1"/>
  <c r="O2521" i="1" s="1"/>
  <c r="N2521" i="1"/>
  <c r="M2522" i="1"/>
  <c r="O2522" i="1" s="1"/>
  <c r="N2522" i="1"/>
  <c r="M2523" i="1"/>
  <c r="O2523" i="1" s="1"/>
  <c r="N2523" i="1"/>
  <c r="M2524" i="1"/>
  <c r="O2524" i="1" s="1"/>
  <c r="N2524" i="1"/>
  <c r="M2525" i="1"/>
  <c r="O2525" i="1" s="1"/>
  <c r="N2525" i="1"/>
  <c r="M2526" i="1"/>
  <c r="O2526" i="1" s="1"/>
  <c r="N2526" i="1"/>
  <c r="M2527" i="1"/>
  <c r="O2527" i="1" s="1"/>
  <c r="N2527" i="1"/>
  <c r="M2528" i="1"/>
  <c r="O2528" i="1" s="1"/>
  <c r="N2528" i="1"/>
  <c r="M2529" i="1"/>
  <c r="O2529" i="1" s="1"/>
  <c r="N2529" i="1"/>
  <c r="M2530" i="1"/>
  <c r="O2530" i="1" s="1"/>
  <c r="N2530" i="1"/>
  <c r="M2531" i="1"/>
  <c r="O2531" i="1" s="1"/>
  <c r="N2531" i="1"/>
  <c r="M2532" i="1"/>
  <c r="O2532" i="1" s="1"/>
  <c r="N2532" i="1"/>
  <c r="M2533" i="1"/>
  <c r="O2533" i="1" s="1"/>
  <c r="N2533" i="1"/>
  <c r="M2534" i="1"/>
  <c r="O2534" i="1" s="1"/>
  <c r="N2534" i="1"/>
  <c r="M2535" i="1"/>
  <c r="O2535" i="1" s="1"/>
  <c r="N2535" i="1"/>
  <c r="M2536" i="1"/>
  <c r="O2536" i="1" s="1"/>
  <c r="N2536" i="1"/>
  <c r="M2537" i="1"/>
  <c r="O2537" i="1" s="1"/>
  <c r="N2537" i="1"/>
  <c r="M2538" i="1"/>
  <c r="O2538" i="1" s="1"/>
  <c r="N2538" i="1"/>
  <c r="M2539" i="1"/>
  <c r="O2539" i="1" s="1"/>
  <c r="N2539" i="1"/>
  <c r="M2540" i="1"/>
  <c r="O2540" i="1" s="1"/>
  <c r="N2540" i="1"/>
  <c r="M2541" i="1"/>
  <c r="O2541" i="1" s="1"/>
  <c r="N2541" i="1"/>
  <c r="M2542" i="1"/>
  <c r="O2542" i="1" s="1"/>
  <c r="N2542" i="1"/>
  <c r="M2543" i="1"/>
  <c r="O2543" i="1" s="1"/>
  <c r="N2543" i="1"/>
  <c r="M2544" i="1"/>
  <c r="O2544" i="1" s="1"/>
  <c r="N2544" i="1"/>
  <c r="M2545" i="1"/>
  <c r="O2545" i="1" s="1"/>
  <c r="N2545" i="1"/>
  <c r="M2546" i="1"/>
  <c r="O2546" i="1" s="1"/>
  <c r="N2546" i="1"/>
  <c r="M2547" i="1"/>
  <c r="O2547" i="1" s="1"/>
  <c r="N2547" i="1"/>
  <c r="M2548" i="1"/>
  <c r="O2548" i="1" s="1"/>
  <c r="N2548" i="1"/>
  <c r="M2549" i="1"/>
  <c r="O2549" i="1" s="1"/>
  <c r="N2549" i="1"/>
  <c r="M2550" i="1"/>
  <c r="O2550" i="1" s="1"/>
  <c r="N2550" i="1"/>
  <c r="M2551" i="1"/>
  <c r="O2551" i="1" s="1"/>
  <c r="N2551" i="1"/>
  <c r="M2552" i="1"/>
  <c r="O2552" i="1" s="1"/>
  <c r="N2552" i="1"/>
  <c r="M2553" i="1"/>
  <c r="O2553" i="1" s="1"/>
  <c r="N2553" i="1"/>
  <c r="M2554" i="1"/>
  <c r="O2554" i="1" s="1"/>
  <c r="N2554" i="1"/>
  <c r="M2555" i="1"/>
  <c r="O2555" i="1" s="1"/>
  <c r="N2555" i="1"/>
  <c r="M2556" i="1"/>
  <c r="O2556" i="1" s="1"/>
  <c r="N2556" i="1"/>
  <c r="M2557" i="1"/>
  <c r="O2557" i="1" s="1"/>
  <c r="N2557" i="1"/>
  <c r="M2558" i="1"/>
  <c r="O2558" i="1" s="1"/>
  <c r="N2558" i="1"/>
  <c r="M2559" i="1"/>
  <c r="O2559" i="1" s="1"/>
  <c r="N2559" i="1"/>
  <c r="M2560" i="1"/>
  <c r="O2560" i="1" s="1"/>
  <c r="N2560" i="1"/>
  <c r="M2561" i="1"/>
  <c r="O2561" i="1" s="1"/>
  <c r="N2561" i="1"/>
  <c r="M2562" i="1"/>
  <c r="O2562" i="1" s="1"/>
  <c r="N2562" i="1"/>
  <c r="M2563" i="1"/>
  <c r="O2563" i="1" s="1"/>
  <c r="N2563" i="1"/>
  <c r="M2564" i="1"/>
  <c r="O2564" i="1" s="1"/>
  <c r="N2564" i="1"/>
  <c r="M2565" i="1"/>
  <c r="O2565" i="1" s="1"/>
  <c r="N2565" i="1"/>
  <c r="M2566" i="1"/>
  <c r="O2566" i="1" s="1"/>
  <c r="N2566" i="1"/>
  <c r="M2567" i="1"/>
  <c r="O2567" i="1" s="1"/>
  <c r="N2567" i="1"/>
  <c r="M2568" i="1"/>
  <c r="O2568" i="1" s="1"/>
  <c r="N2568" i="1"/>
  <c r="M2569" i="1"/>
  <c r="O2569" i="1" s="1"/>
  <c r="N2569" i="1"/>
  <c r="M2570" i="1"/>
  <c r="O2570" i="1" s="1"/>
  <c r="N2570" i="1"/>
  <c r="M2571" i="1"/>
  <c r="O2571" i="1" s="1"/>
  <c r="N2571" i="1"/>
  <c r="M2572" i="1"/>
  <c r="O2572" i="1" s="1"/>
  <c r="N2572" i="1"/>
  <c r="M2573" i="1"/>
  <c r="O2573" i="1" s="1"/>
  <c r="N2573" i="1"/>
  <c r="M2574" i="1"/>
  <c r="O2574" i="1" s="1"/>
  <c r="N2574" i="1"/>
  <c r="M2575" i="1"/>
  <c r="O2575" i="1" s="1"/>
  <c r="N2575" i="1"/>
  <c r="M2576" i="1"/>
  <c r="O2576" i="1" s="1"/>
  <c r="N2576" i="1"/>
  <c r="M2577" i="1"/>
  <c r="O2577" i="1" s="1"/>
  <c r="N2577" i="1"/>
  <c r="M2578" i="1"/>
  <c r="O2578" i="1" s="1"/>
  <c r="N2578" i="1"/>
  <c r="M2579" i="1"/>
  <c r="O2579" i="1" s="1"/>
  <c r="N2579" i="1"/>
  <c r="M2580" i="1"/>
  <c r="O2580" i="1" s="1"/>
  <c r="N2580" i="1"/>
  <c r="M2581" i="1"/>
  <c r="O2581" i="1" s="1"/>
  <c r="N2581" i="1"/>
  <c r="M2582" i="1"/>
  <c r="O2582" i="1" s="1"/>
  <c r="N2582" i="1"/>
  <c r="M2583" i="1"/>
  <c r="O2583" i="1" s="1"/>
  <c r="N2583" i="1"/>
  <c r="M2584" i="1"/>
  <c r="O2584" i="1" s="1"/>
  <c r="N2584" i="1"/>
  <c r="M2585" i="1"/>
  <c r="O2585" i="1" s="1"/>
  <c r="N2585" i="1"/>
  <c r="M2586" i="1"/>
  <c r="O2586" i="1" s="1"/>
  <c r="N2586" i="1"/>
  <c r="M2587" i="1"/>
  <c r="O2587" i="1" s="1"/>
  <c r="N2587" i="1"/>
  <c r="M2588" i="1"/>
  <c r="O2588" i="1" s="1"/>
  <c r="N2588" i="1"/>
  <c r="M2589" i="1"/>
  <c r="O2589" i="1" s="1"/>
  <c r="N2589" i="1"/>
  <c r="M2590" i="1"/>
  <c r="O2590" i="1" s="1"/>
  <c r="N2590" i="1"/>
  <c r="M2591" i="1"/>
  <c r="O2591" i="1" s="1"/>
  <c r="N2591" i="1"/>
  <c r="M2592" i="1"/>
  <c r="O2592" i="1" s="1"/>
  <c r="N2592" i="1"/>
  <c r="M2593" i="1"/>
  <c r="O2593" i="1" s="1"/>
  <c r="N2593" i="1"/>
  <c r="M2594" i="1"/>
  <c r="O2594" i="1" s="1"/>
  <c r="N2594" i="1"/>
  <c r="M2595" i="1"/>
  <c r="O2595" i="1" s="1"/>
  <c r="N2595" i="1"/>
  <c r="M2596" i="1"/>
  <c r="O2596" i="1" s="1"/>
  <c r="N2596" i="1"/>
  <c r="M2597" i="1"/>
  <c r="O2597" i="1" s="1"/>
  <c r="N2597" i="1"/>
  <c r="M2598" i="1"/>
  <c r="O2598" i="1" s="1"/>
  <c r="N2598" i="1"/>
  <c r="M2599" i="1"/>
  <c r="O2599" i="1" s="1"/>
  <c r="N2599" i="1"/>
  <c r="M2600" i="1"/>
  <c r="O2600" i="1" s="1"/>
  <c r="N2600" i="1"/>
  <c r="M2601" i="1"/>
  <c r="O2601" i="1" s="1"/>
  <c r="N2601" i="1"/>
  <c r="M2602" i="1"/>
  <c r="O2602" i="1" s="1"/>
  <c r="N2602" i="1"/>
  <c r="M2603" i="1"/>
  <c r="O2603" i="1" s="1"/>
  <c r="N2603" i="1"/>
  <c r="M2604" i="1"/>
  <c r="O2604" i="1" s="1"/>
  <c r="N2604" i="1"/>
  <c r="M2605" i="1"/>
  <c r="O2605" i="1" s="1"/>
  <c r="N2605" i="1"/>
  <c r="M2606" i="1"/>
  <c r="O2606" i="1" s="1"/>
  <c r="N2606" i="1"/>
  <c r="M2607" i="1"/>
  <c r="O2607" i="1" s="1"/>
  <c r="N2607" i="1"/>
  <c r="M2608" i="1"/>
  <c r="O2608" i="1" s="1"/>
  <c r="N2608" i="1"/>
  <c r="M2609" i="1"/>
  <c r="O2609" i="1" s="1"/>
  <c r="N2609" i="1"/>
  <c r="M2610" i="1"/>
  <c r="O2610" i="1" s="1"/>
  <c r="N2610" i="1"/>
  <c r="M2611" i="1"/>
  <c r="O2611" i="1" s="1"/>
  <c r="N2611" i="1"/>
  <c r="M2612" i="1"/>
  <c r="O2612" i="1" s="1"/>
  <c r="N2612" i="1"/>
  <c r="M2613" i="1"/>
  <c r="O2613" i="1" s="1"/>
  <c r="N2613" i="1"/>
  <c r="M2614" i="1"/>
  <c r="O2614" i="1" s="1"/>
  <c r="N2614" i="1"/>
  <c r="M2615" i="1"/>
  <c r="O2615" i="1" s="1"/>
  <c r="N2615" i="1"/>
  <c r="M2616" i="1"/>
  <c r="O2616" i="1" s="1"/>
  <c r="N2616" i="1"/>
  <c r="M2617" i="1"/>
  <c r="O2617" i="1" s="1"/>
  <c r="N2617" i="1"/>
  <c r="M2618" i="1"/>
  <c r="O2618" i="1" s="1"/>
  <c r="N2618" i="1"/>
  <c r="M2619" i="1"/>
  <c r="O2619" i="1" s="1"/>
  <c r="N2619" i="1"/>
  <c r="M2620" i="1"/>
  <c r="O2620" i="1" s="1"/>
  <c r="N2620" i="1"/>
  <c r="M2621" i="1"/>
  <c r="O2621" i="1" s="1"/>
  <c r="N2621" i="1"/>
  <c r="M2622" i="1"/>
  <c r="O2622" i="1" s="1"/>
  <c r="N2622" i="1"/>
  <c r="M2623" i="1"/>
  <c r="O2623" i="1" s="1"/>
  <c r="N2623" i="1"/>
  <c r="M2624" i="1"/>
  <c r="O2624" i="1" s="1"/>
  <c r="N2624" i="1"/>
  <c r="M2625" i="1"/>
  <c r="O2625" i="1" s="1"/>
  <c r="N2625" i="1"/>
  <c r="M2626" i="1"/>
  <c r="O2626" i="1" s="1"/>
  <c r="N2626" i="1"/>
  <c r="M2627" i="1"/>
  <c r="O2627" i="1" s="1"/>
  <c r="N2627" i="1"/>
  <c r="M2628" i="1"/>
  <c r="O2628" i="1" s="1"/>
  <c r="N2628" i="1"/>
  <c r="M2629" i="1"/>
  <c r="O2629" i="1" s="1"/>
  <c r="N2629" i="1"/>
  <c r="M2630" i="1"/>
  <c r="O2630" i="1" s="1"/>
  <c r="N2630" i="1"/>
  <c r="M2631" i="1"/>
  <c r="O2631" i="1" s="1"/>
  <c r="N2631" i="1"/>
  <c r="M2632" i="1"/>
  <c r="O2632" i="1" s="1"/>
  <c r="N2632" i="1"/>
  <c r="M2633" i="1"/>
  <c r="O2633" i="1" s="1"/>
  <c r="N2633" i="1"/>
  <c r="M2634" i="1"/>
  <c r="O2634" i="1" s="1"/>
  <c r="N2634" i="1"/>
  <c r="M2635" i="1"/>
  <c r="O2635" i="1" s="1"/>
  <c r="N2635" i="1"/>
  <c r="M2636" i="1"/>
  <c r="O2636" i="1" s="1"/>
  <c r="N2636" i="1"/>
  <c r="M2637" i="1"/>
  <c r="O2637" i="1" s="1"/>
  <c r="N2637" i="1"/>
  <c r="M2638" i="1"/>
  <c r="O2638" i="1" s="1"/>
  <c r="N2638" i="1"/>
  <c r="M2639" i="1"/>
  <c r="O2639" i="1" s="1"/>
  <c r="N2639" i="1"/>
  <c r="M2640" i="1"/>
  <c r="O2640" i="1" s="1"/>
  <c r="N2640" i="1"/>
  <c r="M2641" i="1"/>
  <c r="O2641" i="1" s="1"/>
  <c r="N2641" i="1"/>
  <c r="M2642" i="1"/>
  <c r="O2642" i="1" s="1"/>
  <c r="N2642" i="1"/>
  <c r="M2643" i="1"/>
  <c r="O2643" i="1" s="1"/>
  <c r="N2643" i="1"/>
  <c r="M2644" i="1"/>
  <c r="O2644" i="1" s="1"/>
  <c r="N2644" i="1"/>
  <c r="M2645" i="1"/>
  <c r="O2645" i="1" s="1"/>
  <c r="N2645" i="1"/>
  <c r="M2646" i="1"/>
  <c r="O2646" i="1" s="1"/>
  <c r="N2646" i="1"/>
  <c r="M2647" i="1"/>
  <c r="O2647" i="1" s="1"/>
  <c r="N2647" i="1"/>
  <c r="M2648" i="1"/>
  <c r="O2648" i="1" s="1"/>
  <c r="N2648" i="1"/>
  <c r="M2649" i="1"/>
  <c r="O2649" i="1" s="1"/>
  <c r="N2649" i="1"/>
  <c r="M2650" i="1"/>
  <c r="O2650" i="1" s="1"/>
  <c r="N2650" i="1"/>
  <c r="M2651" i="1"/>
  <c r="O2651" i="1" s="1"/>
  <c r="N2651" i="1"/>
  <c r="M2652" i="1"/>
  <c r="O2652" i="1" s="1"/>
  <c r="N2652" i="1"/>
  <c r="M2653" i="1"/>
  <c r="O2653" i="1" s="1"/>
  <c r="N2653" i="1"/>
  <c r="M2654" i="1"/>
  <c r="O2654" i="1" s="1"/>
  <c r="N2654" i="1"/>
  <c r="M2655" i="1"/>
  <c r="O2655" i="1" s="1"/>
  <c r="N2655" i="1"/>
  <c r="M2656" i="1"/>
  <c r="O2656" i="1" s="1"/>
  <c r="N2656" i="1"/>
  <c r="M2657" i="1"/>
  <c r="O2657" i="1" s="1"/>
  <c r="N2657" i="1"/>
  <c r="M2658" i="1"/>
  <c r="O2658" i="1" s="1"/>
  <c r="N2658" i="1"/>
  <c r="M2659" i="1"/>
  <c r="O2659" i="1" s="1"/>
  <c r="N2659" i="1"/>
  <c r="M2660" i="1"/>
  <c r="O2660" i="1" s="1"/>
  <c r="N2660" i="1"/>
  <c r="M2661" i="1"/>
  <c r="O2661" i="1" s="1"/>
  <c r="N2661" i="1"/>
  <c r="M2662" i="1"/>
  <c r="O2662" i="1" s="1"/>
  <c r="N2662" i="1"/>
  <c r="M2663" i="1"/>
  <c r="O2663" i="1" s="1"/>
  <c r="N2663" i="1"/>
  <c r="M2664" i="1"/>
  <c r="O2664" i="1" s="1"/>
  <c r="N2664" i="1"/>
  <c r="M2665" i="1"/>
  <c r="O2665" i="1" s="1"/>
  <c r="N2665" i="1"/>
  <c r="M2666" i="1"/>
  <c r="O2666" i="1" s="1"/>
  <c r="N2666" i="1"/>
  <c r="M2667" i="1"/>
  <c r="O2667" i="1" s="1"/>
  <c r="N2667" i="1"/>
  <c r="M2668" i="1"/>
  <c r="O2668" i="1" s="1"/>
  <c r="N2668" i="1"/>
  <c r="M2669" i="1"/>
  <c r="O2669" i="1" s="1"/>
  <c r="N2669" i="1"/>
  <c r="M2670" i="1"/>
  <c r="O2670" i="1" s="1"/>
  <c r="N2670" i="1"/>
  <c r="M2671" i="1"/>
  <c r="O2671" i="1" s="1"/>
  <c r="N2671" i="1"/>
  <c r="M2672" i="1"/>
  <c r="O2672" i="1" s="1"/>
  <c r="N2672" i="1"/>
  <c r="M2673" i="1"/>
  <c r="O2673" i="1" s="1"/>
  <c r="N2673" i="1"/>
  <c r="M2674" i="1"/>
  <c r="O2674" i="1" s="1"/>
  <c r="N2674" i="1"/>
  <c r="M2675" i="1"/>
  <c r="O2675" i="1" s="1"/>
  <c r="N2675" i="1"/>
  <c r="M2676" i="1"/>
  <c r="O2676" i="1" s="1"/>
  <c r="N2676" i="1"/>
  <c r="M2677" i="1"/>
  <c r="O2677" i="1" s="1"/>
  <c r="N2677" i="1"/>
  <c r="M2678" i="1"/>
  <c r="O2678" i="1" s="1"/>
  <c r="N2678" i="1"/>
  <c r="M2679" i="1"/>
  <c r="O2679" i="1" s="1"/>
  <c r="N2679" i="1"/>
  <c r="M2680" i="1"/>
  <c r="O2680" i="1" s="1"/>
  <c r="N2680" i="1"/>
  <c r="M2681" i="1"/>
  <c r="O2681" i="1" s="1"/>
  <c r="N2681" i="1"/>
  <c r="M2682" i="1"/>
  <c r="O2682" i="1" s="1"/>
  <c r="N2682" i="1"/>
  <c r="M2683" i="1"/>
  <c r="O2683" i="1" s="1"/>
  <c r="N2683" i="1"/>
  <c r="M2684" i="1"/>
  <c r="O2684" i="1" s="1"/>
  <c r="N2684" i="1"/>
  <c r="M2685" i="1"/>
  <c r="O2685" i="1" s="1"/>
  <c r="N2685" i="1"/>
  <c r="M2686" i="1"/>
  <c r="O2686" i="1" s="1"/>
  <c r="N2686" i="1"/>
  <c r="M2687" i="1"/>
  <c r="O2687" i="1" s="1"/>
  <c r="N2687" i="1"/>
  <c r="M2688" i="1"/>
  <c r="O2688" i="1" s="1"/>
  <c r="N2688" i="1"/>
  <c r="M2689" i="1"/>
  <c r="O2689" i="1" s="1"/>
  <c r="N2689" i="1"/>
  <c r="M2690" i="1"/>
  <c r="O2690" i="1" s="1"/>
  <c r="N2690" i="1"/>
  <c r="M2691" i="1"/>
  <c r="O2691" i="1" s="1"/>
  <c r="N2691" i="1"/>
  <c r="M2692" i="1"/>
  <c r="O2692" i="1" s="1"/>
  <c r="N2692" i="1"/>
  <c r="M2693" i="1"/>
  <c r="O2693" i="1" s="1"/>
  <c r="N2693" i="1"/>
  <c r="M2694" i="1"/>
  <c r="O2694" i="1" s="1"/>
  <c r="N2694" i="1"/>
  <c r="M2695" i="1"/>
  <c r="O2695" i="1" s="1"/>
  <c r="N2695" i="1"/>
  <c r="M2696" i="1"/>
  <c r="O2696" i="1" s="1"/>
  <c r="N2696" i="1"/>
  <c r="M2697" i="1"/>
  <c r="O2697" i="1" s="1"/>
  <c r="N2697" i="1"/>
  <c r="M2698" i="1"/>
  <c r="O2698" i="1" s="1"/>
  <c r="N2698" i="1"/>
  <c r="M2699" i="1"/>
  <c r="O2699" i="1" s="1"/>
  <c r="N2699" i="1"/>
  <c r="M2700" i="1"/>
  <c r="O2700" i="1" s="1"/>
  <c r="N2700" i="1"/>
  <c r="M2701" i="1"/>
  <c r="O2701" i="1" s="1"/>
  <c r="N2701" i="1"/>
  <c r="M2702" i="1"/>
  <c r="O2702" i="1" s="1"/>
  <c r="N2702" i="1"/>
  <c r="M2703" i="1"/>
  <c r="O2703" i="1" s="1"/>
  <c r="N2703" i="1"/>
  <c r="M2704" i="1"/>
  <c r="O2704" i="1" s="1"/>
  <c r="N2704" i="1"/>
  <c r="M2705" i="1"/>
  <c r="O2705" i="1" s="1"/>
  <c r="N2705" i="1"/>
  <c r="M2706" i="1"/>
  <c r="O2706" i="1" s="1"/>
  <c r="N2706" i="1"/>
  <c r="M2707" i="1"/>
  <c r="O2707" i="1" s="1"/>
  <c r="N2707" i="1"/>
  <c r="M2708" i="1"/>
  <c r="O2708" i="1" s="1"/>
  <c r="N2708" i="1"/>
  <c r="M2709" i="1"/>
  <c r="O2709" i="1" s="1"/>
  <c r="N2709" i="1"/>
  <c r="M2710" i="1"/>
  <c r="O2710" i="1" s="1"/>
  <c r="N2710" i="1"/>
  <c r="M2711" i="1"/>
  <c r="O2711" i="1" s="1"/>
  <c r="N2711" i="1"/>
  <c r="M2712" i="1"/>
  <c r="O2712" i="1" s="1"/>
  <c r="N2712" i="1"/>
  <c r="M2713" i="1"/>
  <c r="O2713" i="1" s="1"/>
  <c r="N2713" i="1"/>
  <c r="M2714" i="1"/>
  <c r="O2714" i="1" s="1"/>
  <c r="N2714" i="1"/>
  <c r="M2715" i="1"/>
  <c r="O2715" i="1" s="1"/>
  <c r="N2715" i="1"/>
  <c r="M2716" i="1"/>
  <c r="O2716" i="1" s="1"/>
  <c r="N2716" i="1"/>
  <c r="M2717" i="1"/>
  <c r="O2717" i="1" s="1"/>
  <c r="N2717" i="1"/>
  <c r="M2718" i="1"/>
  <c r="O2718" i="1" s="1"/>
  <c r="N2718" i="1"/>
  <c r="M2719" i="1"/>
  <c r="O2719" i="1" s="1"/>
  <c r="N2719" i="1"/>
  <c r="M2720" i="1"/>
  <c r="O2720" i="1" s="1"/>
  <c r="N2720" i="1"/>
  <c r="M2721" i="1"/>
  <c r="O2721" i="1" s="1"/>
  <c r="N2721" i="1"/>
  <c r="M2722" i="1"/>
  <c r="O2722" i="1" s="1"/>
  <c r="N2722" i="1"/>
  <c r="M2723" i="1"/>
  <c r="O2723" i="1" s="1"/>
  <c r="N2723" i="1"/>
  <c r="M2724" i="1"/>
  <c r="O2724" i="1" s="1"/>
  <c r="N2724" i="1"/>
  <c r="M2725" i="1"/>
  <c r="O2725" i="1" s="1"/>
  <c r="N2725" i="1"/>
  <c r="M2726" i="1"/>
  <c r="O2726" i="1" s="1"/>
  <c r="N2726" i="1"/>
  <c r="M2727" i="1"/>
  <c r="O2727" i="1" s="1"/>
  <c r="N2727" i="1"/>
  <c r="M2728" i="1"/>
  <c r="O2728" i="1" s="1"/>
  <c r="N2728" i="1"/>
  <c r="M2729" i="1"/>
  <c r="O2729" i="1" s="1"/>
  <c r="N2729" i="1"/>
  <c r="M2730" i="1"/>
  <c r="O2730" i="1" s="1"/>
  <c r="N2730" i="1"/>
  <c r="M2731" i="1"/>
  <c r="O2731" i="1" s="1"/>
  <c r="N2731" i="1"/>
  <c r="M2732" i="1"/>
  <c r="O2732" i="1" s="1"/>
  <c r="N2732" i="1"/>
  <c r="M2733" i="1"/>
  <c r="O2733" i="1" s="1"/>
  <c r="N2733" i="1"/>
  <c r="M2734" i="1"/>
  <c r="O2734" i="1" s="1"/>
  <c r="N2734" i="1"/>
  <c r="M2735" i="1"/>
  <c r="O2735" i="1" s="1"/>
  <c r="N2735" i="1"/>
  <c r="M2736" i="1"/>
  <c r="O2736" i="1" s="1"/>
  <c r="N2736" i="1"/>
  <c r="M2737" i="1"/>
  <c r="O2737" i="1" s="1"/>
  <c r="N2737" i="1"/>
  <c r="M2738" i="1"/>
  <c r="O2738" i="1" s="1"/>
  <c r="N2738" i="1"/>
  <c r="M2739" i="1"/>
  <c r="O2739" i="1" s="1"/>
  <c r="N2739" i="1"/>
  <c r="M2740" i="1"/>
  <c r="O2740" i="1" s="1"/>
  <c r="N2740" i="1"/>
  <c r="M2741" i="1"/>
  <c r="O2741" i="1" s="1"/>
  <c r="N2741" i="1"/>
  <c r="M2742" i="1"/>
  <c r="O2742" i="1" s="1"/>
  <c r="N2742" i="1"/>
  <c r="M2743" i="1"/>
  <c r="O2743" i="1" s="1"/>
  <c r="N2743" i="1"/>
  <c r="M2744" i="1"/>
  <c r="O2744" i="1" s="1"/>
  <c r="N2744" i="1"/>
  <c r="M2745" i="1"/>
  <c r="O2745" i="1" s="1"/>
  <c r="N2745" i="1"/>
  <c r="M2746" i="1"/>
  <c r="O2746" i="1" s="1"/>
  <c r="N2746" i="1"/>
  <c r="M2747" i="1"/>
  <c r="O2747" i="1" s="1"/>
  <c r="N2747" i="1"/>
  <c r="M2748" i="1"/>
  <c r="O2748" i="1" s="1"/>
  <c r="N2748" i="1"/>
  <c r="M2749" i="1"/>
  <c r="O2749" i="1" s="1"/>
  <c r="N2749" i="1"/>
  <c r="M2750" i="1"/>
  <c r="O2750" i="1" s="1"/>
  <c r="N2750" i="1"/>
  <c r="M2751" i="1"/>
  <c r="O2751" i="1" s="1"/>
  <c r="N2751" i="1"/>
  <c r="M2752" i="1"/>
  <c r="O2752" i="1" s="1"/>
  <c r="N2752" i="1"/>
  <c r="M2753" i="1"/>
  <c r="O2753" i="1" s="1"/>
  <c r="N2753" i="1"/>
  <c r="M2754" i="1"/>
  <c r="O2754" i="1" s="1"/>
  <c r="N2754" i="1"/>
  <c r="M2755" i="1"/>
  <c r="O2755" i="1" s="1"/>
  <c r="N2755" i="1"/>
  <c r="M2756" i="1"/>
  <c r="O2756" i="1" s="1"/>
  <c r="N2756" i="1"/>
  <c r="M2757" i="1"/>
  <c r="O2757" i="1" s="1"/>
  <c r="N2757" i="1"/>
  <c r="M2758" i="1"/>
  <c r="O2758" i="1" s="1"/>
  <c r="N2758" i="1"/>
  <c r="M2759" i="1"/>
  <c r="O2759" i="1" s="1"/>
  <c r="N2759" i="1"/>
  <c r="M2760" i="1"/>
  <c r="O2760" i="1" s="1"/>
  <c r="N2760" i="1"/>
  <c r="M2761" i="1"/>
  <c r="O2761" i="1" s="1"/>
  <c r="N2761" i="1"/>
  <c r="M2762" i="1"/>
  <c r="O2762" i="1" s="1"/>
  <c r="N2762" i="1"/>
  <c r="M2763" i="1"/>
  <c r="O2763" i="1" s="1"/>
  <c r="N2763" i="1"/>
  <c r="M2764" i="1"/>
  <c r="O2764" i="1" s="1"/>
  <c r="N2764" i="1"/>
  <c r="M2765" i="1"/>
  <c r="O2765" i="1" s="1"/>
  <c r="N2765" i="1"/>
  <c r="M2766" i="1"/>
  <c r="O2766" i="1" s="1"/>
  <c r="N2766" i="1"/>
  <c r="M2767" i="1"/>
  <c r="O2767" i="1" s="1"/>
  <c r="N2767" i="1"/>
  <c r="M2768" i="1"/>
  <c r="O2768" i="1" s="1"/>
  <c r="N2768" i="1"/>
  <c r="M2769" i="1"/>
  <c r="O2769" i="1" s="1"/>
  <c r="N2769" i="1"/>
  <c r="M2770" i="1"/>
  <c r="O2770" i="1" s="1"/>
  <c r="N2770" i="1"/>
  <c r="M2771" i="1"/>
  <c r="O2771" i="1" s="1"/>
  <c r="N2771" i="1"/>
  <c r="M2772" i="1"/>
  <c r="O2772" i="1" s="1"/>
  <c r="N2772" i="1"/>
  <c r="M2773" i="1"/>
  <c r="O2773" i="1" s="1"/>
  <c r="N2773" i="1"/>
  <c r="M2774" i="1"/>
  <c r="O2774" i="1" s="1"/>
  <c r="N2774" i="1"/>
  <c r="M2775" i="1"/>
  <c r="O2775" i="1" s="1"/>
  <c r="N2775" i="1"/>
  <c r="M2776" i="1"/>
  <c r="O2776" i="1" s="1"/>
  <c r="N2776" i="1"/>
  <c r="M2777" i="1"/>
  <c r="O2777" i="1" s="1"/>
  <c r="N2777" i="1"/>
  <c r="M2778" i="1"/>
  <c r="O2778" i="1" s="1"/>
  <c r="N2778" i="1"/>
  <c r="M2779" i="1"/>
  <c r="O2779" i="1" s="1"/>
  <c r="N2779" i="1"/>
  <c r="M2780" i="1"/>
  <c r="O2780" i="1" s="1"/>
  <c r="N2780" i="1"/>
  <c r="M2781" i="1"/>
  <c r="O2781" i="1" s="1"/>
  <c r="N2781" i="1"/>
  <c r="M2782" i="1"/>
  <c r="O2782" i="1" s="1"/>
  <c r="N2782" i="1"/>
  <c r="M2783" i="1"/>
  <c r="O2783" i="1" s="1"/>
  <c r="N2783" i="1"/>
  <c r="M2784" i="1"/>
  <c r="O2784" i="1" s="1"/>
  <c r="N2784" i="1"/>
  <c r="M2785" i="1"/>
  <c r="O2785" i="1" s="1"/>
  <c r="N2785" i="1"/>
  <c r="M2786" i="1"/>
  <c r="O2786" i="1" s="1"/>
  <c r="N2786" i="1"/>
  <c r="M2787" i="1"/>
  <c r="O2787" i="1" s="1"/>
  <c r="N2787" i="1"/>
  <c r="M2788" i="1"/>
  <c r="O2788" i="1" s="1"/>
  <c r="N2788" i="1"/>
  <c r="M2789" i="1"/>
  <c r="O2789" i="1" s="1"/>
  <c r="N2789" i="1"/>
  <c r="M2790" i="1"/>
  <c r="O2790" i="1" s="1"/>
  <c r="N2790" i="1"/>
  <c r="M2791" i="1"/>
  <c r="O2791" i="1" s="1"/>
  <c r="N2791" i="1"/>
  <c r="M2792" i="1"/>
  <c r="O2792" i="1" s="1"/>
  <c r="N2792" i="1"/>
  <c r="M2793" i="1"/>
  <c r="O2793" i="1" s="1"/>
  <c r="N2793" i="1"/>
  <c r="M2794" i="1"/>
  <c r="O2794" i="1" s="1"/>
  <c r="N2794" i="1"/>
  <c r="M2795" i="1"/>
  <c r="O2795" i="1" s="1"/>
  <c r="N2795" i="1"/>
  <c r="M2796" i="1"/>
  <c r="O2796" i="1" s="1"/>
  <c r="N2796" i="1"/>
  <c r="M2797" i="1"/>
  <c r="O2797" i="1" s="1"/>
  <c r="N2797" i="1"/>
  <c r="M2798" i="1"/>
  <c r="O2798" i="1" s="1"/>
  <c r="N2798" i="1"/>
  <c r="M2799" i="1"/>
  <c r="O2799" i="1" s="1"/>
  <c r="N2799" i="1"/>
  <c r="M2800" i="1"/>
  <c r="O2800" i="1" s="1"/>
  <c r="N2800" i="1"/>
  <c r="M2801" i="1"/>
  <c r="O2801" i="1" s="1"/>
  <c r="N2801" i="1"/>
  <c r="M2802" i="1"/>
  <c r="O2802" i="1" s="1"/>
  <c r="N2802" i="1"/>
  <c r="M2803" i="1"/>
  <c r="O2803" i="1" s="1"/>
  <c r="N2803" i="1"/>
  <c r="M2804" i="1"/>
  <c r="O2804" i="1" s="1"/>
  <c r="N2804" i="1"/>
  <c r="M2805" i="1"/>
  <c r="O2805" i="1" s="1"/>
  <c r="N2805" i="1"/>
  <c r="M2806" i="1"/>
  <c r="O2806" i="1" s="1"/>
  <c r="N2806" i="1"/>
  <c r="M2807" i="1"/>
  <c r="O2807" i="1" s="1"/>
  <c r="N2807" i="1"/>
  <c r="M2808" i="1"/>
  <c r="O2808" i="1" s="1"/>
  <c r="N2808" i="1"/>
  <c r="M2809" i="1"/>
  <c r="O2809" i="1" s="1"/>
  <c r="N2809" i="1"/>
  <c r="M2810" i="1"/>
  <c r="O2810" i="1" s="1"/>
  <c r="N2810" i="1"/>
  <c r="M2811" i="1"/>
  <c r="O2811" i="1" s="1"/>
  <c r="N2811" i="1"/>
  <c r="M2812" i="1"/>
  <c r="O2812" i="1" s="1"/>
  <c r="N2812" i="1"/>
  <c r="M2813" i="1"/>
  <c r="O2813" i="1" s="1"/>
  <c r="N2813" i="1"/>
  <c r="M2814" i="1"/>
  <c r="O2814" i="1" s="1"/>
  <c r="N2814" i="1"/>
  <c r="M2815" i="1"/>
  <c r="O2815" i="1" s="1"/>
  <c r="N2815" i="1"/>
  <c r="M2816" i="1"/>
  <c r="O2816" i="1" s="1"/>
  <c r="N2816" i="1"/>
  <c r="M2817" i="1"/>
  <c r="O2817" i="1" s="1"/>
  <c r="N2817" i="1"/>
  <c r="M2818" i="1"/>
  <c r="O2818" i="1" s="1"/>
  <c r="N2818" i="1"/>
  <c r="M2819" i="1"/>
  <c r="O2819" i="1" s="1"/>
  <c r="N2819" i="1"/>
  <c r="M2820" i="1"/>
  <c r="O2820" i="1" s="1"/>
  <c r="N2820" i="1"/>
  <c r="M2821" i="1"/>
  <c r="O2821" i="1" s="1"/>
  <c r="N2821" i="1"/>
  <c r="M2822" i="1"/>
  <c r="O2822" i="1" s="1"/>
  <c r="N2822" i="1"/>
  <c r="M2823" i="1"/>
  <c r="O2823" i="1" s="1"/>
  <c r="N2823" i="1"/>
  <c r="M2824" i="1"/>
  <c r="O2824" i="1" s="1"/>
  <c r="N2824" i="1"/>
  <c r="M2825" i="1"/>
  <c r="O2825" i="1" s="1"/>
  <c r="N2825" i="1"/>
  <c r="M2826" i="1"/>
  <c r="O2826" i="1" s="1"/>
  <c r="N2826" i="1"/>
  <c r="M2827" i="1"/>
  <c r="O2827" i="1" s="1"/>
  <c r="N2827" i="1"/>
  <c r="M2828" i="1"/>
  <c r="O2828" i="1" s="1"/>
  <c r="N2828" i="1"/>
  <c r="M2829" i="1"/>
  <c r="O2829" i="1" s="1"/>
  <c r="N2829" i="1"/>
  <c r="M2830" i="1"/>
  <c r="O2830" i="1" s="1"/>
  <c r="N2830" i="1"/>
  <c r="M2831" i="1"/>
  <c r="O2831" i="1" s="1"/>
  <c r="N2831" i="1"/>
  <c r="M2832" i="1"/>
  <c r="O2832" i="1" s="1"/>
  <c r="N2832" i="1"/>
  <c r="M2833" i="1"/>
  <c r="O2833" i="1" s="1"/>
  <c r="N2833" i="1"/>
  <c r="M2834" i="1"/>
  <c r="O2834" i="1" s="1"/>
  <c r="N2834" i="1"/>
  <c r="M2835" i="1"/>
  <c r="O2835" i="1" s="1"/>
  <c r="N2835" i="1"/>
  <c r="M2836" i="1"/>
  <c r="O2836" i="1" s="1"/>
  <c r="N2836" i="1"/>
  <c r="M2837" i="1"/>
  <c r="O2837" i="1" s="1"/>
  <c r="N2837" i="1"/>
  <c r="M2838" i="1"/>
  <c r="O2838" i="1" s="1"/>
  <c r="N2838" i="1"/>
  <c r="M2839" i="1"/>
  <c r="O2839" i="1" s="1"/>
  <c r="N2839" i="1"/>
  <c r="M2840" i="1"/>
  <c r="O2840" i="1" s="1"/>
  <c r="N2840" i="1"/>
  <c r="M2841" i="1"/>
  <c r="O2841" i="1" s="1"/>
  <c r="N2841" i="1"/>
  <c r="M2842" i="1"/>
  <c r="O2842" i="1" s="1"/>
  <c r="N2842" i="1"/>
  <c r="M2843" i="1"/>
  <c r="O2843" i="1" s="1"/>
  <c r="N2843" i="1"/>
  <c r="M2844" i="1"/>
  <c r="O2844" i="1" s="1"/>
  <c r="N2844" i="1"/>
  <c r="M2845" i="1"/>
  <c r="O2845" i="1" s="1"/>
  <c r="N2845" i="1"/>
  <c r="M2846" i="1"/>
  <c r="O2846" i="1" s="1"/>
  <c r="N2846" i="1"/>
  <c r="M2847" i="1"/>
  <c r="O2847" i="1" s="1"/>
  <c r="N2847" i="1"/>
  <c r="M2848" i="1"/>
  <c r="O2848" i="1" s="1"/>
  <c r="N2848" i="1"/>
  <c r="M2849" i="1"/>
  <c r="O2849" i="1" s="1"/>
  <c r="N2849" i="1"/>
  <c r="M2850" i="1"/>
  <c r="O2850" i="1" s="1"/>
  <c r="N2850" i="1"/>
  <c r="M2851" i="1"/>
  <c r="O2851" i="1" s="1"/>
  <c r="N2851" i="1"/>
  <c r="M2852" i="1"/>
  <c r="O2852" i="1" s="1"/>
  <c r="N2852" i="1"/>
  <c r="M2853" i="1"/>
  <c r="O2853" i="1" s="1"/>
  <c r="N2853" i="1"/>
  <c r="M2854" i="1"/>
  <c r="O2854" i="1" s="1"/>
  <c r="N2854" i="1"/>
  <c r="M2855" i="1"/>
  <c r="O2855" i="1" s="1"/>
  <c r="N2855" i="1"/>
  <c r="M2856" i="1"/>
  <c r="O2856" i="1" s="1"/>
  <c r="N2856" i="1"/>
  <c r="M2857" i="1"/>
  <c r="O2857" i="1" s="1"/>
  <c r="N2857" i="1"/>
  <c r="M2858" i="1"/>
  <c r="O2858" i="1" s="1"/>
  <c r="N2858" i="1"/>
  <c r="M2859" i="1"/>
  <c r="O2859" i="1" s="1"/>
  <c r="N2859" i="1"/>
  <c r="M2860" i="1"/>
  <c r="O2860" i="1" s="1"/>
  <c r="N2860" i="1"/>
  <c r="M2861" i="1"/>
  <c r="O2861" i="1" s="1"/>
  <c r="N2861" i="1"/>
  <c r="M2862" i="1"/>
  <c r="O2862" i="1" s="1"/>
  <c r="N2862" i="1"/>
  <c r="M2863" i="1"/>
  <c r="O2863" i="1" s="1"/>
  <c r="N2863" i="1"/>
  <c r="M2864" i="1"/>
  <c r="O2864" i="1" s="1"/>
  <c r="N2864" i="1"/>
  <c r="M2865" i="1"/>
  <c r="O2865" i="1" s="1"/>
  <c r="N2865" i="1"/>
  <c r="M2866" i="1"/>
  <c r="O2866" i="1" s="1"/>
  <c r="N2866" i="1"/>
  <c r="M2867" i="1"/>
  <c r="O2867" i="1" s="1"/>
  <c r="N2867" i="1"/>
  <c r="M2868" i="1"/>
  <c r="O2868" i="1" s="1"/>
  <c r="N2868" i="1"/>
  <c r="M2869" i="1"/>
  <c r="O2869" i="1" s="1"/>
  <c r="N2869" i="1"/>
  <c r="M2870" i="1"/>
  <c r="O2870" i="1" s="1"/>
  <c r="N2870" i="1"/>
  <c r="M2871" i="1"/>
  <c r="O2871" i="1" s="1"/>
  <c r="N2871" i="1"/>
  <c r="M2872" i="1"/>
  <c r="O2872" i="1" s="1"/>
  <c r="N2872" i="1"/>
  <c r="M2873" i="1"/>
  <c r="O2873" i="1" s="1"/>
  <c r="N2873" i="1"/>
  <c r="M2874" i="1"/>
  <c r="O2874" i="1" s="1"/>
  <c r="N2874" i="1"/>
  <c r="M2875" i="1"/>
  <c r="O2875" i="1" s="1"/>
  <c r="N2875" i="1"/>
  <c r="M2876" i="1"/>
  <c r="O2876" i="1" s="1"/>
  <c r="N2876" i="1"/>
  <c r="M2877" i="1"/>
  <c r="O2877" i="1" s="1"/>
  <c r="N2877" i="1"/>
  <c r="M2878" i="1"/>
  <c r="O2878" i="1" s="1"/>
  <c r="N2878" i="1"/>
  <c r="M2879" i="1"/>
  <c r="O2879" i="1" s="1"/>
  <c r="N2879" i="1"/>
  <c r="M2880" i="1"/>
  <c r="O2880" i="1" s="1"/>
  <c r="N2880" i="1"/>
  <c r="M2881" i="1"/>
  <c r="O2881" i="1" s="1"/>
  <c r="N2881" i="1"/>
  <c r="M2882" i="1"/>
  <c r="O2882" i="1" s="1"/>
  <c r="N2882" i="1"/>
  <c r="M2883" i="1"/>
  <c r="O2883" i="1" s="1"/>
  <c r="N2883" i="1"/>
  <c r="M2884" i="1"/>
  <c r="O2884" i="1" s="1"/>
  <c r="N2884" i="1"/>
  <c r="M2885" i="1"/>
  <c r="O2885" i="1" s="1"/>
  <c r="N2885" i="1"/>
  <c r="M2886" i="1"/>
  <c r="O2886" i="1" s="1"/>
  <c r="N2886" i="1"/>
  <c r="M2887" i="1"/>
  <c r="O2887" i="1" s="1"/>
  <c r="N2887" i="1"/>
  <c r="M2888" i="1"/>
  <c r="O2888" i="1" s="1"/>
  <c r="N2888" i="1"/>
  <c r="M2889" i="1"/>
  <c r="O2889" i="1" s="1"/>
  <c r="N2889" i="1"/>
  <c r="M2890" i="1"/>
  <c r="O2890" i="1" s="1"/>
  <c r="N2890" i="1"/>
  <c r="M2891" i="1"/>
  <c r="O2891" i="1" s="1"/>
  <c r="N2891" i="1"/>
  <c r="M2892" i="1"/>
  <c r="O2892" i="1" s="1"/>
  <c r="N2892" i="1"/>
  <c r="M2893" i="1"/>
  <c r="O2893" i="1" s="1"/>
  <c r="N2893" i="1"/>
  <c r="M2894" i="1"/>
  <c r="O2894" i="1" s="1"/>
  <c r="N2894" i="1"/>
  <c r="M2895" i="1"/>
  <c r="O2895" i="1" s="1"/>
  <c r="N2895" i="1"/>
  <c r="M2896" i="1"/>
  <c r="O2896" i="1" s="1"/>
  <c r="N2896" i="1"/>
  <c r="M2897" i="1"/>
  <c r="O2897" i="1" s="1"/>
  <c r="N2897" i="1"/>
  <c r="M2898" i="1"/>
  <c r="O2898" i="1" s="1"/>
  <c r="N2898" i="1"/>
  <c r="M2899" i="1"/>
  <c r="O2899" i="1" s="1"/>
  <c r="N2899" i="1"/>
  <c r="M2900" i="1"/>
  <c r="O2900" i="1" s="1"/>
  <c r="N2900" i="1"/>
  <c r="M2901" i="1"/>
  <c r="O2901" i="1" s="1"/>
  <c r="N2901" i="1"/>
  <c r="M2902" i="1"/>
  <c r="O2902" i="1" s="1"/>
  <c r="N2902" i="1"/>
  <c r="M2903" i="1"/>
  <c r="O2903" i="1" s="1"/>
  <c r="N2903" i="1"/>
  <c r="M2904" i="1"/>
  <c r="O2904" i="1" s="1"/>
  <c r="N2904" i="1"/>
  <c r="M2905" i="1"/>
  <c r="O2905" i="1" s="1"/>
  <c r="N2905" i="1"/>
  <c r="M2906" i="1"/>
  <c r="O2906" i="1" s="1"/>
  <c r="N2906" i="1"/>
  <c r="M2907" i="1"/>
  <c r="O2907" i="1" s="1"/>
  <c r="N2907" i="1"/>
  <c r="M2908" i="1"/>
  <c r="O2908" i="1" s="1"/>
  <c r="N2908" i="1"/>
  <c r="M2909" i="1"/>
  <c r="O2909" i="1" s="1"/>
  <c r="N2909" i="1"/>
  <c r="M2910" i="1"/>
  <c r="O2910" i="1" s="1"/>
  <c r="N2910" i="1"/>
  <c r="M2911" i="1"/>
  <c r="O2911" i="1" s="1"/>
  <c r="N2911" i="1"/>
  <c r="M2912" i="1"/>
  <c r="O2912" i="1" s="1"/>
  <c r="N2912" i="1"/>
  <c r="M2913" i="1"/>
  <c r="O2913" i="1" s="1"/>
  <c r="N2913" i="1"/>
  <c r="M2914" i="1"/>
  <c r="O2914" i="1" s="1"/>
  <c r="N2914" i="1"/>
  <c r="M2915" i="1"/>
  <c r="O2915" i="1" s="1"/>
  <c r="N2915" i="1"/>
  <c r="M2916" i="1"/>
  <c r="O2916" i="1" s="1"/>
  <c r="N2916" i="1"/>
  <c r="M2917" i="1"/>
  <c r="O2917" i="1" s="1"/>
  <c r="N2917" i="1"/>
  <c r="M2918" i="1"/>
  <c r="O2918" i="1" s="1"/>
  <c r="N2918" i="1"/>
  <c r="M2919" i="1"/>
  <c r="O2919" i="1" s="1"/>
  <c r="N2919" i="1"/>
  <c r="M2920" i="1"/>
  <c r="O2920" i="1" s="1"/>
  <c r="N2920" i="1"/>
  <c r="M2921" i="1"/>
  <c r="O2921" i="1" s="1"/>
  <c r="N2921" i="1"/>
  <c r="M2922" i="1"/>
  <c r="O2922" i="1" s="1"/>
  <c r="N2922" i="1"/>
  <c r="M2923" i="1"/>
  <c r="O2923" i="1" s="1"/>
  <c r="N2923" i="1"/>
  <c r="M2924" i="1"/>
  <c r="O2924" i="1" s="1"/>
  <c r="N2924" i="1"/>
  <c r="M2925" i="1"/>
  <c r="O2925" i="1" s="1"/>
  <c r="N2925" i="1"/>
  <c r="M2926" i="1"/>
  <c r="O2926" i="1" s="1"/>
  <c r="N2926" i="1"/>
  <c r="M2927" i="1"/>
  <c r="O2927" i="1" s="1"/>
  <c r="N2927" i="1"/>
  <c r="M2928" i="1"/>
  <c r="O2928" i="1" s="1"/>
  <c r="N2928" i="1"/>
  <c r="M2929" i="1"/>
  <c r="O2929" i="1" s="1"/>
  <c r="N2929" i="1"/>
  <c r="M2930" i="1"/>
  <c r="O2930" i="1" s="1"/>
  <c r="N2930" i="1"/>
  <c r="M2931" i="1"/>
  <c r="O2931" i="1" s="1"/>
  <c r="N2931" i="1"/>
  <c r="M2932" i="1"/>
  <c r="O2932" i="1" s="1"/>
  <c r="N2932" i="1"/>
  <c r="M2933" i="1"/>
  <c r="O2933" i="1" s="1"/>
  <c r="N2933" i="1"/>
  <c r="M2934" i="1"/>
  <c r="O2934" i="1" s="1"/>
  <c r="N2934" i="1"/>
  <c r="M2935" i="1"/>
  <c r="O2935" i="1" s="1"/>
  <c r="N2935" i="1"/>
  <c r="M2936" i="1"/>
  <c r="O2936" i="1" s="1"/>
  <c r="N2936" i="1"/>
  <c r="M2937" i="1"/>
  <c r="O2937" i="1" s="1"/>
  <c r="N2937" i="1"/>
  <c r="M2938" i="1"/>
  <c r="O2938" i="1" s="1"/>
  <c r="N2938" i="1"/>
  <c r="M2939" i="1"/>
  <c r="O2939" i="1" s="1"/>
  <c r="N2939" i="1"/>
  <c r="M2940" i="1"/>
  <c r="O2940" i="1" s="1"/>
  <c r="N2940" i="1"/>
  <c r="M2941" i="1"/>
  <c r="O2941" i="1" s="1"/>
  <c r="N2941" i="1"/>
  <c r="M2942" i="1"/>
  <c r="O2942" i="1" s="1"/>
  <c r="N2942" i="1"/>
  <c r="M2943" i="1"/>
  <c r="O2943" i="1" s="1"/>
  <c r="N2943" i="1"/>
  <c r="M2944" i="1"/>
  <c r="O2944" i="1" s="1"/>
  <c r="N2944" i="1"/>
  <c r="M2945" i="1"/>
  <c r="O2945" i="1" s="1"/>
  <c r="N2945" i="1"/>
  <c r="M2946" i="1"/>
  <c r="O2946" i="1" s="1"/>
  <c r="N2946" i="1"/>
  <c r="M2947" i="1"/>
  <c r="O2947" i="1" s="1"/>
  <c r="N2947" i="1"/>
  <c r="M2948" i="1"/>
  <c r="O2948" i="1" s="1"/>
  <c r="N2948" i="1"/>
  <c r="M2949" i="1"/>
  <c r="O2949" i="1" s="1"/>
  <c r="N2949" i="1"/>
  <c r="M2950" i="1"/>
  <c r="O2950" i="1" s="1"/>
  <c r="N2950" i="1"/>
  <c r="M2951" i="1"/>
  <c r="O2951" i="1" s="1"/>
  <c r="N2951" i="1"/>
  <c r="M2952" i="1"/>
  <c r="O2952" i="1" s="1"/>
  <c r="N2952" i="1"/>
  <c r="M2953" i="1"/>
  <c r="O2953" i="1" s="1"/>
  <c r="N2953" i="1"/>
  <c r="M2954" i="1"/>
  <c r="O2954" i="1" s="1"/>
  <c r="N2954" i="1"/>
  <c r="M2955" i="1"/>
  <c r="O2955" i="1" s="1"/>
  <c r="N2955" i="1"/>
  <c r="M2956" i="1"/>
  <c r="O2956" i="1" s="1"/>
  <c r="N2956" i="1"/>
  <c r="M2957" i="1"/>
  <c r="O2957" i="1" s="1"/>
  <c r="N2957" i="1"/>
  <c r="M2958" i="1"/>
  <c r="O2958" i="1" s="1"/>
  <c r="N2958" i="1"/>
  <c r="M2959" i="1"/>
  <c r="O2959" i="1" s="1"/>
  <c r="N2959" i="1"/>
  <c r="M2960" i="1"/>
  <c r="O2960" i="1" s="1"/>
  <c r="N2960" i="1"/>
  <c r="M2961" i="1"/>
  <c r="O2961" i="1" s="1"/>
  <c r="N2961" i="1"/>
  <c r="M2962" i="1"/>
  <c r="O2962" i="1" s="1"/>
  <c r="N2962" i="1"/>
  <c r="M2963" i="1"/>
  <c r="O2963" i="1" s="1"/>
  <c r="N2963" i="1"/>
  <c r="M2964" i="1"/>
  <c r="O2964" i="1" s="1"/>
  <c r="N2964" i="1"/>
  <c r="M2965" i="1"/>
  <c r="O2965" i="1" s="1"/>
  <c r="N2965" i="1"/>
  <c r="M2966" i="1"/>
  <c r="O2966" i="1" s="1"/>
  <c r="N2966" i="1"/>
  <c r="M2967" i="1"/>
  <c r="O2967" i="1" s="1"/>
  <c r="N2967" i="1"/>
  <c r="M2968" i="1"/>
  <c r="O2968" i="1" s="1"/>
  <c r="N2968" i="1"/>
  <c r="M2969" i="1"/>
  <c r="O2969" i="1" s="1"/>
  <c r="N2969" i="1"/>
  <c r="M2970" i="1"/>
  <c r="O2970" i="1" s="1"/>
  <c r="N2970" i="1"/>
  <c r="M2971" i="1"/>
  <c r="O2971" i="1" s="1"/>
  <c r="N2971" i="1"/>
  <c r="M2972" i="1"/>
  <c r="O2972" i="1" s="1"/>
  <c r="N2972" i="1"/>
  <c r="M2973" i="1"/>
  <c r="O2973" i="1" s="1"/>
  <c r="N2973" i="1"/>
  <c r="M2974" i="1"/>
  <c r="O2974" i="1" s="1"/>
  <c r="N2974" i="1"/>
  <c r="M2975" i="1"/>
  <c r="O2975" i="1" s="1"/>
  <c r="N2975" i="1"/>
  <c r="M2976" i="1"/>
  <c r="O2976" i="1" s="1"/>
  <c r="N2976" i="1"/>
  <c r="M2977" i="1"/>
  <c r="O2977" i="1" s="1"/>
  <c r="N2977" i="1"/>
  <c r="M2978" i="1"/>
  <c r="O2978" i="1" s="1"/>
  <c r="N2978" i="1"/>
  <c r="M2979" i="1"/>
  <c r="O2979" i="1" s="1"/>
  <c r="N2979" i="1"/>
  <c r="M2980" i="1"/>
  <c r="O2980" i="1" s="1"/>
  <c r="N2980" i="1"/>
  <c r="M2981" i="1"/>
  <c r="O2981" i="1" s="1"/>
  <c r="N2981" i="1"/>
  <c r="M2982" i="1"/>
  <c r="O2982" i="1" s="1"/>
  <c r="N2982" i="1"/>
  <c r="M2983" i="1"/>
  <c r="O2983" i="1" s="1"/>
  <c r="N2983" i="1"/>
  <c r="M2984" i="1"/>
  <c r="O2984" i="1" s="1"/>
  <c r="N2984" i="1"/>
  <c r="M2985" i="1"/>
  <c r="O2985" i="1" s="1"/>
  <c r="N2985" i="1"/>
  <c r="M2986" i="1"/>
  <c r="O2986" i="1" s="1"/>
  <c r="N2986" i="1"/>
  <c r="M2987" i="1"/>
  <c r="O2987" i="1" s="1"/>
  <c r="N2987" i="1"/>
  <c r="M2988" i="1"/>
  <c r="O2988" i="1" s="1"/>
  <c r="N2988" i="1"/>
  <c r="M2989" i="1"/>
  <c r="O2989" i="1" s="1"/>
  <c r="N2989" i="1"/>
  <c r="M2990" i="1"/>
  <c r="O2990" i="1" s="1"/>
  <c r="N2990" i="1"/>
  <c r="M2991" i="1"/>
  <c r="O2991" i="1" s="1"/>
  <c r="N2991" i="1"/>
  <c r="M2992" i="1"/>
  <c r="O2992" i="1" s="1"/>
  <c r="N2992" i="1"/>
  <c r="M2993" i="1"/>
  <c r="O2993" i="1" s="1"/>
  <c r="N2993" i="1"/>
  <c r="M2994" i="1"/>
  <c r="O2994" i="1" s="1"/>
  <c r="N2994" i="1"/>
  <c r="M2995" i="1"/>
  <c r="O2995" i="1" s="1"/>
  <c r="N2995" i="1"/>
  <c r="M2996" i="1"/>
  <c r="O2996" i="1" s="1"/>
  <c r="N2996" i="1"/>
  <c r="M2997" i="1"/>
  <c r="O2997" i="1" s="1"/>
  <c r="N2997" i="1"/>
  <c r="M2998" i="1"/>
  <c r="O2998" i="1" s="1"/>
  <c r="N2998" i="1"/>
  <c r="M2999" i="1"/>
  <c r="O2999" i="1" s="1"/>
  <c r="N2999" i="1"/>
  <c r="M3000" i="1"/>
  <c r="O3000" i="1" s="1"/>
  <c r="N3000" i="1"/>
  <c r="M3001" i="1"/>
  <c r="O3001" i="1" s="1"/>
  <c r="N3001" i="1"/>
  <c r="M3002" i="1"/>
  <c r="O3002" i="1" s="1"/>
  <c r="N3002" i="1"/>
  <c r="M3003" i="1"/>
  <c r="O3003" i="1" s="1"/>
  <c r="N3003" i="1"/>
  <c r="M3004" i="1"/>
  <c r="O3004" i="1" s="1"/>
  <c r="N3004" i="1"/>
  <c r="M3005" i="1"/>
  <c r="O3005" i="1" s="1"/>
  <c r="N3005" i="1"/>
  <c r="M3006" i="1"/>
  <c r="O3006" i="1" s="1"/>
  <c r="N3006" i="1"/>
  <c r="M3007" i="1"/>
  <c r="O3007" i="1" s="1"/>
  <c r="N3007" i="1"/>
  <c r="M3008" i="1"/>
  <c r="O3008" i="1" s="1"/>
  <c r="N3008" i="1"/>
  <c r="M3009" i="1"/>
  <c r="O3009" i="1" s="1"/>
  <c r="N3009" i="1"/>
  <c r="M3010" i="1"/>
  <c r="O3010" i="1" s="1"/>
  <c r="N3010" i="1"/>
  <c r="M3011" i="1"/>
  <c r="O3011" i="1" s="1"/>
  <c r="N3011" i="1"/>
  <c r="M3012" i="1"/>
  <c r="O3012" i="1" s="1"/>
  <c r="N3012" i="1"/>
  <c r="M3013" i="1"/>
  <c r="O3013" i="1" s="1"/>
  <c r="N3013" i="1"/>
  <c r="M3014" i="1"/>
  <c r="O3014" i="1" s="1"/>
  <c r="N3014" i="1"/>
  <c r="M3015" i="1"/>
  <c r="O3015" i="1" s="1"/>
  <c r="N3015" i="1"/>
  <c r="M3016" i="1"/>
  <c r="O3016" i="1" s="1"/>
  <c r="N3016" i="1"/>
  <c r="M3017" i="1"/>
  <c r="O3017" i="1" s="1"/>
  <c r="N3017" i="1"/>
  <c r="M3018" i="1"/>
  <c r="O3018" i="1" s="1"/>
  <c r="N3018" i="1"/>
  <c r="M3019" i="1"/>
  <c r="O3019" i="1" s="1"/>
  <c r="N3019" i="1"/>
  <c r="M3020" i="1"/>
  <c r="O3020" i="1" s="1"/>
  <c r="N3020" i="1"/>
  <c r="M3021" i="1"/>
  <c r="O3021" i="1" s="1"/>
  <c r="N3021" i="1"/>
  <c r="M3022" i="1"/>
  <c r="O3022" i="1" s="1"/>
  <c r="N3022" i="1"/>
  <c r="M3023" i="1"/>
  <c r="O3023" i="1" s="1"/>
  <c r="N3023" i="1"/>
  <c r="M3024" i="1"/>
  <c r="O3024" i="1" s="1"/>
  <c r="N3024" i="1"/>
  <c r="M3025" i="1"/>
  <c r="O3025" i="1" s="1"/>
  <c r="N3025" i="1"/>
  <c r="M3026" i="1"/>
  <c r="O3026" i="1" s="1"/>
  <c r="N3026" i="1"/>
  <c r="M3027" i="1"/>
  <c r="O3027" i="1" s="1"/>
  <c r="N3027" i="1"/>
  <c r="M3028" i="1"/>
  <c r="O3028" i="1" s="1"/>
  <c r="N3028" i="1"/>
  <c r="M3029" i="1"/>
  <c r="O3029" i="1" s="1"/>
  <c r="N3029" i="1"/>
  <c r="M3030" i="1"/>
  <c r="O3030" i="1" s="1"/>
  <c r="N3030" i="1"/>
  <c r="M3031" i="1"/>
  <c r="O3031" i="1" s="1"/>
  <c r="N3031" i="1"/>
  <c r="M3032" i="1"/>
  <c r="O3032" i="1" s="1"/>
  <c r="N3032" i="1"/>
  <c r="M3033" i="1"/>
  <c r="O3033" i="1" s="1"/>
  <c r="N3033" i="1"/>
  <c r="M3034" i="1"/>
  <c r="O3034" i="1" s="1"/>
  <c r="N3034" i="1"/>
  <c r="M3035" i="1"/>
  <c r="O3035" i="1" s="1"/>
  <c r="N3035" i="1"/>
  <c r="M3036" i="1"/>
  <c r="O3036" i="1" s="1"/>
  <c r="N3036" i="1"/>
  <c r="M3037" i="1"/>
  <c r="O3037" i="1" s="1"/>
  <c r="N3037" i="1"/>
  <c r="M3038" i="1"/>
  <c r="O3038" i="1" s="1"/>
  <c r="N3038" i="1"/>
  <c r="M3039" i="1"/>
  <c r="O3039" i="1" s="1"/>
  <c r="N3039" i="1"/>
  <c r="M3040" i="1"/>
  <c r="O3040" i="1" s="1"/>
  <c r="N3040" i="1"/>
  <c r="M3041" i="1"/>
  <c r="O3041" i="1" s="1"/>
  <c r="N3041" i="1"/>
  <c r="M3042" i="1"/>
  <c r="O3042" i="1" s="1"/>
  <c r="N3042" i="1"/>
  <c r="M3043" i="1"/>
  <c r="O3043" i="1" s="1"/>
  <c r="N3043" i="1"/>
  <c r="M3044" i="1"/>
  <c r="O3044" i="1" s="1"/>
  <c r="N3044" i="1"/>
  <c r="M3045" i="1"/>
  <c r="O3045" i="1" s="1"/>
  <c r="N3045" i="1"/>
  <c r="M3046" i="1"/>
  <c r="O3046" i="1" s="1"/>
  <c r="N3046" i="1"/>
  <c r="M3047" i="1"/>
  <c r="O3047" i="1" s="1"/>
  <c r="N3047" i="1"/>
  <c r="M3048" i="1"/>
  <c r="O3048" i="1" s="1"/>
  <c r="N3048" i="1"/>
  <c r="M3049" i="1"/>
  <c r="O3049" i="1" s="1"/>
  <c r="N3049" i="1"/>
  <c r="M3050" i="1"/>
  <c r="O3050" i="1" s="1"/>
  <c r="N3050" i="1"/>
  <c r="M3051" i="1"/>
  <c r="O3051" i="1" s="1"/>
  <c r="N3051" i="1"/>
  <c r="M3052" i="1"/>
  <c r="O3052" i="1" s="1"/>
  <c r="N3052" i="1"/>
  <c r="M3053" i="1"/>
  <c r="O3053" i="1" s="1"/>
  <c r="N3053" i="1"/>
  <c r="M3054" i="1"/>
  <c r="O3054" i="1" s="1"/>
  <c r="N3054" i="1"/>
  <c r="M3055" i="1"/>
  <c r="O3055" i="1" s="1"/>
  <c r="N3055" i="1"/>
  <c r="M3056" i="1"/>
  <c r="O3056" i="1" s="1"/>
  <c r="N3056" i="1"/>
  <c r="M3057" i="1"/>
  <c r="O3057" i="1" s="1"/>
  <c r="N3057" i="1"/>
  <c r="M3058" i="1"/>
  <c r="O3058" i="1" s="1"/>
  <c r="N3058" i="1"/>
  <c r="M3059" i="1"/>
  <c r="O3059" i="1" s="1"/>
  <c r="N3059" i="1"/>
  <c r="M3060" i="1"/>
  <c r="O3060" i="1" s="1"/>
  <c r="N3060" i="1"/>
  <c r="M3061" i="1"/>
  <c r="O3061" i="1" s="1"/>
  <c r="N3061" i="1"/>
  <c r="M3062" i="1"/>
  <c r="O3062" i="1" s="1"/>
  <c r="N3062" i="1"/>
  <c r="M3063" i="1"/>
  <c r="O3063" i="1" s="1"/>
  <c r="N3063" i="1"/>
  <c r="M3064" i="1"/>
  <c r="O3064" i="1" s="1"/>
  <c r="N3064" i="1"/>
  <c r="M3065" i="1"/>
  <c r="O3065" i="1" s="1"/>
  <c r="N3065" i="1"/>
  <c r="M3066" i="1"/>
  <c r="O3066" i="1" s="1"/>
  <c r="N3066" i="1"/>
  <c r="M3067" i="1"/>
  <c r="O3067" i="1" s="1"/>
  <c r="N3067" i="1"/>
  <c r="M3068" i="1"/>
  <c r="O3068" i="1" s="1"/>
  <c r="N3068" i="1"/>
  <c r="M3069" i="1"/>
  <c r="O3069" i="1" s="1"/>
  <c r="N3069" i="1"/>
  <c r="M3070" i="1"/>
  <c r="O3070" i="1" s="1"/>
  <c r="N3070" i="1"/>
  <c r="M3071" i="1"/>
  <c r="O3071" i="1" s="1"/>
  <c r="N3071" i="1"/>
  <c r="M3072" i="1"/>
  <c r="O3072" i="1" s="1"/>
  <c r="N3072" i="1"/>
  <c r="M3073" i="1"/>
  <c r="O3073" i="1" s="1"/>
  <c r="N3073" i="1"/>
  <c r="M3074" i="1"/>
  <c r="O3074" i="1" s="1"/>
  <c r="N3074" i="1"/>
  <c r="M3075" i="1"/>
  <c r="O3075" i="1" s="1"/>
  <c r="N3075" i="1"/>
  <c r="M3076" i="1"/>
  <c r="O3076" i="1" s="1"/>
  <c r="N3076" i="1"/>
  <c r="M3077" i="1"/>
  <c r="O3077" i="1" s="1"/>
  <c r="N3077" i="1"/>
  <c r="M3078" i="1"/>
  <c r="O3078" i="1" s="1"/>
  <c r="N3078" i="1"/>
  <c r="M3079" i="1"/>
  <c r="O3079" i="1" s="1"/>
  <c r="N3079" i="1"/>
  <c r="M3080" i="1"/>
  <c r="O3080" i="1" s="1"/>
  <c r="N3080" i="1"/>
  <c r="M3081" i="1"/>
  <c r="O3081" i="1" s="1"/>
  <c r="N3081" i="1"/>
  <c r="M3082" i="1"/>
  <c r="O3082" i="1" s="1"/>
  <c r="N3082" i="1"/>
  <c r="M3083" i="1"/>
  <c r="O3083" i="1" s="1"/>
  <c r="N3083" i="1"/>
  <c r="M3084" i="1"/>
  <c r="O3084" i="1" s="1"/>
  <c r="N3084" i="1"/>
  <c r="M3085" i="1"/>
  <c r="O3085" i="1" s="1"/>
  <c r="N3085" i="1"/>
  <c r="M3086" i="1"/>
  <c r="O3086" i="1" s="1"/>
  <c r="N3086" i="1"/>
  <c r="M3087" i="1"/>
  <c r="O3087" i="1" s="1"/>
  <c r="N3087" i="1"/>
  <c r="M3088" i="1"/>
  <c r="O3088" i="1" s="1"/>
  <c r="N3088" i="1"/>
  <c r="M3089" i="1"/>
  <c r="O3089" i="1" s="1"/>
  <c r="N3089" i="1"/>
  <c r="M3090" i="1"/>
  <c r="O3090" i="1" s="1"/>
  <c r="N3090" i="1"/>
  <c r="M3091" i="1"/>
  <c r="O3091" i="1" s="1"/>
  <c r="N3091" i="1"/>
  <c r="M3092" i="1"/>
  <c r="O3092" i="1" s="1"/>
  <c r="N3092" i="1"/>
  <c r="M3093" i="1"/>
  <c r="O3093" i="1" s="1"/>
  <c r="N3093" i="1"/>
  <c r="M3094" i="1"/>
  <c r="O3094" i="1" s="1"/>
  <c r="N3094" i="1"/>
  <c r="M3095" i="1"/>
  <c r="O3095" i="1" s="1"/>
  <c r="N3095" i="1"/>
  <c r="M3096" i="1"/>
  <c r="O3096" i="1" s="1"/>
  <c r="N3096" i="1"/>
  <c r="M3097" i="1"/>
  <c r="O3097" i="1" s="1"/>
  <c r="N3097" i="1"/>
  <c r="M3098" i="1"/>
  <c r="O3098" i="1" s="1"/>
  <c r="N3098" i="1"/>
  <c r="M3099" i="1"/>
  <c r="O3099" i="1" s="1"/>
  <c r="N3099" i="1"/>
  <c r="M3100" i="1"/>
  <c r="O3100" i="1" s="1"/>
  <c r="N3100" i="1"/>
  <c r="M3101" i="1"/>
  <c r="O3101" i="1" s="1"/>
  <c r="N3101" i="1"/>
  <c r="M3102" i="1"/>
  <c r="O3102" i="1" s="1"/>
  <c r="N3102" i="1"/>
  <c r="M3103" i="1"/>
  <c r="O3103" i="1" s="1"/>
  <c r="N3103" i="1"/>
  <c r="M3104" i="1"/>
  <c r="O3104" i="1" s="1"/>
  <c r="N3104" i="1"/>
  <c r="M3105" i="1"/>
  <c r="O3105" i="1" s="1"/>
  <c r="N3105" i="1"/>
  <c r="M3106" i="1"/>
  <c r="O3106" i="1" s="1"/>
  <c r="N3106" i="1"/>
  <c r="M3107" i="1"/>
  <c r="O3107" i="1" s="1"/>
  <c r="N3107" i="1"/>
  <c r="M3108" i="1"/>
  <c r="O3108" i="1" s="1"/>
  <c r="N3108" i="1"/>
  <c r="M3109" i="1"/>
  <c r="O3109" i="1" s="1"/>
  <c r="N3109" i="1"/>
  <c r="M3110" i="1"/>
  <c r="O3110" i="1" s="1"/>
  <c r="N3110" i="1"/>
  <c r="M3111" i="1"/>
  <c r="O3111" i="1" s="1"/>
  <c r="N3111" i="1"/>
  <c r="M3112" i="1"/>
  <c r="O3112" i="1" s="1"/>
  <c r="N3112" i="1"/>
  <c r="M3113" i="1"/>
  <c r="O3113" i="1" s="1"/>
  <c r="N3113" i="1"/>
  <c r="M3114" i="1"/>
  <c r="O3114" i="1" s="1"/>
  <c r="N3114" i="1"/>
  <c r="M3115" i="1"/>
  <c r="O3115" i="1" s="1"/>
  <c r="N3115" i="1"/>
  <c r="M3116" i="1"/>
  <c r="O3116" i="1" s="1"/>
  <c r="N3116" i="1"/>
  <c r="M3117" i="1"/>
  <c r="O3117" i="1" s="1"/>
  <c r="N3117" i="1"/>
  <c r="M3118" i="1"/>
  <c r="O3118" i="1" s="1"/>
  <c r="N3118" i="1"/>
  <c r="M3119" i="1"/>
  <c r="O3119" i="1" s="1"/>
  <c r="N3119" i="1"/>
  <c r="M3120" i="1"/>
  <c r="O3120" i="1" s="1"/>
  <c r="N3120" i="1"/>
  <c r="M3121" i="1"/>
  <c r="O3121" i="1" s="1"/>
  <c r="N3121" i="1"/>
  <c r="M3122" i="1"/>
  <c r="O3122" i="1" s="1"/>
  <c r="N3122" i="1"/>
  <c r="M3123" i="1"/>
  <c r="O3123" i="1" s="1"/>
  <c r="N3123" i="1"/>
  <c r="M3124" i="1"/>
  <c r="O3124" i="1" s="1"/>
  <c r="N3124" i="1"/>
  <c r="M3125" i="1"/>
  <c r="O3125" i="1" s="1"/>
  <c r="N3125" i="1"/>
  <c r="M3126" i="1"/>
  <c r="O3126" i="1" s="1"/>
  <c r="N3126" i="1"/>
  <c r="M3127" i="1"/>
  <c r="O3127" i="1" s="1"/>
  <c r="N3127" i="1"/>
  <c r="M3128" i="1"/>
  <c r="O3128" i="1" s="1"/>
  <c r="N3128" i="1"/>
  <c r="M3129" i="1"/>
  <c r="O3129" i="1" s="1"/>
  <c r="N3129" i="1"/>
  <c r="M3130" i="1"/>
  <c r="O3130" i="1" s="1"/>
  <c r="N3130" i="1"/>
  <c r="M3131" i="1"/>
  <c r="O3131" i="1" s="1"/>
  <c r="N3131" i="1"/>
  <c r="M3132" i="1"/>
  <c r="O3132" i="1" s="1"/>
  <c r="N3132" i="1"/>
  <c r="M3133" i="1"/>
  <c r="O3133" i="1" s="1"/>
  <c r="N3133" i="1"/>
  <c r="M3134" i="1"/>
  <c r="O3134" i="1" s="1"/>
  <c r="N3134" i="1"/>
  <c r="M3135" i="1"/>
  <c r="O3135" i="1" s="1"/>
  <c r="N3135" i="1"/>
  <c r="M3136" i="1"/>
  <c r="O3136" i="1" s="1"/>
  <c r="N3136" i="1"/>
  <c r="M3137" i="1"/>
  <c r="O3137" i="1" s="1"/>
  <c r="N3137" i="1"/>
  <c r="M3138" i="1"/>
  <c r="O3138" i="1" s="1"/>
  <c r="N3138" i="1"/>
  <c r="M3139" i="1"/>
  <c r="O3139" i="1" s="1"/>
  <c r="N3139" i="1"/>
  <c r="M3140" i="1"/>
  <c r="O3140" i="1" s="1"/>
  <c r="N3140" i="1"/>
  <c r="M3141" i="1"/>
  <c r="O3141" i="1" s="1"/>
  <c r="N3141" i="1"/>
  <c r="M3142" i="1"/>
  <c r="O3142" i="1" s="1"/>
  <c r="N3142" i="1"/>
  <c r="M3143" i="1"/>
  <c r="O3143" i="1" s="1"/>
  <c r="N3143" i="1"/>
  <c r="M3144" i="1"/>
  <c r="O3144" i="1" s="1"/>
  <c r="N3144" i="1"/>
  <c r="M3145" i="1"/>
  <c r="O3145" i="1" s="1"/>
  <c r="N3145" i="1"/>
  <c r="M3146" i="1"/>
  <c r="O3146" i="1" s="1"/>
  <c r="N3146" i="1"/>
  <c r="M3147" i="1"/>
  <c r="O3147" i="1" s="1"/>
  <c r="N3147" i="1"/>
  <c r="M3148" i="1"/>
  <c r="O3148" i="1" s="1"/>
  <c r="N3148" i="1"/>
  <c r="M3149" i="1"/>
  <c r="O3149" i="1" s="1"/>
  <c r="N3149" i="1"/>
  <c r="M3150" i="1"/>
  <c r="O3150" i="1" s="1"/>
  <c r="N3150" i="1"/>
  <c r="M3151" i="1"/>
  <c r="O3151" i="1" s="1"/>
  <c r="N3151" i="1"/>
  <c r="M3152" i="1"/>
  <c r="O3152" i="1" s="1"/>
  <c r="N3152" i="1"/>
  <c r="M3153" i="1"/>
  <c r="O3153" i="1" s="1"/>
  <c r="N3153" i="1"/>
  <c r="M3154" i="1"/>
  <c r="O3154" i="1" s="1"/>
  <c r="N3154" i="1"/>
  <c r="M3155" i="1"/>
  <c r="O3155" i="1" s="1"/>
  <c r="N3155" i="1"/>
  <c r="M3156" i="1"/>
  <c r="O3156" i="1" s="1"/>
  <c r="N3156" i="1"/>
  <c r="M3157" i="1"/>
  <c r="O3157" i="1" s="1"/>
  <c r="N3157" i="1"/>
  <c r="M3158" i="1"/>
  <c r="O3158" i="1" s="1"/>
  <c r="N3158" i="1"/>
  <c r="M3159" i="1"/>
  <c r="O3159" i="1" s="1"/>
  <c r="N3159" i="1"/>
  <c r="M3160" i="1"/>
  <c r="O3160" i="1" s="1"/>
  <c r="N3160" i="1"/>
  <c r="M3161" i="1"/>
  <c r="O3161" i="1" s="1"/>
  <c r="N3161" i="1"/>
  <c r="M3162" i="1"/>
  <c r="O3162" i="1" s="1"/>
  <c r="N3162" i="1"/>
  <c r="M3163" i="1"/>
  <c r="O3163" i="1" s="1"/>
  <c r="N3163" i="1"/>
  <c r="M3164" i="1"/>
  <c r="O3164" i="1" s="1"/>
  <c r="N3164" i="1"/>
  <c r="M3165" i="1"/>
  <c r="O3165" i="1" s="1"/>
  <c r="N3165" i="1"/>
  <c r="M3166" i="1"/>
  <c r="O3166" i="1" s="1"/>
  <c r="N3166" i="1"/>
  <c r="M3167" i="1"/>
  <c r="O3167" i="1" s="1"/>
  <c r="N3167" i="1"/>
  <c r="M3168" i="1"/>
  <c r="O3168" i="1" s="1"/>
  <c r="N3168" i="1"/>
  <c r="M3169" i="1"/>
  <c r="O3169" i="1" s="1"/>
  <c r="N3169" i="1"/>
  <c r="M3170" i="1"/>
  <c r="O3170" i="1" s="1"/>
  <c r="N3170" i="1"/>
  <c r="M3171" i="1"/>
  <c r="O3171" i="1" s="1"/>
  <c r="N3171" i="1"/>
  <c r="M3172" i="1"/>
  <c r="O3172" i="1" s="1"/>
  <c r="N3172" i="1"/>
  <c r="M3173" i="1"/>
  <c r="O3173" i="1" s="1"/>
  <c r="N3173" i="1"/>
  <c r="M3174" i="1"/>
  <c r="O3174" i="1" s="1"/>
  <c r="N3174" i="1"/>
  <c r="M3175" i="1"/>
  <c r="O3175" i="1" s="1"/>
  <c r="N3175" i="1"/>
  <c r="M3176" i="1"/>
  <c r="O3176" i="1" s="1"/>
  <c r="N3176" i="1"/>
  <c r="M3177" i="1"/>
  <c r="O3177" i="1" s="1"/>
  <c r="N3177" i="1"/>
  <c r="M3178" i="1"/>
  <c r="O3178" i="1" s="1"/>
  <c r="N3178" i="1"/>
  <c r="M3179" i="1"/>
  <c r="O3179" i="1" s="1"/>
  <c r="N3179" i="1"/>
  <c r="M3180" i="1"/>
  <c r="O3180" i="1" s="1"/>
  <c r="N3180" i="1"/>
  <c r="M3181" i="1"/>
  <c r="O3181" i="1" s="1"/>
  <c r="N3181" i="1"/>
  <c r="M3182" i="1"/>
  <c r="O3182" i="1" s="1"/>
  <c r="N3182" i="1"/>
  <c r="M3183" i="1"/>
  <c r="O3183" i="1" s="1"/>
  <c r="N3183" i="1"/>
  <c r="M3184" i="1"/>
  <c r="O3184" i="1" s="1"/>
  <c r="N3184" i="1"/>
  <c r="M3185" i="1"/>
  <c r="O3185" i="1" s="1"/>
  <c r="N3185" i="1"/>
  <c r="M3186" i="1"/>
  <c r="O3186" i="1" s="1"/>
  <c r="N3186" i="1"/>
  <c r="M3187" i="1"/>
  <c r="O3187" i="1" s="1"/>
  <c r="N3187" i="1"/>
  <c r="M3188" i="1"/>
  <c r="O3188" i="1" s="1"/>
  <c r="N3188" i="1"/>
  <c r="M3189" i="1"/>
  <c r="O3189" i="1" s="1"/>
  <c r="N3189" i="1"/>
  <c r="M3190" i="1"/>
  <c r="O3190" i="1" s="1"/>
  <c r="N3190" i="1"/>
  <c r="M3191" i="1"/>
  <c r="O3191" i="1" s="1"/>
  <c r="N3191" i="1"/>
  <c r="M3192" i="1"/>
  <c r="O3192" i="1" s="1"/>
  <c r="N3192" i="1"/>
  <c r="M3193" i="1"/>
  <c r="O3193" i="1" s="1"/>
  <c r="N3193" i="1"/>
  <c r="M3194" i="1"/>
  <c r="O3194" i="1" s="1"/>
  <c r="N3194" i="1"/>
  <c r="M3195" i="1"/>
  <c r="O3195" i="1" s="1"/>
  <c r="N3195" i="1"/>
  <c r="M3196" i="1"/>
  <c r="O3196" i="1" s="1"/>
  <c r="N3196" i="1"/>
  <c r="M3197" i="1"/>
  <c r="O3197" i="1" s="1"/>
  <c r="N3197" i="1"/>
  <c r="M3198" i="1"/>
  <c r="O3198" i="1" s="1"/>
  <c r="N3198" i="1"/>
  <c r="M3199" i="1"/>
  <c r="O3199" i="1" s="1"/>
  <c r="N3199" i="1"/>
  <c r="M3200" i="1"/>
  <c r="O3200" i="1" s="1"/>
  <c r="N3200" i="1"/>
  <c r="M3201" i="1"/>
  <c r="O3201" i="1" s="1"/>
  <c r="N3201" i="1"/>
  <c r="M3202" i="1"/>
  <c r="O3202" i="1" s="1"/>
  <c r="N3202" i="1"/>
  <c r="M3203" i="1"/>
  <c r="O3203" i="1" s="1"/>
  <c r="N3203" i="1"/>
  <c r="M3204" i="1"/>
  <c r="O3204" i="1" s="1"/>
  <c r="N3204" i="1"/>
  <c r="M3205" i="1"/>
  <c r="O3205" i="1" s="1"/>
  <c r="N3205" i="1"/>
  <c r="M3206" i="1"/>
  <c r="O3206" i="1" s="1"/>
  <c r="N3206" i="1"/>
  <c r="M3207" i="1"/>
  <c r="O3207" i="1" s="1"/>
  <c r="N3207" i="1"/>
  <c r="M3208" i="1"/>
  <c r="O3208" i="1" s="1"/>
  <c r="N3208" i="1"/>
  <c r="M3209" i="1"/>
  <c r="O3209" i="1" s="1"/>
  <c r="N3209" i="1"/>
  <c r="M3210" i="1"/>
  <c r="O3210" i="1" s="1"/>
  <c r="N3210" i="1"/>
  <c r="M3211" i="1"/>
  <c r="O3211" i="1" s="1"/>
  <c r="N3211" i="1"/>
  <c r="M3212" i="1"/>
  <c r="O3212" i="1" s="1"/>
  <c r="N3212" i="1"/>
  <c r="M3213" i="1"/>
  <c r="O3213" i="1" s="1"/>
  <c r="N3213" i="1"/>
  <c r="M3214" i="1"/>
  <c r="O3214" i="1" s="1"/>
  <c r="N3214" i="1"/>
  <c r="M3215" i="1"/>
  <c r="O3215" i="1" s="1"/>
  <c r="N3215" i="1"/>
  <c r="M3216" i="1"/>
  <c r="O3216" i="1" s="1"/>
  <c r="N3216" i="1"/>
  <c r="M3217" i="1"/>
  <c r="O3217" i="1" s="1"/>
  <c r="N3217" i="1"/>
  <c r="M3218" i="1"/>
  <c r="O3218" i="1" s="1"/>
  <c r="N3218" i="1"/>
  <c r="M3219" i="1"/>
  <c r="O3219" i="1" s="1"/>
  <c r="N3219" i="1"/>
  <c r="M3220" i="1"/>
  <c r="O3220" i="1" s="1"/>
  <c r="N3220" i="1"/>
  <c r="M3221" i="1"/>
  <c r="O3221" i="1" s="1"/>
  <c r="N3221" i="1"/>
  <c r="M3222" i="1"/>
  <c r="O3222" i="1" s="1"/>
  <c r="N3222" i="1"/>
  <c r="M3223" i="1"/>
  <c r="O3223" i="1" s="1"/>
  <c r="N3223" i="1"/>
  <c r="M3224" i="1"/>
  <c r="O3224" i="1" s="1"/>
  <c r="N3224" i="1"/>
  <c r="M3225" i="1"/>
  <c r="O3225" i="1" s="1"/>
  <c r="N3225" i="1"/>
  <c r="M3226" i="1"/>
  <c r="O3226" i="1" s="1"/>
  <c r="N3226" i="1"/>
  <c r="M3227" i="1"/>
  <c r="O3227" i="1" s="1"/>
  <c r="N3227" i="1"/>
  <c r="M3228" i="1"/>
  <c r="O3228" i="1" s="1"/>
  <c r="N3228" i="1"/>
  <c r="M3229" i="1"/>
  <c r="O3229" i="1" s="1"/>
  <c r="N3229" i="1"/>
  <c r="M3230" i="1"/>
  <c r="O3230" i="1" s="1"/>
  <c r="N3230" i="1"/>
  <c r="M3231" i="1"/>
  <c r="O3231" i="1" s="1"/>
  <c r="N3231" i="1"/>
  <c r="M3232" i="1"/>
  <c r="O3232" i="1" s="1"/>
  <c r="N3232" i="1"/>
  <c r="M3233" i="1"/>
  <c r="O3233" i="1" s="1"/>
  <c r="N3233" i="1"/>
  <c r="M3234" i="1"/>
  <c r="O3234" i="1" s="1"/>
  <c r="N3234" i="1"/>
  <c r="M3235" i="1"/>
  <c r="O3235" i="1" s="1"/>
  <c r="N3235" i="1"/>
  <c r="M3236" i="1"/>
  <c r="O3236" i="1" s="1"/>
  <c r="N3236" i="1"/>
  <c r="M3237" i="1"/>
  <c r="O3237" i="1" s="1"/>
  <c r="N3237" i="1"/>
  <c r="M3238" i="1"/>
  <c r="O3238" i="1" s="1"/>
  <c r="N3238" i="1"/>
  <c r="M3239" i="1"/>
  <c r="O3239" i="1" s="1"/>
  <c r="N3239" i="1"/>
  <c r="M3240" i="1"/>
  <c r="O3240" i="1" s="1"/>
  <c r="N3240" i="1"/>
  <c r="M3241" i="1"/>
  <c r="O3241" i="1" s="1"/>
  <c r="N3241" i="1"/>
  <c r="M3242" i="1"/>
  <c r="O3242" i="1" s="1"/>
  <c r="N3242" i="1"/>
  <c r="M3243" i="1"/>
  <c r="O3243" i="1" s="1"/>
  <c r="N3243" i="1"/>
  <c r="M3244" i="1"/>
  <c r="O3244" i="1" s="1"/>
  <c r="N3244" i="1"/>
  <c r="M3245" i="1"/>
  <c r="O3245" i="1" s="1"/>
  <c r="N3245" i="1"/>
  <c r="M3246" i="1"/>
  <c r="O3246" i="1" s="1"/>
  <c r="N3246" i="1"/>
  <c r="M3247" i="1"/>
  <c r="O3247" i="1" s="1"/>
  <c r="N3247" i="1"/>
  <c r="M3248" i="1"/>
  <c r="O3248" i="1" s="1"/>
  <c r="N3248" i="1"/>
  <c r="M3249" i="1"/>
  <c r="O3249" i="1" s="1"/>
  <c r="N3249" i="1"/>
  <c r="M3250" i="1"/>
  <c r="O3250" i="1" s="1"/>
  <c r="N3250" i="1"/>
  <c r="M3251" i="1"/>
  <c r="O3251" i="1" s="1"/>
  <c r="N3251" i="1"/>
  <c r="M3252" i="1"/>
  <c r="O3252" i="1" s="1"/>
  <c r="N3252" i="1"/>
  <c r="M3253" i="1"/>
  <c r="O3253" i="1" s="1"/>
  <c r="N3253" i="1"/>
  <c r="M3254" i="1"/>
  <c r="O3254" i="1" s="1"/>
  <c r="N3254" i="1"/>
  <c r="M3255" i="1"/>
  <c r="O3255" i="1" s="1"/>
  <c r="N3255" i="1"/>
  <c r="M3256" i="1"/>
  <c r="O3256" i="1" s="1"/>
  <c r="N3256" i="1"/>
  <c r="M3257" i="1"/>
  <c r="O3257" i="1" s="1"/>
  <c r="N3257" i="1"/>
  <c r="M3258" i="1"/>
  <c r="O3258" i="1" s="1"/>
  <c r="N3258" i="1"/>
  <c r="M3259" i="1"/>
  <c r="O3259" i="1" s="1"/>
  <c r="N3259" i="1"/>
  <c r="M3260" i="1"/>
  <c r="O3260" i="1" s="1"/>
  <c r="N3260" i="1"/>
  <c r="M3261" i="1"/>
  <c r="O3261" i="1" s="1"/>
  <c r="N3261" i="1"/>
  <c r="M3262" i="1"/>
  <c r="O3262" i="1" s="1"/>
  <c r="N3262" i="1"/>
  <c r="M3263" i="1"/>
  <c r="O3263" i="1" s="1"/>
  <c r="N3263" i="1"/>
  <c r="M3264" i="1"/>
  <c r="O3264" i="1" s="1"/>
  <c r="N3264" i="1"/>
  <c r="M3265" i="1"/>
  <c r="O3265" i="1" s="1"/>
  <c r="N3265" i="1"/>
  <c r="M3266" i="1"/>
  <c r="O3266" i="1" s="1"/>
  <c r="N3266" i="1"/>
  <c r="M3267" i="1"/>
  <c r="O3267" i="1" s="1"/>
  <c r="N3267" i="1"/>
  <c r="M3268" i="1"/>
  <c r="O3268" i="1" s="1"/>
  <c r="N3268" i="1"/>
  <c r="M3269" i="1"/>
  <c r="O3269" i="1" s="1"/>
  <c r="N3269" i="1"/>
  <c r="M3270" i="1"/>
  <c r="O3270" i="1" s="1"/>
  <c r="N3270" i="1"/>
  <c r="M3271" i="1"/>
  <c r="O3271" i="1" s="1"/>
  <c r="N3271" i="1"/>
  <c r="M3272" i="1"/>
  <c r="O3272" i="1" s="1"/>
  <c r="N3272" i="1"/>
  <c r="M3273" i="1"/>
  <c r="O3273" i="1" s="1"/>
  <c r="N3273" i="1"/>
  <c r="M3274" i="1"/>
  <c r="O3274" i="1" s="1"/>
  <c r="N3274" i="1"/>
  <c r="M3275" i="1"/>
  <c r="O3275" i="1" s="1"/>
  <c r="N3275" i="1"/>
  <c r="M3276" i="1"/>
  <c r="O3276" i="1" s="1"/>
  <c r="N3276" i="1"/>
  <c r="M3277" i="1"/>
  <c r="O3277" i="1" s="1"/>
  <c r="N3277" i="1"/>
  <c r="M3278" i="1"/>
  <c r="O3278" i="1" s="1"/>
  <c r="N3278" i="1"/>
  <c r="M3279" i="1"/>
  <c r="O3279" i="1" s="1"/>
  <c r="N3279" i="1"/>
  <c r="M3280" i="1"/>
  <c r="O3280" i="1" s="1"/>
  <c r="N3280" i="1"/>
  <c r="M3281" i="1"/>
  <c r="O3281" i="1" s="1"/>
  <c r="N3281" i="1"/>
  <c r="M3282" i="1"/>
  <c r="O3282" i="1" s="1"/>
  <c r="N3282" i="1"/>
  <c r="M3283" i="1"/>
  <c r="O3283" i="1" s="1"/>
  <c r="N3283" i="1"/>
  <c r="M3284" i="1"/>
  <c r="O3284" i="1" s="1"/>
  <c r="N3284" i="1"/>
  <c r="M3285" i="1"/>
  <c r="O3285" i="1" s="1"/>
  <c r="N3285" i="1"/>
  <c r="M3286" i="1"/>
  <c r="O3286" i="1" s="1"/>
  <c r="N3286" i="1"/>
  <c r="M3287" i="1"/>
  <c r="O3287" i="1" s="1"/>
  <c r="N3287" i="1"/>
  <c r="M3288" i="1"/>
  <c r="O3288" i="1" s="1"/>
  <c r="N3288" i="1"/>
  <c r="M3289" i="1"/>
  <c r="O3289" i="1" s="1"/>
  <c r="N3289" i="1"/>
  <c r="M3290" i="1"/>
  <c r="O3290" i="1" s="1"/>
  <c r="N3290" i="1"/>
  <c r="M3291" i="1"/>
  <c r="O3291" i="1" s="1"/>
  <c r="N3291" i="1"/>
  <c r="M3292" i="1"/>
  <c r="O3292" i="1" s="1"/>
  <c r="N3292" i="1"/>
  <c r="M3293" i="1"/>
  <c r="O3293" i="1" s="1"/>
  <c r="N3293" i="1"/>
  <c r="M3294" i="1"/>
  <c r="O3294" i="1" s="1"/>
  <c r="N3294" i="1"/>
  <c r="M3295" i="1"/>
  <c r="O3295" i="1" s="1"/>
  <c r="N3295" i="1"/>
  <c r="M3296" i="1"/>
  <c r="O3296" i="1" s="1"/>
  <c r="N3296" i="1"/>
  <c r="M3297" i="1"/>
  <c r="O3297" i="1" s="1"/>
  <c r="N3297" i="1"/>
  <c r="M3298" i="1"/>
  <c r="O3298" i="1" s="1"/>
  <c r="N3298" i="1"/>
  <c r="M3299" i="1"/>
  <c r="O3299" i="1" s="1"/>
  <c r="N3299" i="1"/>
  <c r="M3300" i="1"/>
  <c r="O3300" i="1" s="1"/>
  <c r="N3300" i="1"/>
  <c r="M3301" i="1"/>
  <c r="O3301" i="1" s="1"/>
  <c r="N3301" i="1"/>
  <c r="M3302" i="1"/>
  <c r="O3302" i="1" s="1"/>
  <c r="N3302" i="1"/>
  <c r="M3303" i="1"/>
  <c r="O3303" i="1" s="1"/>
  <c r="N3303" i="1"/>
  <c r="M3304" i="1"/>
  <c r="O3304" i="1" s="1"/>
  <c r="N3304" i="1"/>
  <c r="M3305" i="1"/>
  <c r="O3305" i="1" s="1"/>
  <c r="N3305" i="1"/>
  <c r="M3306" i="1"/>
  <c r="O3306" i="1" s="1"/>
  <c r="N3306" i="1"/>
  <c r="M3307" i="1"/>
  <c r="O3307" i="1" s="1"/>
  <c r="N3307" i="1"/>
  <c r="M3308" i="1"/>
  <c r="O3308" i="1" s="1"/>
  <c r="N3308" i="1"/>
  <c r="M3309" i="1"/>
  <c r="O3309" i="1" s="1"/>
  <c r="N3309" i="1"/>
  <c r="M3310" i="1"/>
  <c r="O3310" i="1" s="1"/>
  <c r="N3310" i="1"/>
  <c r="M3311" i="1"/>
  <c r="O3311" i="1" s="1"/>
  <c r="N3311" i="1"/>
  <c r="M3312" i="1"/>
  <c r="O3312" i="1" s="1"/>
  <c r="N3312" i="1"/>
  <c r="M3313" i="1"/>
  <c r="O3313" i="1" s="1"/>
  <c r="N3313" i="1"/>
  <c r="M3314" i="1"/>
  <c r="O3314" i="1" s="1"/>
  <c r="N3314" i="1"/>
  <c r="M3315" i="1"/>
  <c r="O3315" i="1" s="1"/>
  <c r="N3315" i="1"/>
  <c r="M3316" i="1"/>
  <c r="O3316" i="1" s="1"/>
  <c r="N3316" i="1"/>
  <c r="M3317" i="1"/>
  <c r="O3317" i="1" s="1"/>
  <c r="N3317" i="1"/>
  <c r="M3318" i="1"/>
  <c r="O3318" i="1" s="1"/>
  <c r="N3318" i="1"/>
  <c r="M3319" i="1"/>
  <c r="O3319" i="1" s="1"/>
  <c r="N3319" i="1"/>
  <c r="M3320" i="1"/>
  <c r="O3320" i="1" s="1"/>
  <c r="N3320" i="1"/>
  <c r="M3321" i="1"/>
  <c r="O3321" i="1" s="1"/>
  <c r="N3321" i="1"/>
  <c r="M3322" i="1"/>
  <c r="O3322" i="1" s="1"/>
  <c r="N3322" i="1"/>
  <c r="M3323" i="1"/>
  <c r="O3323" i="1" s="1"/>
  <c r="N3323" i="1"/>
  <c r="M3324" i="1"/>
  <c r="O3324" i="1" s="1"/>
  <c r="N3324" i="1"/>
  <c r="M3325" i="1"/>
  <c r="O3325" i="1" s="1"/>
  <c r="N3325" i="1"/>
  <c r="M3326" i="1"/>
  <c r="O3326" i="1" s="1"/>
  <c r="N3326" i="1"/>
  <c r="M3327" i="1"/>
  <c r="O3327" i="1" s="1"/>
  <c r="N3327" i="1"/>
  <c r="M3328" i="1"/>
  <c r="O3328" i="1" s="1"/>
  <c r="N3328" i="1"/>
  <c r="M3329" i="1"/>
  <c r="O3329" i="1" s="1"/>
  <c r="N3329" i="1"/>
  <c r="M3330" i="1"/>
  <c r="O3330" i="1" s="1"/>
  <c r="N3330" i="1"/>
  <c r="M3331" i="1"/>
  <c r="O3331" i="1" s="1"/>
  <c r="N3331" i="1"/>
  <c r="M3332" i="1"/>
  <c r="O3332" i="1" s="1"/>
  <c r="N3332" i="1"/>
  <c r="M3333" i="1"/>
  <c r="O3333" i="1" s="1"/>
  <c r="N3333" i="1"/>
  <c r="M3334" i="1"/>
  <c r="O3334" i="1" s="1"/>
  <c r="N3334" i="1"/>
  <c r="M3335" i="1"/>
  <c r="O3335" i="1" s="1"/>
  <c r="N3335" i="1"/>
  <c r="M3336" i="1"/>
  <c r="O3336" i="1" s="1"/>
  <c r="N3336" i="1"/>
  <c r="M3337" i="1"/>
  <c r="O3337" i="1" s="1"/>
  <c r="N3337" i="1"/>
  <c r="M3338" i="1"/>
  <c r="O3338" i="1" s="1"/>
  <c r="N3338" i="1"/>
  <c r="M3339" i="1"/>
  <c r="O3339" i="1" s="1"/>
  <c r="N3339" i="1"/>
  <c r="M3340" i="1"/>
  <c r="O3340" i="1" s="1"/>
  <c r="N3340" i="1"/>
  <c r="M3341" i="1"/>
  <c r="O3341" i="1" s="1"/>
  <c r="N3341" i="1"/>
  <c r="M3342" i="1"/>
  <c r="O3342" i="1" s="1"/>
  <c r="N3342" i="1"/>
  <c r="M3343" i="1"/>
  <c r="O3343" i="1" s="1"/>
  <c r="N3343" i="1"/>
  <c r="M3344" i="1"/>
  <c r="O3344" i="1" s="1"/>
  <c r="N3344" i="1"/>
  <c r="M3345" i="1"/>
  <c r="O3345" i="1" s="1"/>
  <c r="N3345" i="1"/>
  <c r="M3346" i="1"/>
  <c r="O3346" i="1" s="1"/>
  <c r="N3346" i="1"/>
  <c r="M3347" i="1"/>
  <c r="O3347" i="1" s="1"/>
  <c r="N3347" i="1"/>
  <c r="M3348" i="1"/>
  <c r="O3348" i="1" s="1"/>
  <c r="N3348" i="1"/>
  <c r="M3349" i="1"/>
  <c r="O3349" i="1" s="1"/>
  <c r="N3349" i="1"/>
  <c r="M3350" i="1"/>
  <c r="O3350" i="1" s="1"/>
  <c r="N3350" i="1"/>
  <c r="M3351" i="1"/>
  <c r="O3351" i="1" s="1"/>
  <c r="N3351" i="1"/>
  <c r="M3352" i="1"/>
  <c r="O3352" i="1" s="1"/>
  <c r="N3352" i="1"/>
  <c r="M3353" i="1"/>
  <c r="O3353" i="1" s="1"/>
  <c r="N3353" i="1"/>
  <c r="M3354" i="1"/>
  <c r="O3354" i="1" s="1"/>
  <c r="N3354" i="1"/>
  <c r="M3355" i="1"/>
  <c r="O3355" i="1" s="1"/>
  <c r="N3355" i="1"/>
  <c r="M3356" i="1"/>
  <c r="O3356" i="1" s="1"/>
  <c r="N3356" i="1"/>
  <c r="M3357" i="1"/>
  <c r="O3357" i="1" s="1"/>
  <c r="N3357" i="1"/>
  <c r="M3358" i="1"/>
  <c r="O3358" i="1" s="1"/>
  <c r="N3358" i="1"/>
  <c r="M3359" i="1"/>
  <c r="O3359" i="1" s="1"/>
  <c r="N3359" i="1"/>
  <c r="M3360" i="1"/>
  <c r="O3360" i="1" s="1"/>
  <c r="N3360" i="1"/>
  <c r="M3361" i="1"/>
  <c r="O3361" i="1" s="1"/>
  <c r="N3361" i="1"/>
  <c r="M3362" i="1"/>
  <c r="O3362" i="1" s="1"/>
  <c r="N3362" i="1"/>
  <c r="M3363" i="1"/>
  <c r="O3363" i="1" s="1"/>
  <c r="N3363" i="1"/>
  <c r="M3364" i="1"/>
  <c r="O3364" i="1" s="1"/>
  <c r="N3364" i="1"/>
  <c r="M3365" i="1"/>
  <c r="O3365" i="1" s="1"/>
  <c r="N3365" i="1"/>
  <c r="M3366" i="1"/>
  <c r="O3366" i="1" s="1"/>
  <c r="N3366" i="1"/>
  <c r="M3367" i="1"/>
  <c r="O3367" i="1" s="1"/>
  <c r="N3367" i="1"/>
  <c r="M3368" i="1"/>
  <c r="O3368" i="1" s="1"/>
  <c r="N3368" i="1"/>
  <c r="M3369" i="1"/>
  <c r="O3369" i="1" s="1"/>
  <c r="N3369" i="1"/>
  <c r="M3370" i="1"/>
  <c r="O3370" i="1" s="1"/>
  <c r="N3370" i="1"/>
  <c r="M3371" i="1"/>
  <c r="O3371" i="1" s="1"/>
  <c r="N3371" i="1"/>
  <c r="M3372" i="1"/>
  <c r="O3372" i="1" s="1"/>
  <c r="N3372" i="1"/>
  <c r="M3373" i="1"/>
  <c r="O3373" i="1" s="1"/>
  <c r="N3373" i="1"/>
  <c r="M3374" i="1"/>
  <c r="O3374" i="1" s="1"/>
  <c r="N3374" i="1"/>
  <c r="M3375" i="1"/>
  <c r="O3375" i="1" s="1"/>
  <c r="N3375" i="1"/>
  <c r="M3376" i="1"/>
  <c r="O3376" i="1" s="1"/>
  <c r="N3376" i="1"/>
  <c r="M3377" i="1"/>
  <c r="O3377" i="1" s="1"/>
  <c r="N3377" i="1"/>
  <c r="M3378" i="1"/>
  <c r="O3378" i="1" s="1"/>
  <c r="N3378" i="1"/>
  <c r="M3379" i="1"/>
  <c r="O3379" i="1" s="1"/>
  <c r="N3379" i="1"/>
  <c r="M3380" i="1"/>
  <c r="O3380" i="1" s="1"/>
  <c r="N3380" i="1"/>
  <c r="M3381" i="1"/>
  <c r="O3381" i="1" s="1"/>
  <c r="N3381" i="1"/>
  <c r="M3382" i="1"/>
  <c r="O3382" i="1" s="1"/>
  <c r="N3382" i="1"/>
  <c r="M3383" i="1"/>
  <c r="O3383" i="1" s="1"/>
  <c r="N3383" i="1"/>
  <c r="M3384" i="1"/>
  <c r="O3384" i="1" s="1"/>
  <c r="N3384" i="1"/>
  <c r="M3385" i="1"/>
  <c r="O3385" i="1" s="1"/>
  <c r="N3385" i="1"/>
  <c r="M3386" i="1"/>
  <c r="O3386" i="1" s="1"/>
  <c r="N3386" i="1"/>
  <c r="M3387" i="1"/>
  <c r="O3387" i="1" s="1"/>
  <c r="N3387" i="1"/>
  <c r="M3388" i="1"/>
  <c r="O3388" i="1" s="1"/>
  <c r="N3388" i="1"/>
  <c r="M3389" i="1"/>
  <c r="O3389" i="1" s="1"/>
  <c r="N3389" i="1"/>
  <c r="M3390" i="1"/>
  <c r="O3390" i="1" s="1"/>
  <c r="N3390" i="1"/>
  <c r="M3391" i="1"/>
  <c r="O3391" i="1" s="1"/>
  <c r="N3391" i="1"/>
  <c r="M3392" i="1"/>
  <c r="O3392" i="1" s="1"/>
  <c r="N3392" i="1"/>
  <c r="M3393" i="1"/>
  <c r="O3393" i="1" s="1"/>
  <c r="N3393" i="1"/>
  <c r="M3394" i="1"/>
  <c r="O3394" i="1" s="1"/>
  <c r="N3394" i="1"/>
  <c r="M3395" i="1"/>
  <c r="O3395" i="1" s="1"/>
  <c r="N3395" i="1"/>
  <c r="M3396" i="1"/>
  <c r="O3396" i="1" s="1"/>
  <c r="N3396" i="1"/>
  <c r="M3397" i="1"/>
  <c r="O3397" i="1" s="1"/>
  <c r="N3397" i="1"/>
  <c r="M3398" i="1"/>
  <c r="O3398" i="1" s="1"/>
  <c r="N3398" i="1"/>
  <c r="M3399" i="1"/>
  <c r="O3399" i="1" s="1"/>
  <c r="N3399" i="1"/>
  <c r="M3400" i="1"/>
  <c r="O3400" i="1" s="1"/>
  <c r="N3400" i="1"/>
  <c r="M3401" i="1"/>
  <c r="O3401" i="1" s="1"/>
  <c r="N3401" i="1"/>
  <c r="M3402" i="1"/>
  <c r="O3402" i="1" s="1"/>
  <c r="N3402" i="1"/>
  <c r="M3403" i="1"/>
  <c r="O3403" i="1" s="1"/>
  <c r="N3403" i="1"/>
  <c r="M3404" i="1"/>
  <c r="O3404" i="1" s="1"/>
  <c r="N3404" i="1"/>
  <c r="M3405" i="1"/>
  <c r="O3405" i="1" s="1"/>
  <c r="N3405" i="1"/>
  <c r="M3406" i="1"/>
  <c r="O3406" i="1" s="1"/>
  <c r="N3406" i="1"/>
  <c r="M3407" i="1"/>
  <c r="O3407" i="1" s="1"/>
  <c r="N3407" i="1"/>
  <c r="M3408" i="1"/>
  <c r="O3408" i="1" s="1"/>
  <c r="N3408" i="1"/>
  <c r="M3409" i="1"/>
  <c r="O3409" i="1" s="1"/>
  <c r="N3409" i="1"/>
  <c r="M3410" i="1"/>
  <c r="O3410" i="1" s="1"/>
  <c r="N3410" i="1"/>
  <c r="M3411" i="1"/>
  <c r="O3411" i="1" s="1"/>
  <c r="N3411" i="1"/>
  <c r="M3412" i="1"/>
  <c r="O3412" i="1" s="1"/>
  <c r="N3412" i="1"/>
  <c r="M3413" i="1"/>
  <c r="O3413" i="1" s="1"/>
  <c r="N3413" i="1"/>
  <c r="M3414" i="1"/>
  <c r="O3414" i="1" s="1"/>
  <c r="N3414" i="1"/>
  <c r="M3415" i="1"/>
  <c r="O3415" i="1" s="1"/>
  <c r="N3415" i="1"/>
  <c r="M3416" i="1"/>
  <c r="O3416" i="1" s="1"/>
  <c r="N3416" i="1"/>
  <c r="M3417" i="1"/>
  <c r="O3417" i="1" s="1"/>
  <c r="N3417" i="1"/>
  <c r="M3418" i="1"/>
  <c r="O3418" i="1" s="1"/>
  <c r="N3418" i="1"/>
  <c r="M3419" i="1"/>
  <c r="O3419" i="1" s="1"/>
  <c r="N3419" i="1"/>
  <c r="M3420" i="1"/>
  <c r="O3420" i="1" s="1"/>
  <c r="N3420" i="1"/>
  <c r="M3421" i="1"/>
  <c r="O3421" i="1" s="1"/>
  <c r="N3421" i="1"/>
  <c r="M3422" i="1"/>
  <c r="O3422" i="1" s="1"/>
  <c r="N3422" i="1"/>
  <c r="M3423" i="1"/>
  <c r="O3423" i="1" s="1"/>
  <c r="N3423" i="1"/>
  <c r="M3424" i="1"/>
  <c r="O3424" i="1" s="1"/>
  <c r="N3424" i="1"/>
  <c r="M3425" i="1"/>
  <c r="O3425" i="1" s="1"/>
  <c r="N3425" i="1"/>
  <c r="M3426" i="1"/>
  <c r="O3426" i="1" s="1"/>
  <c r="N3426" i="1"/>
  <c r="M3427" i="1"/>
  <c r="O3427" i="1" s="1"/>
  <c r="N3427" i="1"/>
  <c r="M3428" i="1"/>
  <c r="O3428" i="1" s="1"/>
  <c r="N3428" i="1"/>
  <c r="M3429" i="1"/>
  <c r="O3429" i="1" s="1"/>
  <c r="N3429" i="1"/>
  <c r="M3430" i="1"/>
  <c r="O3430" i="1" s="1"/>
  <c r="N3430" i="1"/>
  <c r="M3431" i="1"/>
  <c r="O3431" i="1" s="1"/>
  <c r="N3431" i="1"/>
  <c r="M3432" i="1"/>
  <c r="O3432" i="1" s="1"/>
  <c r="N3432" i="1"/>
  <c r="M3433" i="1"/>
  <c r="O3433" i="1" s="1"/>
  <c r="N3433" i="1"/>
  <c r="M3434" i="1"/>
  <c r="O3434" i="1" s="1"/>
  <c r="N3434" i="1"/>
  <c r="M3435" i="1"/>
  <c r="O3435" i="1" s="1"/>
  <c r="N3435" i="1"/>
  <c r="M3436" i="1"/>
  <c r="O3436" i="1" s="1"/>
  <c r="N3436" i="1"/>
  <c r="M3437" i="1"/>
  <c r="O3437" i="1" s="1"/>
  <c r="N3437" i="1"/>
  <c r="M3438" i="1"/>
  <c r="O3438" i="1" s="1"/>
  <c r="N3438" i="1"/>
  <c r="M3439" i="1"/>
  <c r="O3439" i="1" s="1"/>
  <c r="N3439" i="1"/>
  <c r="M3440" i="1"/>
  <c r="O3440" i="1" s="1"/>
  <c r="N3440" i="1"/>
  <c r="M3441" i="1"/>
  <c r="O3441" i="1" s="1"/>
  <c r="N3441" i="1"/>
  <c r="M3442" i="1"/>
  <c r="O3442" i="1" s="1"/>
  <c r="N3442" i="1"/>
  <c r="M3443" i="1"/>
  <c r="O3443" i="1" s="1"/>
  <c r="N3443" i="1"/>
  <c r="M3444" i="1"/>
  <c r="O3444" i="1" s="1"/>
  <c r="N3444" i="1"/>
  <c r="M3445" i="1"/>
  <c r="O3445" i="1" s="1"/>
  <c r="N3445" i="1"/>
  <c r="M3446" i="1"/>
  <c r="O3446" i="1" s="1"/>
  <c r="N3446" i="1"/>
  <c r="M3447" i="1"/>
  <c r="O3447" i="1" s="1"/>
  <c r="N3447" i="1"/>
  <c r="M3448" i="1"/>
  <c r="O3448" i="1" s="1"/>
  <c r="N3448" i="1"/>
  <c r="M3449" i="1"/>
  <c r="O3449" i="1" s="1"/>
  <c r="N3449" i="1"/>
  <c r="M3450" i="1"/>
  <c r="O3450" i="1" s="1"/>
  <c r="N3450" i="1"/>
  <c r="M3451" i="1"/>
  <c r="O3451" i="1" s="1"/>
  <c r="N3451" i="1"/>
  <c r="M3452" i="1"/>
  <c r="O3452" i="1" s="1"/>
  <c r="N3452" i="1"/>
  <c r="M3453" i="1"/>
  <c r="O3453" i="1" s="1"/>
  <c r="N3453" i="1"/>
  <c r="M3454" i="1"/>
  <c r="O3454" i="1" s="1"/>
  <c r="N3454" i="1"/>
  <c r="M3455" i="1"/>
  <c r="O3455" i="1" s="1"/>
  <c r="N3455" i="1"/>
  <c r="M3456" i="1"/>
  <c r="O3456" i="1" s="1"/>
  <c r="N3456" i="1"/>
  <c r="M3457" i="1"/>
  <c r="O3457" i="1" s="1"/>
  <c r="N3457" i="1"/>
  <c r="M3458" i="1"/>
  <c r="O3458" i="1" s="1"/>
  <c r="N3458" i="1"/>
  <c r="M3459" i="1"/>
  <c r="O3459" i="1" s="1"/>
  <c r="N3459" i="1"/>
  <c r="M3460" i="1"/>
  <c r="O3460" i="1" s="1"/>
  <c r="N3460" i="1"/>
  <c r="M3461" i="1"/>
  <c r="O3461" i="1" s="1"/>
  <c r="N3461" i="1"/>
  <c r="M3462" i="1"/>
  <c r="O3462" i="1" s="1"/>
  <c r="N3462" i="1"/>
  <c r="M3463" i="1"/>
  <c r="O3463" i="1" s="1"/>
  <c r="N3463" i="1"/>
  <c r="M3464" i="1"/>
  <c r="O3464" i="1" s="1"/>
  <c r="N3464" i="1"/>
  <c r="M3465" i="1"/>
  <c r="O3465" i="1" s="1"/>
  <c r="N3465" i="1"/>
  <c r="M3466" i="1"/>
  <c r="O3466" i="1" s="1"/>
  <c r="N3466" i="1"/>
  <c r="M3467" i="1"/>
  <c r="O3467" i="1" s="1"/>
  <c r="N3467" i="1"/>
  <c r="M3468" i="1"/>
  <c r="O3468" i="1" s="1"/>
  <c r="N3468" i="1"/>
  <c r="M3469" i="1"/>
  <c r="O3469" i="1" s="1"/>
  <c r="N3469" i="1"/>
  <c r="M3470" i="1"/>
  <c r="O3470" i="1" s="1"/>
  <c r="N3470" i="1"/>
  <c r="M3471" i="1"/>
  <c r="O3471" i="1" s="1"/>
  <c r="N3471" i="1"/>
  <c r="M3472" i="1"/>
  <c r="O3472" i="1" s="1"/>
  <c r="N3472" i="1"/>
  <c r="M3473" i="1"/>
  <c r="O3473" i="1" s="1"/>
  <c r="N3473" i="1"/>
  <c r="M3474" i="1"/>
  <c r="O3474" i="1" s="1"/>
  <c r="N3474" i="1"/>
  <c r="M3475" i="1"/>
  <c r="O3475" i="1" s="1"/>
  <c r="N3475" i="1"/>
  <c r="M3476" i="1"/>
  <c r="O3476" i="1" s="1"/>
  <c r="N3476" i="1"/>
  <c r="M3477" i="1"/>
  <c r="O3477" i="1" s="1"/>
  <c r="N3477" i="1"/>
  <c r="M3478" i="1"/>
  <c r="O3478" i="1" s="1"/>
  <c r="N3478" i="1"/>
  <c r="M3479" i="1"/>
  <c r="O3479" i="1" s="1"/>
  <c r="N3479" i="1"/>
  <c r="M3480" i="1"/>
  <c r="O3480" i="1" s="1"/>
  <c r="N3480" i="1"/>
  <c r="M3481" i="1"/>
  <c r="O3481" i="1" s="1"/>
  <c r="N3481" i="1"/>
  <c r="M3482" i="1"/>
  <c r="O3482" i="1" s="1"/>
  <c r="N3482" i="1"/>
  <c r="M3483" i="1"/>
  <c r="O3483" i="1" s="1"/>
  <c r="N3483" i="1"/>
  <c r="M3484" i="1"/>
  <c r="O3484" i="1" s="1"/>
  <c r="N3484" i="1"/>
  <c r="M3485" i="1"/>
  <c r="O3485" i="1" s="1"/>
  <c r="N3485" i="1"/>
  <c r="M3486" i="1"/>
  <c r="O3486" i="1" s="1"/>
  <c r="N3486" i="1"/>
  <c r="M3487" i="1"/>
  <c r="O3487" i="1" s="1"/>
  <c r="N3487" i="1"/>
  <c r="M3488" i="1"/>
  <c r="O3488" i="1" s="1"/>
  <c r="N3488" i="1"/>
  <c r="M3489" i="1"/>
  <c r="O3489" i="1" s="1"/>
  <c r="N3489" i="1"/>
  <c r="M3490" i="1"/>
  <c r="O3490" i="1" s="1"/>
  <c r="N3490" i="1"/>
  <c r="M3491" i="1"/>
  <c r="O3491" i="1" s="1"/>
  <c r="N3491" i="1"/>
  <c r="M3492" i="1"/>
  <c r="O3492" i="1" s="1"/>
  <c r="N3492" i="1"/>
  <c r="M3493" i="1"/>
  <c r="O3493" i="1" s="1"/>
  <c r="N3493" i="1"/>
  <c r="M3494" i="1"/>
  <c r="O3494" i="1" s="1"/>
  <c r="N3494" i="1"/>
  <c r="M3495" i="1"/>
  <c r="O3495" i="1" s="1"/>
  <c r="N3495" i="1"/>
  <c r="M3496" i="1"/>
  <c r="O3496" i="1" s="1"/>
  <c r="N3496" i="1"/>
  <c r="M3497" i="1"/>
  <c r="O3497" i="1" s="1"/>
  <c r="N3497" i="1"/>
  <c r="M3498" i="1"/>
  <c r="O3498" i="1" s="1"/>
  <c r="N3498" i="1"/>
  <c r="M3499" i="1"/>
  <c r="O3499" i="1" s="1"/>
  <c r="N3499" i="1"/>
  <c r="M3500" i="1"/>
  <c r="O3500" i="1" s="1"/>
  <c r="N3500" i="1"/>
  <c r="M3501" i="1"/>
  <c r="O3501" i="1" s="1"/>
  <c r="N3501" i="1"/>
  <c r="M3502" i="1"/>
  <c r="O3502" i="1" s="1"/>
  <c r="N3502" i="1"/>
  <c r="M3503" i="1"/>
  <c r="O3503" i="1" s="1"/>
  <c r="N3503" i="1"/>
  <c r="M3504" i="1"/>
  <c r="O3504" i="1" s="1"/>
  <c r="N3504" i="1"/>
  <c r="M3505" i="1"/>
  <c r="O3505" i="1" s="1"/>
  <c r="N3505" i="1"/>
  <c r="M3506" i="1"/>
  <c r="O3506" i="1" s="1"/>
  <c r="N3506" i="1"/>
  <c r="M3507" i="1"/>
  <c r="O3507" i="1" s="1"/>
  <c r="N3507" i="1"/>
  <c r="M3508" i="1"/>
  <c r="O3508" i="1" s="1"/>
  <c r="N3508" i="1"/>
  <c r="M3509" i="1"/>
  <c r="O3509" i="1" s="1"/>
  <c r="N3509" i="1"/>
  <c r="M3510" i="1"/>
  <c r="O3510" i="1" s="1"/>
  <c r="N3510" i="1"/>
  <c r="M3511" i="1"/>
  <c r="O3511" i="1" s="1"/>
  <c r="N3511" i="1"/>
  <c r="M3512" i="1"/>
  <c r="O3512" i="1" s="1"/>
  <c r="N3512" i="1"/>
  <c r="M3513" i="1"/>
  <c r="O3513" i="1" s="1"/>
  <c r="N3513" i="1"/>
  <c r="M3514" i="1"/>
  <c r="O3514" i="1" s="1"/>
  <c r="N3514" i="1"/>
  <c r="M3515" i="1"/>
  <c r="O3515" i="1" s="1"/>
  <c r="N3515" i="1"/>
  <c r="M3516" i="1"/>
  <c r="O3516" i="1" s="1"/>
  <c r="N3516" i="1"/>
  <c r="M3517" i="1"/>
  <c r="O3517" i="1" s="1"/>
  <c r="N3517" i="1"/>
  <c r="M3518" i="1"/>
  <c r="O3518" i="1" s="1"/>
  <c r="N3518" i="1"/>
  <c r="M3519" i="1"/>
  <c r="O3519" i="1" s="1"/>
  <c r="N3519" i="1"/>
  <c r="M3520" i="1"/>
  <c r="O3520" i="1" s="1"/>
  <c r="N3520" i="1"/>
  <c r="M3521" i="1"/>
  <c r="O3521" i="1" s="1"/>
  <c r="N3521" i="1"/>
  <c r="M3522" i="1"/>
  <c r="O3522" i="1" s="1"/>
  <c r="N3522" i="1"/>
  <c r="M3523" i="1"/>
  <c r="O3523" i="1" s="1"/>
  <c r="N3523" i="1"/>
  <c r="M3524" i="1"/>
  <c r="O3524" i="1" s="1"/>
  <c r="N3524" i="1"/>
  <c r="M3525" i="1"/>
  <c r="O3525" i="1" s="1"/>
  <c r="N3525" i="1"/>
  <c r="M3526" i="1"/>
  <c r="O3526" i="1" s="1"/>
  <c r="N3526" i="1"/>
  <c r="M3527" i="1"/>
  <c r="O3527" i="1" s="1"/>
  <c r="N3527" i="1"/>
  <c r="M3528" i="1"/>
  <c r="O3528" i="1" s="1"/>
  <c r="N3528" i="1"/>
  <c r="M3529" i="1"/>
  <c r="O3529" i="1" s="1"/>
  <c r="N3529" i="1"/>
  <c r="M3530" i="1"/>
  <c r="O3530" i="1" s="1"/>
  <c r="N3530" i="1"/>
  <c r="M3531" i="1"/>
  <c r="O3531" i="1" s="1"/>
  <c r="N3531" i="1"/>
  <c r="M3532" i="1"/>
  <c r="O3532" i="1" s="1"/>
  <c r="N3532" i="1"/>
  <c r="M3533" i="1"/>
  <c r="O3533" i="1" s="1"/>
  <c r="N3533" i="1"/>
  <c r="M3534" i="1"/>
  <c r="O3534" i="1" s="1"/>
  <c r="N3534" i="1"/>
  <c r="M3535" i="1"/>
  <c r="O3535" i="1" s="1"/>
  <c r="N3535" i="1"/>
  <c r="M3536" i="1"/>
  <c r="O3536" i="1" s="1"/>
  <c r="N3536" i="1"/>
  <c r="M3537" i="1"/>
  <c r="O3537" i="1" s="1"/>
  <c r="N3537" i="1"/>
  <c r="M3538" i="1"/>
  <c r="O3538" i="1" s="1"/>
  <c r="N3538" i="1"/>
  <c r="M3539" i="1"/>
  <c r="O3539" i="1" s="1"/>
  <c r="N3539" i="1"/>
  <c r="M3540" i="1"/>
  <c r="O3540" i="1" s="1"/>
  <c r="N3540" i="1"/>
  <c r="M3541" i="1"/>
  <c r="O3541" i="1" s="1"/>
  <c r="N3541" i="1"/>
  <c r="M3542" i="1"/>
  <c r="O3542" i="1" s="1"/>
  <c r="N3542" i="1"/>
  <c r="M3543" i="1"/>
  <c r="O3543" i="1" s="1"/>
  <c r="N3543" i="1"/>
  <c r="M3544" i="1"/>
  <c r="O3544" i="1" s="1"/>
  <c r="N3544" i="1"/>
  <c r="M3545" i="1"/>
  <c r="O3545" i="1" s="1"/>
  <c r="N3545" i="1"/>
  <c r="M3546" i="1"/>
  <c r="O3546" i="1" s="1"/>
  <c r="N3546" i="1"/>
  <c r="M3547" i="1"/>
  <c r="O3547" i="1" s="1"/>
  <c r="N3547" i="1"/>
  <c r="M3548" i="1"/>
  <c r="O3548" i="1" s="1"/>
  <c r="N3548" i="1"/>
  <c r="M3549" i="1"/>
  <c r="O3549" i="1" s="1"/>
  <c r="N3549" i="1"/>
  <c r="M3550" i="1"/>
  <c r="O3550" i="1" s="1"/>
  <c r="N3550" i="1"/>
  <c r="M3551" i="1"/>
  <c r="O3551" i="1" s="1"/>
  <c r="N3551" i="1"/>
  <c r="M3552" i="1"/>
  <c r="O3552" i="1" s="1"/>
  <c r="N3552" i="1"/>
  <c r="M3553" i="1"/>
  <c r="O3553" i="1" s="1"/>
  <c r="N3553" i="1"/>
  <c r="M3554" i="1"/>
  <c r="O3554" i="1" s="1"/>
  <c r="N3554" i="1"/>
  <c r="M3555" i="1"/>
  <c r="O3555" i="1" s="1"/>
  <c r="N3555" i="1"/>
  <c r="M3556" i="1"/>
  <c r="O3556" i="1" s="1"/>
  <c r="N3556" i="1"/>
  <c r="M3557" i="1"/>
  <c r="O3557" i="1" s="1"/>
  <c r="N3557" i="1"/>
  <c r="M3558" i="1"/>
  <c r="O3558" i="1" s="1"/>
  <c r="N3558" i="1"/>
  <c r="M3559" i="1"/>
  <c r="O3559" i="1" s="1"/>
  <c r="N3559" i="1"/>
  <c r="M3560" i="1"/>
  <c r="O3560" i="1" s="1"/>
  <c r="N3560" i="1"/>
  <c r="M3561" i="1"/>
  <c r="O3561" i="1" s="1"/>
  <c r="N3561" i="1"/>
  <c r="M3562" i="1"/>
  <c r="O3562" i="1" s="1"/>
  <c r="N3562" i="1"/>
  <c r="M3563" i="1"/>
  <c r="O3563" i="1" s="1"/>
  <c r="N3563" i="1"/>
  <c r="M3564" i="1"/>
  <c r="O3564" i="1" s="1"/>
  <c r="N3564" i="1"/>
  <c r="M3565" i="1"/>
  <c r="O3565" i="1" s="1"/>
  <c r="N3565" i="1"/>
  <c r="M3566" i="1"/>
  <c r="O3566" i="1" s="1"/>
  <c r="N3566" i="1"/>
  <c r="M3567" i="1"/>
  <c r="O3567" i="1" s="1"/>
  <c r="N3567" i="1"/>
  <c r="M3568" i="1"/>
  <c r="O3568" i="1" s="1"/>
  <c r="N3568" i="1"/>
  <c r="M3569" i="1"/>
  <c r="O3569" i="1" s="1"/>
  <c r="N3569" i="1"/>
  <c r="M3570" i="1"/>
  <c r="O3570" i="1" s="1"/>
  <c r="N3570" i="1"/>
  <c r="M3571" i="1"/>
  <c r="O3571" i="1" s="1"/>
  <c r="N3571" i="1"/>
  <c r="M3572" i="1"/>
  <c r="O3572" i="1" s="1"/>
  <c r="N3572" i="1"/>
  <c r="M3573" i="1"/>
  <c r="O3573" i="1" s="1"/>
  <c r="N3573" i="1"/>
  <c r="M3574" i="1"/>
  <c r="O3574" i="1" s="1"/>
  <c r="N3574" i="1"/>
  <c r="M3575" i="1"/>
  <c r="O3575" i="1" s="1"/>
  <c r="N3575" i="1"/>
  <c r="M3576" i="1"/>
  <c r="O3576" i="1" s="1"/>
  <c r="N3576" i="1"/>
  <c r="M3577" i="1"/>
  <c r="O3577" i="1" s="1"/>
  <c r="N3577" i="1"/>
  <c r="M3578" i="1"/>
  <c r="O3578" i="1" s="1"/>
  <c r="N3578" i="1"/>
  <c r="M3579" i="1"/>
  <c r="O3579" i="1" s="1"/>
  <c r="N3579" i="1"/>
  <c r="M3580" i="1"/>
  <c r="O3580" i="1" s="1"/>
  <c r="N3580" i="1"/>
  <c r="M3581" i="1"/>
  <c r="O3581" i="1" s="1"/>
  <c r="N3581" i="1"/>
  <c r="M3582" i="1"/>
  <c r="O3582" i="1" s="1"/>
  <c r="N3582" i="1"/>
  <c r="M3583" i="1"/>
  <c r="O3583" i="1" s="1"/>
  <c r="N3583" i="1"/>
  <c r="M3584" i="1"/>
  <c r="O3584" i="1" s="1"/>
  <c r="N3584" i="1"/>
  <c r="M3585" i="1"/>
  <c r="O3585" i="1" s="1"/>
  <c r="N3585" i="1"/>
  <c r="M3586" i="1"/>
  <c r="O3586" i="1" s="1"/>
  <c r="N3586" i="1"/>
  <c r="M3587" i="1"/>
  <c r="O3587" i="1" s="1"/>
  <c r="N3587" i="1"/>
  <c r="M3588" i="1"/>
  <c r="O3588" i="1" s="1"/>
  <c r="N3588" i="1"/>
  <c r="M3589" i="1"/>
  <c r="O3589" i="1" s="1"/>
  <c r="N3589" i="1"/>
  <c r="M3590" i="1"/>
  <c r="O3590" i="1" s="1"/>
  <c r="N3590" i="1"/>
  <c r="M3591" i="1"/>
  <c r="O3591" i="1" s="1"/>
  <c r="N3591" i="1"/>
  <c r="M3592" i="1"/>
  <c r="O3592" i="1" s="1"/>
  <c r="N3592" i="1"/>
  <c r="M3593" i="1"/>
  <c r="O3593" i="1" s="1"/>
  <c r="N3593" i="1"/>
  <c r="M3594" i="1"/>
  <c r="O3594" i="1" s="1"/>
  <c r="N3594" i="1"/>
  <c r="M3595" i="1"/>
  <c r="O3595" i="1" s="1"/>
  <c r="N3595" i="1"/>
  <c r="M3596" i="1"/>
  <c r="O3596" i="1" s="1"/>
  <c r="N3596" i="1"/>
  <c r="M3597" i="1"/>
  <c r="O3597" i="1" s="1"/>
  <c r="N3597" i="1"/>
  <c r="M3598" i="1"/>
  <c r="O3598" i="1" s="1"/>
  <c r="N3598" i="1"/>
  <c r="M3599" i="1"/>
  <c r="O3599" i="1" s="1"/>
  <c r="N3599" i="1"/>
  <c r="M3600" i="1"/>
  <c r="O3600" i="1" s="1"/>
  <c r="N3600" i="1"/>
  <c r="M3601" i="1"/>
  <c r="O3601" i="1" s="1"/>
  <c r="N3601" i="1"/>
  <c r="M3602" i="1"/>
  <c r="O3602" i="1" s="1"/>
  <c r="N3602" i="1"/>
  <c r="M3603" i="1"/>
  <c r="O3603" i="1" s="1"/>
  <c r="N3603" i="1"/>
  <c r="M3604" i="1"/>
  <c r="O3604" i="1" s="1"/>
  <c r="N3604" i="1"/>
  <c r="M3605" i="1"/>
  <c r="O3605" i="1" s="1"/>
  <c r="N3605" i="1"/>
  <c r="M3606" i="1"/>
  <c r="O3606" i="1" s="1"/>
  <c r="N3606" i="1"/>
  <c r="M3607" i="1"/>
  <c r="O3607" i="1" s="1"/>
  <c r="N3607" i="1"/>
  <c r="M3608" i="1"/>
  <c r="O3608" i="1" s="1"/>
  <c r="N3608" i="1"/>
  <c r="M3609" i="1"/>
  <c r="O3609" i="1" s="1"/>
  <c r="N3609" i="1"/>
  <c r="M3610" i="1"/>
  <c r="O3610" i="1" s="1"/>
  <c r="N3610" i="1"/>
  <c r="M3611" i="1"/>
  <c r="O3611" i="1" s="1"/>
  <c r="N3611" i="1"/>
  <c r="M3612" i="1"/>
  <c r="O3612" i="1" s="1"/>
  <c r="N3612" i="1"/>
  <c r="M3613" i="1"/>
  <c r="O3613" i="1" s="1"/>
  <c r="N3613" i="1"/>
  <c r="M3614" i="1"/>
  <c r="O3614" i="1" s="1"/>
  <c r="N3614" i="1"/>
  <c r="M3615" i="1"/>
  <c r="O3615" i="1" s="1"/>
  <c r="N3615" i="1"/>
  <c r="M3616" i="1"/>
  <c r="O3616" i="1" s="1"/>
  <c r="N3616" i="1"/>
  <c r="M3617" i="1"/>
  <c r="O3617" i="1" s="1"/>
  <c r="N3617" i="1"/>
  <c r="M3618" i="1"/>
  <c r="O3618" i="1" s="1"/>
  <c r="N3618" i="1"/>
  <c r="M3619" i="1"/>
  <c r="O3619" i="1" s="1"/>
  <c r="N3619" i="1"/>
  <c r="M3620" i="1"/>
  <c r="O3620" i="1" s="1"/>
  <c r="N3620" i="1"/>
  <c r="M3621" i="1"/>
  <c r="O3621" i="1" s="1"/>
  <c r="N3621" i="1"/>
  <c r="M3622" i="1"/>
  <c r="O3622" i="1" s="1"/>
  <c r="N3622" i="1"/>
  <c r="M3623" i="1"/>
  <c r="O3623" i="1" s="1"/>
  <c r="N3623" i="1"/>
  <c r="M3624" i="1"/>
  <c r="O3624" i="1" s="1"/>
  <c r="N3624" i="1"/>
  <c r="M3625" i="1"/>
  <c r="O3625" i="1" s="1"/>
  <c r="N3625" i="1"/>
  <c r="M3626" i="1"/>
  <c r="O3626" i="1" s="1"/>
  <c r="N3626" i="1"/>
  <c r="M3627" i="1"/>
  <c r="O3627" i="1" s="1"/>
  <c r="N3627" i="1"/>
  <c r="M3628" i="1"/>
  <c r="O3628" i="1" s="1"/>
  <c r="N3628" i="1"/>
  <c r="M3629" i="1"/>
  <c r="O3629" i="1" s="1"/>
  <c r="N3629" i="1"/>
  <c r="M3630" i="1"/>
  <c r="O3630" i="1" s="1"/>
  <c r="N3630" i="1"/>
  <c r="M3631" i="1"/>
  <c r="O3631" i="1" s="1"/>
  <c r="N3631" i="1"/>
  <c r="M3632" i="1"/>
  <c r="O3632" i="1" s="1"/>
  <c r="N3632" i="1"/>
  <c r="M3633" i="1"/>
  <c r="O3633" i="1" s="1"/>
  <c r="N3633" i="1"/>
  <c r="M3634" i="1"/>
  <c r="O3634" i="1" s="1"/>
  <c r="N3634" i="1"/>
  <c r="M3635" i="1"/>
  <c r="O3635" i="1" s="1"/>
  <c r="N3635" i="1"/>
  <c r="M3636" i="1"/>
  <c r="O3636" i="1" s="1"/>
  <c r="N3636" i="1"/>
  <c r="M3637" i="1"/>
  <c r="O3637" i="1" s="1"/>
  <c r="N3637" i="1"/>
  <c r="M3638" i="1"/>
  <c r="O3638" i="1" s="1"/>
  <c r="N3638" i="1"/>
  <c r="M3639" i="1"/>
  <c r="O3639" i="1" s="1"/>
  <c r="N3639" i="1"/>
  <c r="M3640" i="1"/>
  <c r="O3640" i="1" s="1"/>
  <c r="N3640" i="1"/>
  <c r="M3641" i="1"/>
  <c r="O3641" i="1" s="1"/>
  <c r="N3641" i="1"/>
  <c r="M3642" i="1"/>
  <c r="O3642" i="1" s="1"/>
  <c r="N3642" i="1"/>
  <c r="M3643" i="1"/>
  <c r="O3643" i="1" s="1"/>
  <c r="N3643" i="1"/>
  <c r="M3644" i="1"/>
  <c r="O3644" i="1" s="1"/>
  <c r="N3644" i="1"/>
  <c r="M3645" i="1"/>
  <c r="O3645" i="1" s="1"/>
  <c r="N3645" i="1"/>
  <c r="M3646" i="1"/>
  <c r="O3646" i="1" s="1"/>
  <c r="N3646" i="1"/>
  <c r="M3647" i="1"/>
  <c r="O3647" i="1" s="1"/>
  <c r="N3647" i="1"/>
  <c r="M3648" i="1"/>
  <c r="O3648" i="1" s="1"/>
  <c r="N3648" i="1"/>
  <c r="M3649" i="1"/>
  <c r="O3649" i="1" s="1"/>
  <c r="N3649" i="1"/>
  <c r="M3650" i="1"/>
  <c r="O3650" i="1" s="1"/>
  <c r="N3650" i="1"/>
  <c r="M3651" i="1"/>
  <c r="O3651" i="1" s="1"/>
  <c r="N3651" i="1"/>
  <c r="M3652" i="1"/>
  <c r="O3652" i="1" s="1"/>
  <c r="N3652" i="1"/>
  <c r="M3653" i="1"/>
  <c r="O3653" i="1" s="1"/>
  <c r="N3653" i="1"/>
  <c r="M3654" i="1"/>
  <c r="O3654" i="1" s="1"/>
  <c r="N3654" i="1"/>
  <c r="M3655" i="1"/>
  <c r="O3655" i="1" s="1"/>
  <c r="N3655" i="1"/>
  <c r="M3656" i="1"/>
  <c r="O3656" i="1" s="1"/>
  <c r="N3656" i="1"/>
  <c r="M3657" i="1"/>
  <c r="O3657" i="1" s="1"/>
  <c r="N3657" i="1"/>
  <c r="M3658" i="1"/>
  <c r="O3658" i="1" s="1"/>
  <c r="N3658" i="1"/>
  <c r="M3659" i="1"/>
  <c r="O3659" i="1" s="1"/>
  <c r="N3659" i="1"/>
  <c r="M3660" i="1"/>
  <c r="O3660" i="1" s="1"/>
  <c r="N3660" i="1"/>
  <c r="M3661" i="1"/>
  <c r="O3661" i="1" s="1"/>
  <c r="N3661" i="1"/>
  <c r="M3662" i="1"/>
  <c r="O3662" i="1" s="1"/>
  <c r="N3662" i="1"/>
  <c r="M3663" i="1"/>
  <c r="O3663" i="1" s="1"/>
  <c r="N3663" i="1"/>
  <c r="M3664" i="1"/>
  <c r="O3664" i="1" s="1"/>
  <c r="N3664" i="1"/>
  <c r="M3665" i="1"/>
  <c r="O3665" i="1" s="1"/>
  <c r="N3665" i="1"/>
  <c r="M3666" i="1"/>
  <c r="O3666" i="1" s="1"/>
  <c r="N3666" i="1"/>
  <c r="M3667" i="1"/>
  <c r="O3667" i="1" s="1"/>
  <c r="N3667" i="1"/>
  <c r="M3668" i="1"/>
  <c r="O3668" i="1" s="1"/>
  <c r="N3668" i="1"/>
  <c r="M3669" i="1"/>
  <c r="O3669" i="1" s="1"/>
  <c r="N3669" i="1"/>
  <c r="M3670" i="1"/>
  <c r="O3670" i="1" s="1"/>
  <c r="N3670" i="1"/>
  <c r="M3671" i="1"/>
  <c r="O3671" i="1" s="1"/>
  <c r="N3671" i="1"/>
  <c r="M3672" i="1"/>
  <c r="O3672" i="1" s="1"/>
  <c r="N3672" i="1"/>
  <c r="M3673" i="1"/>
  <c r="O3673" i="1" s="1"/>
  <c r="N3673" i="1"/>
  <c r="M3674" i="1"/>
  <c r="O3674" i="1" s="1"/>
  <c r="N3674" i="1"/>
  <c r="M3675" i="1"/>
  <c r="O3675" i="1" s="1"/>
  <c r="N3675" i="1"/>
  <c r="M3676" i="1"/>
  <c r="O3676" i="1" s="1"/>
  <c r="N3676" i="1"/>
  <c r="M3677" i="1"/>
  <c r="O3677" i="1" s="1"/>
  <c r="N3677" i="1"/>
  <c r="M3678" i="1"/>
  <c r="O3678" i="1" s="1"/>
  <c r="N3678" i="1"/>
  <c r="M3679" i="1"/>
  <c r="O3679" i="1" s="1"/>
  <c r="N3679" i="1"/>
  <c r="M3680" i="1"/>
  <c r="O3680" i="1" s="1"/>
  <c r="N3680" i="1"/>
  <c r="M3681" i="1"/>
  <c r="O3681" i="1" s="1"/>
  <c r="N3681" i="1"/>
  <c r="M3682" i="1"/>
  <c r="O3682" i="1" s="1"/>
  <c r="N3682" i="1"/>
  <c r="M3683" i="1"/>
  <c r="O3683" i="1" s="1"/>
  <c r="N3683" i="1"/>
  <c r="M3684" i="1"/>
  <c r="O3684" i="1" s="1"/>
  <c r="N3684" i="1"/>
  <c r="M3685" i="1"/>
  <c r="O3685" i="1" s="1"/>
  <c r="N3685" i="1"/>
  <c r="M3686" i="1"/>
  <c r="O3686" i="1" s="1"/>
  <c r="N3686" i="1"/>
  <c r="M3687" i="1"/>
  <c r="O3687" i="1" s="1"/>
  <c r="N3687" i="1"/>
  <c r="M3688" i="1"/>
  <c r="O3688" i="1" s="1"/>
  <c r="N3688" i="1"/>
  <c r="M3689" i="1"/>
  <c r="O3689" i="1" s="1"/>
  <c r="N3689" i="1"/>
  <c r="M3690" i="1"/>
  <c r="O3690" i="1" s="1"/>
  <c r="N3690" i="1"/>
  <c r="M3691" i="1"/>
  <c r="O3691" i="1" s="1"/>
  <c r="N3691" i="1"/>
  <c r="M3692" i="1"/>
  <c r="O3692" i="1" s="1"/>
  <c r="N3692" i="1"/>
  <c r="M3693" i="1"/>
  <c r="O3693" i="1" s="1"/>
  <c r="N3693" i="1"/>
  <c r="M3694" i="1"/>
  <c r="O3694" i="1" s="1"/>
  <c r="N3694" i="1"/>
  <c r="M3695" i="1"/>
  <c r="O3695" i="1" s="1"/>
  <c r="N3695" i="1"/>
  <c r="M3696" i="1"/>
  <c r="O3696" i="1" s="1"/>
  <c r="N3696" i="1"/>
  <c r="M3697" i="1"/>
  <c r="O3697" i="1" s="1"/>
  <c r="N3697" i="1"/>
  <c r="M3698" i="1"/>
  <c r="O3698" i="1" s="1"/>
  <c r="N3698" i="1"/>
  <c r="M3699" i="1"/>
  <c r="O3699" i="1" s="1"/>
  <c r="N3699" i="1"/>
  <c r="M3700" i="1"/>
  <c r="O3700" i="1" s="1"/>
  <c r="N3700" i="1"/>
  <c r="M3701" i="1"/>
  <c r="O3701" i="1" s="1"/>
  <c r="N3701" i="1"/>
  <c r="M3702" i="1"/>
  <c r="O3702" i="1" s="1"/>
  <c r="N3702" i="1"/>
  <c r="M3703" i="1"/>
  <c r="O3703" i="1" s="1"/>
  <c r="N3703" i="1"/>
  <c r="M3704" i="1"/>
  <c r="O3704" i="1" s="1"/>
  <c r="N3704" i="1"/>
  <c r="M3705" i="1"/>
  <c r="O3705" i="1" s="1"/>
  <c r="N3705" i="1"/>
  <c r="M3706" i="1"/>
  <c r="O3706" i="1" s="1"/>
  <c r="N3706" i="1"/>
  <c r="M3707" i="1"/>
  <c r="O3707" i="1" s="1"/>
  <c r="N3707" i="1"/>
  <c r="M3708" i="1"/>
  <c r="O3708" i="1" s="1"/>
  <c r="N3708" i="1"/>
  <c r="M3709" i="1"/>
  <c r="O3709" i="1" s="1"/>
  <c r="N3709" i="1"/>
  <c r="M3710" i="1"/>
  <c r="O3710" i="1" s="1"/>
  <c r="N3710" i="1"/>
  <c r="M3711" i="1"/>
  <c r="O3711" i="1" s="1"/>
  <c r="N3711" i="1"/>
  <c r="M3712" i="1"/>
  <c r="O3712" i="1" s="1"/>
  <c r="N3712" i="1"/>
  <c r="M3713" i="1"/>
  <c r="O3713" i="1" s="1"/>
  <c r="N3713" i="1"/>
  <c r="M3714" i="1"/>
  <c r="O3714" i="1" s="1"/>
  <c r="N3714" i="1"/>
  <c r="M3715" i="1"/>
  <c r="O3715" i="1" s="1"/>
  <c r="N3715" i="1"/>
  <c r="M3716" i="1"/>
  <c r="O3716" i="1" s="1"/>
  <c r="N3716" i="1"/>
  <c r="M3717" i="1"/>
  <c r="O3717" i="1" s="1"/>
  <c r="N3717" i="1"/>
  <c r="M3718" i="1"/>
  <c r="O3718" i="1" s="1"/>
  <c r="N3718" i="1"/>
  <c r="M3719" i="1"/>
  <c r="O3719" i="1" s="1"/>
  <c r="N3719" i="1"/>
  <c r="M3720" i="1"/>
  <c r="O3720" i="1" s="1"/>
  <c r="N3720" i="1"/>
  <c r="M3721" i="1"/>
  <c r="O3721" i="1" s="1"/>
  <c r="N3721" i="1"/>
  <c r="M3722" i="1"/>
  <c r="O3722" i="1" s="1"/>
  <c r="N3722" i="1"/>
  <c r="M3723" i="1"/>
  <c r="O3723" i="1" s="1"/>
  <c r="N3723" i="1"/>
  <c r="M3724" i="1"/>
  <c r="O3724" i="1" s="1"/>
  <c r="N3724" i="1"/>
  <c r="M3725" i="1"/>
  <c r="O3725" i="1" s="1"/>
  <c r="N3725" i="1"/>
  <c r="M3726" i="1"/>
  <c r="O3726" i="1" s="1"/>
  <c r="N3726" i="1"/>
  <c r="M3727" i="1"/>
  <c r="O3727" i="1" s="1"/>
  <c r="N3727" i="1"/>
  <c r="M3728" i="1"/>
  <c r="O3728" i="1" s="1"/>
  <c r="N3728" i="1"/>
  <c r="M3729" i="1"/>
  <c r="O3729" i="1" s="1"/>
  <c r="N3729" i="1"/>
  <c r="M3730" i="1"/>
  <c r="O3730" i="1" s="1"/>
  <c r="N3730" i="1"/>
  <c r="M3731" i="1"/>
  <c r="O3731" i="1" s="1"/>
  <c r="N3731" i="1"/>
  <c r="M3732" i="1"/>
  <c r="O3732" i="1" s="1"/>
  <c r="N3732" i="1"/>
  <c r="M3733" i="1"/>
  <c r="O3733" i="1" s="1"/>
  <c r="N3733" i="1"/>
  <c r="M3734" i="1"/>
  <c r="O3734" i="1" s="1"/>
  <c r="N3734" i="1"/>
  <c r="M3735" i="1"/>
  <c r="O3735" i="1" s="1"/>
  <c r="N3735" i="1"/>
  <c r="M3736" i="1"/>
  <c r="O3736" i="1" s="1"/>
  <c r="N3736" i="1"/>
  <c r="M3737" i="1"/>
  <c r="O3737" i="1" s="1"/>
  <c r="N3737" i="1"/>
  <c r="M3738" i="1"/>
  <c r="O3738" i="1" s="1"/>
  <c r="N3738" i="1"/>
  <c r="M3739" i="1"/>
  <c r="O3739" i="1" s="1"/>
  <c r="N3739" i="1"/>
  <c r="M3740" i="1"/>
  <c r="O3740" i="1" s="1"/>
  <c r="N3740" i="1"/>
  <c r="M3741" i="1"/>
  <c r="O3741" i="1" s="1"/>
  <c r="N3741" i="1"/>
  <c r="M3742" i="1"/>
  <c r="O3742" i="1" s="1"/>
  <c r="N3742" i="1"/>
  <c r="M3743" i="1"/>
  <c r="O3743" i="1" s="1"/>
  <c r="N3743" i="1"/>
  <c r="M3744" i="1"/>
  <c r="O3744" i="1" s="1"/>
  <c r="N3744" i="1"/>
  <c r="M3745" i="1"/>
  <c r="O3745" i="1" s="1"/>
  <c r="N3745" i="1"/>
  <c r="M3746" i="1"/>
  <c r="O3746" i="1" s="1"/>
  <c r="N3746" i="1"/>
  <c r="M3747" i="1"/>
  <c r="O3747" i="1" s="1"/>
  <c r="N3747" i="1"/>
  <c r="M3748" i="1"/>
  <c r="O3748" i="1" s="1"/>
  <c r="N3748" i="1"/>
  <c r="M3749" i="1"/>
  <c r="O3749" i="1" s="1"/>
  <c r="N3749" i="1"/>
  <c r="M3750" i="1"/>
  <c r="O3750" i="1" s="1"/>
  <c r="N3750" i="1"/>
  <c r="M3751" i="1"/>
  <c r="O3751" i="1" s="1"/>
  <c r="N3751" i="1"/>
  <c r="M3752" i="1"/>
  <c r="O3752" i="1" s="1"/>
  <c r="N3752" i="1"/>
  <c r="M3753" i="1"/>
  <c r="O3753" i="1" s="1"/>
  <c r="N3753" i="1"/>
  <c r="M3754" i="1"/>
  <c r="O3754" i="1" s="1"/>
  <c r="N3754" i="1"/>
  <c r="M3755" i="1"/>
  <c r="O3755" i="1" s="1"/>
  <c r="N3755" i="1"/>
  <c r="M3756" i="1"/>
  <c r="O3756" i="1" s="1"/>
  <c r="N3756" i="1"/>
  <c r="M3757" i="1"/>
  <c r="O3757" i="1" s="1"/>
  <c r="N3757" i="1"/>
  <c r="M3758" i="1"/>
  <c r="O3758" i="1" s="1"/>
  <c r="N3758" i="1"/>
  <c r="M3759" i="1"/>
  <c r="O3759" i="1" s="1"/>
  <c r="N3759" i="1"/>
  <c r="M3760" i="1"/>
  <c r="O3760" i="1" s="1"/>
  <c r="N3760" i="1"/>
  <c r="M3761" i="1"/>
  <c r="O3761" i="1" s="1"/>
  <c r="N3761" i="1"/>
  <c r="M3762" i="1"/>
  <c r="O3762" i="1" s="1"/>
  <c r="N3762" i="1"/>
  <c r="M3763" i="1"/>
  <c r="O3763" i="1" s="1"/>
  <c r="N3763" i="1"/>
  <c r="M3764" i="1"/>
  <c r="O3764" i="1" s="1"/>
  <c r="N3764" i="1"/>
  <c r="M3765" i="1"/>
  <c r="O3765" i="1" s="1"/>
  <c r="N3765" i="1"/>
  <c r="M3766" i="1"/>
  <c r="O3766" i="1" s="1"/>
  <c r="N3766" i="1"/>
  <c r="M3767" i="1"/>
  <c r="O3767" i="1" s="1"/>
  <c r="N3767" i="1"/>
  <c r="M3768" i="1"/>
  <c r="O3768" i="1" s="1"/>
  <c r="N3768" i="1"/>
  <c r="M3769" i="1"/>
  <c r="O3769" i="1" s="1"/>
  <c r="N3769" i="1"/>
  <c r="M3770" i="1"/>
  <c r="O3770" i="1" s="1"/>
  <c r="N3770" i="1"/>
  <c r="M3771" i="1"/>
  <c r="O3771" i="1" s="1"/>
  <c r="N3771" i="1"/>
  <c r="M3772" i="1"/>
  <c r="O3772" i="1" s="1"/>
  <c r="N3772" i="1"/>
  <c r="M3773" i="1"/>
  <c r="O3773" i="1" s="1"/>
  <c r="N3773" i="1"/>
  <c r="M3774" i="1"/>
  <c r="O3774" i="1" s="1"/>
  <c r="N3774" i="1"/>
  <c r="M3775" i="1"/>
  <c r="O3775" i="1" s="1"/>
  <c r="N3775" i="1"/>
  <c r="M3776" i="1"/>
  <c r="O3776" i="1" s="1"/>
  <c r="N3776" i="1"/>
  <c r="M3777" i="1"/>
  <c r="O3777" i="1" s="1"/>
  <c r="N3777" i="1"/>
  <c r="M3778" i="1"/>
  <c r="O3778" i="1" s="1"/>
  <c r="N3778" i="1"/>
  <c r="M3779" i="1"/>
  <c r="O3779" i="1" s="1"/>
  <c r="N3779" i="1"/>
  <c r="M3780" i="1"/>
  <c r="O3780" i="1" s="1"/>
  <c r="N3780" i="1"/>
  <c r="M3781" i="1"/>
  <c r="O3781" i="1" s="1"/>
  <c r="N3781" i="1"/>
  <c r="M3782" i="1"/>
  <c r="O3782" i="1" s="1"/>
  <c r="N3782" i="1"/>
  <c r="M3783" i="1"/>
  <c r="O3783" i="1" s="1"/>
  <c r="N3783" i="1"/>
  <c r="M3784" i="1"/>
  <c r="O3784" i="1" s="1"/>
  <c r="N3784" i="1"/>
  <c r="M3785" i="1"/>
  <c r="O3785" i="1" s="1"/>
  <c r="N3785" i="1"/>
  <c r="M3786" i="1"/>
  <c r="O3786" i="1" s="1"/>
  <c r="N3786" i="1"/>
  <c r="M3787" i="1"/>
  <c r="O3787" i="1" s="1"/>
  <c r="N3787" i="1"/>
  <c r="M3788" i="1"/>
  <c r="O3788" i="1" s="1"/>
  <c r="N3788" i="1"/>
  <c r="M3789" i="1"/>
  <c r="O3789" i="1" s="1"/>
  <c r="N3789" i="1"/>
  <c r="M3790" i="1"/>
  <c r="O3790" i="1" s="1"/>
  <c r="N3790" i="1"/>
  <c r="M3791" i="1"/>
  <c r="O3791" i="1" s="1"/>
  <c r="N3791" i="1"/>
  <c r="M3792" i="1"/>
  <c r="O3792" i="1" s="1"/>
  <c r="N3792" i="1"/>
  <c r="M3793" i="1"/>
  <c r="O3793" i="1" s="1"/>
  <c r="N3793" i="1"/>
  <c r="M3794" i="1"/>
  <c r="O3794" i="1" s="1"/>
  <c r="N3794" i="1"/>
  <c r="M3795" i="1"/>
  <c r="O3795" i="1" s="1"/>
  <c r="N3795" i="1"/>
  <c r="M3796" i="1"/>
  <c r="O3796" i="1" s="1"/>
  <c r="N3796" i="1"/>
  <c r="M3797" i="1"/>
  <c r="O3797" i="1" s="1"/>
  <c r="N3797" i="1"/>
  <c r="M3798" i="1"/>
  <c r="O3798" i="1" s="1"/>
  <c r="N3798" i="1"/>
  <c r="M3799" i="1"/>
  <c r="O3799" i="1" s="1"/>
  <c r="N3799" i="1"/>
  <c r="M3800" i="1"/>
  <c r="O3800" i="1" s="1"/>
  <c r="N3800" i="1"/>
  <c r="M3801" i="1"/>
  <c r="O3801" i="1" s="1"/>
  <c r="N3801" i="1"/>
  <c r="M3802" i="1"/>
  <c r="O3802" i="1" s="1"/>
  <c r="N3802" i="1"/>
  <c r="M3803" i="1"/>
  <c r="O3803" i="1" s="1"/>
  <c r="N3803" i="1"/>
  <c r="M3804" i="1"/>
  <c r="O3804" i="1" s="1"/>
  <c r="N3804" i="1"/>
  <c r="M3805" i="1"/>
  <c r="O3805" i="1" s="1"/>
  <c r="N3805" i="1"/>
  <c r="M3806" i="1"/>
  <c r="O3806" i="1" s="1"/>
  <c r="N3806" i="1"/>
  <c r="M3807" i="1"/>
  <c r="O3807" i="1" s="1"/>
  <c r="N3807" i="1"/>
  <c r="M3808" i="1"/>
  <c r="O3808" i="1" s="1"/>
  <c r="N3808" i="1"/>
  <c r="M3809" i="1"/>
  <c r="O3809" i="1" s="1"/>
  <c r="N3809" i="1"/>
  <c r="M3810" i="1"/>
  <c r="O3810" i="1" s="1"/>
  <c r="N3810" i="1"/>
  <c r="M3811" i="1"/>
  <c r="O3811" i="1" s="1"/>
  <c r="N3811" i="1"/>
  <c r="M3812" i="1"/>
  <c r="O3812" i="1" s="1"/>
  <c r="N3812" i="1"/>
  <c r="M3813" i="1"/>
  <c r="O3813" i="1" s="1"/>
  <c r="N3813" i="1"/>
  <c r="M3814" i="1"/>
  <c r="O3814" i="1" s="1"/>
  <c r="N3814" i="1"/>
  <c r="M3815" i="1"/>
  <c r="O3815" i="1" s="1"/>
  <c r="N3815" i="1"/>
  <c r="M3816" i="1"/>
  <c r="O3816" i="1" s="1"/>
  <c r="N3816" i="1"/>
  <c r="M3817" i="1"/>
  <c r="O3817" i="1" s="1"/>
  <c r="N3817" i="1"/>
  <c r="M3818" i="1"/>
  <c r="O3818" i="1" s="1"/>
  <c r="N3818" i="1"/>
  <c r="M3819" i="1"/>
  <c r="O3819" i="1" s="1"/>
  <c r="N3819" i="1"/>
  <c r="M3820" i="1"/>
  <c r="O3820" i="1" s="1"/>
  <c r="N3820" i="1"/>
  <c r="M3821" i="1"/>
  <c r="O3821" i="1" s="1"/>
  <c r="N3821" i="1"/>
  <c r="M3822" i="1"/>
  <c r="O3822" i="1" s="1"/>
  <c r="N3822" i="1"/>
  <c r="M3823" i="1"/>
  <c r="O3823" i="1" s="1"/>
  <c r="N3823" i="1"/>
  <c r="M3824" i="1"/>
  <c r="O3824" i="1" s="1"/>
  <c r="N3824" i="1"/>
  <c r="M3825" i="1"/>
  <c r="O3825" i="1" s="1"/>
  <c r="N3825" i="1"/>
  <c r="M3826" i="1"/>
  <c r="O3826" i="1" s="1"/>
  <c r="N3826" i="1"/>
  <c r="M3827" i="1"/>
  <c r="O3827" i="1" s="1"/>
  <c r="N3827" i="1"/>
  <c r="M3828" i="1"/>
  <c r="O3828" i="1" s="1"/>
  <c r="N3828" i="1"/>
  <c r="M3829" i="1"/>
  <c r="O3829" i="1" s="1"/>
  <c r="N3829" i="1"/>
  <c r="M3830" i="1"/>
  <c r="O3830" i="1" s="1"/>
  <c r="N3830" i="1"/>
  <c r="M3831" i="1"/>
  <c r="O3831" i="1" s="1"/>
  <c r="N3831" i="1"/>
  <c r="M3832" i="1"/>
  <c r="O3832" i="1" s="1"/>
  <c r="N3832" i="1"/>
  <c r="M3833" i="1"/>
  <c r="O3833" i="1" s="1"/>
  <c r="N3833" i="1"/>
  <c r="M3834" i="1"/>
  <c r="O3834" i="1" s="1"/>
  <c r="N3834" i="1"/>
  <c r="M3835" i="1"/>
  <c r="O3835" i="1" s="1"/>
  <c r="N3835" i="1"/>
  <c r="M3836" i="1"/>
  <c r="O3836" i="1" s="1"/>
  <c r="N3836" i="1"/>
  <c r="M3837" i="1"/>
  <c r="O3837" i="1" s="1"/>
  <c r="N3837" i="1"/>
  <c r="M3838" i="1"/>
  <c r="O3838" i="1" s="1"/>
  <c r="N3838" i="1"/>
  <c r="M3839" i="1"/>
  <c r="O3839" i="1" s="1"/>
  <c r="N3839" i="1"/>
  <c r="M3840" i="1"/>
  <c r="O3840" i="1" s="1"/>
  <c r="N3840" i="1"/>
  <c r="M3841" i="1"/>
  <c r="O3841" i="1" s="1"/>
  <c r="N3841" i="1"/>
  <c r="M3842" i="1"/>
  <c r="O3842" i="1" s="1"/>
  <c r="N3842" i="1"/>
  <c r="M3843" i="1"/>
  <c r="O3843" i="1" s="1"/>
  <c r="N3843" i="1"/>
  <c r="M3844" i="1"/>
  <c r="O3844" i="1" s="1"/>
  <c r="N3844" i="1"/>
  <c r="M3845" i="1"/>
  <c r="O3845" i="1" s="1"/>
  <c r="N3845" i="1"/>
  <c r="M3846" i="1"/>
  <c r="O3846" i="1" s="1"/>
  <c r="N3846" i="1"/>
  <c r="M3847" i="1"/>
  <c r="O3847" i="1" s="1"/>
  <c r="N3847" i="1"/>
  <c r="M3848" i="1"/>
  <c r="O3848" i="1" s="1"/>
  <c r="N3848" i="1"/>
  <c r="M3849" i="1"/>
  <c r="O3849" i="1" s="1"/>
  <c r="N3849" i="1"/>
  <c r="M3850" i="1"/>
  <c r="O3850" i="1" s="1"/>
  <c r="N3850" i="1"/>
  <c r="M3851" i="1"/>
  <c r="O3851" i="1" s="1"/>
  <c r="N3851" i="1"/>
  <c r="M3852" i="1"/>
  <c r="O3852" i="1" s="1"/>
  <c r="N3852" i="1"/>
  <c r="M3853" i="1"/>
  <c r="O3853" i="1" s="1"/>
  <c r="N3853" i="1"/>
  <c r="M3854" i="1"/>
  <c r="O3854" i="1" s="1"/>
  <c r="N3854" i="1"/>
  <c r="M3855" i="1"/>
  <c r="O3855" i="1" s="1"/>
  <c r="N3855" i="1"/>
  <c r="M3856" i="1"/>
  <c r="O3856" i="1" s="1"/>
  <c r="N3856" i="1"/>
  <c r="M3857" i="1"/>
  <c r="O3857" i="1" s="1"/>
  <c r="N3857" i="1"/>
  <c r="M3858" i="1"/>
  <c r="O3858" i="1" s="1"/>
  <c r="N3858" i="1"/>
  <c r="M3859" i="1"/>
  <c r="O3859" i="1" s="1"/>
  <c r="N3859" i="1"/>
  <c r="M3860" i="1"/>
  <c r="O3860" i="1" s="1"/>
  <c r="N3860" i="1"/>
  <c r="M3861" i="1"/>
  <c r="O3861" i="1" s="1"/>
  <c r="N3861" i="1"/>
  <c r="M3862" i="1"/>
  <c r="O3862" i="1" s="1"/>
  <c r="N3862" i="1"/>
  <c r="M3863" i="1"/>
  <c r="O3863" i="1" s="1"/>
  <c r="N3863" i="1"/>
  <c r="M3864" i="1"/>
  <c r="O3864" i="1" s="1"/>
  <c r="N3864" i="1"/>
  <c r="M3865" i="1"/>
  <c r="O3865" i="1" s="1"/>
  <c r="N3865" i="1"/>
  <c r="M3866" i="1"/>
  <c r="O3866" i="1" s="1"/>
  <c r="N3866" i="1"/>
  <c r="M3867" i="1"/>
  <c r="O3867" i="1" s="1"/>
  <c r="N3867" i="1"/>
  <c r="M3868" i="1"/>
  <c r="O3868" i="1" s="1"/>
  <c r="N3868" i="1"/>
  <c r="M3869" i="1"/>
  <c r="O3869" i="1" s="1"/>
  <c r="N3869" i="1"/>
  <c r="M3870" i="1"/>
  <c r="O3870" i="1" s="1"/>
  <c r="N3870" i="1"/>
  <c r="M3871" i="1"/>
  <c r="O3871" i="1" s="1"/>
  <c r="N3871" i="1"/>
  <c r="M3872" i="1"/>
  <c r="O3872" i="1" s="1"/>
  <c r="N3872" i="1"/>
  <c r="M3873" i="1"/>
  <c r="O3873" i="1" s="1"/>
  <c r="N3873" i="1"/>
  <c r="M3874" i="1"/>
  <c r="O3874" i="1" s="1"/>
  <c r="N3874" i="1"/>
  <c r="M3875" i="1"/>
  <c r="O3875" i="1" s="1"/>
  <c r="N3875" i="1"/>
  <c r="M3876" i="1"/>
  <c r="O3876" i="1" s="1"/>
  <c r="N3876" i="1"/>
  <c r="M3877" i="1"/>
  <c r="O3877" i="1" s="1"/>
  <c r="N3877" i="1"/>
  <c r="M3878" i="1"/>
  <c r="O3878" i="1" s="1"/>
  <c r="N3878" i="1"/>
  <c r="M3879" i="1"/>
  <c r="O3879" i="1" s="1"/>
  <c r="N3879" i="1"/>
  <c r="M3880" i="1"/>
  <c r="O3880" i="1" s="1"/>
  <c r="N3880" i="1"/>
  <c r="M3881" i="1"/>
  <c r="O3881" i="1" s="1"/>
  <c r="N3881" i="1"/>
  <c r="M3882" i="1"/>
  <c r="O3882" i="1" s="1"/>
  <c r="N3882" i="1"/>
  <c r="M3883" i="1"/>
  <c r="O3883" i="1" s="1"/>
  <c r="N3883" i="1"/>
  <c r="M3884" i="1"/>
  <c r="O3884" i="1" s="1"/>
  <c r="N3884" i="1"/>
  <c r="M3885" i="1"/>
  <c r="O3885" i="1" s="1"/>
  <c r="N3885" i="1"/>
  <c r="M3886" i="1"/>
  <c r="O3886" i="1" s="1"/>
  <c r="N3886" i="1"/>
  <c r="M3887" i="1"/>
  <c r="O3887" i="1" s="1"/>
  <c r="N3887" i="1"/>
  <c r="M3888" i="1"/>
  <c r="O3888" i="1" s="1"/>
  <c r="N3888" i="1"/>
  <c r="M3889" i="1"/>
  <c r="O3889" i="1" s="1"/>
  <c r="N3889" i="1"/>
  <c r="M3890" i="1"/>
  <c r="O3890" i="1" s="1"/>
  <c r="N3890" i="1"/>
  <c r="M3891" i="1"/>
  <c r="O3891" i="1" s="1"/>
  <c r="N3891" i="1"/>
  <c r="M3892" i="1"/>
  <c r="O3892" i="1" s="1"/>
  <c r="N3892" i="1"/>
  <c r="M3893" i="1"/>
  <c r="O3893" i="1" s="1"/>
  <c r="N3893" i="1"/>
  <c r="M3894" i="1"/>
  <c r="O3894" i="1" s="1"/>
  <c r="N3894" i="1"/>
  <c r="M3895" i="1"/>
  <c r="O3895" i="1" s="1"/>
  <c r="N3895" i="1"/>
  <c r="M3896" i="1"/>
  <c r="O3896" i="1" s="1"/>
  <c r="N3896" i="1"/>
  <c r="M3897" i="1"/>
  <c r="O3897" i="1" s="1"/>
  <c r="N3897" i="1"/>
  <c r="M3898" i="1"/>
  <c r="O3898" i="1" s="1"/>
  <c r="N3898" i="1"/>
  <c r="M3899" i="1"/>
  <c r="O3899" i="1" s="1"/>
  <c r="N3899" i="1"/>
  <c r="M3900" i="1"/>
  <c r="O3900" i="1" s="1"/>
  <c r="N3900" i="1"/>
  <c r="M3901" i="1"/>
  <c r="O3901" i="1" s="1"/>
  <c r="N3901" i="1"/>
  <c r="M3902" i="1"/>
  <c r="O3902" i="1" s="1"/>
  <c r="N3902" i="1"/>
  <c r="M3903" i="1"/>
  <c r="O3903" i="1" s="1"/>
  <c r="N3903" i="1"/>
  <c r="M3904" i="1"/>
  <c r="O3904" i="1" s="1"/>
  <c r="N3904" i="1"/>
  <c r="M3905" i="1"/>
  <c r="O3905" i="1" s="1"/>
  <c r="N3905" i="1"/>
  <c r="M3906" i="1"/>
  <c r="O3906" i="1" s="1"/>
  <c r="N3906" i="1"/>
  <c r="M3907" i="1"/>
  <c r="O3907" i="1" s="1"/>
  <c r="N3907" i="1"/>
  <c r="M3908" i="1"/>
  <c r="O3908" i="1" s="1"/>
  <c r="N3908" i="1"/>
  <c r="M3909" i="1"/>
  <c r="O3909" i="1" s="1"/>
  <c r="N3909" i="1"/>
  <c r="M3910" i="1"/>
  <c r="O3910" i="1" s="1"/>
  <c r="N3910" i="1"/>
  <c r="M3911" i="1"/>
  <c r="O3911" i="1" s="1"/>
  <c r="N3911" i="1"/>
  <c r="M3912" i="1"/>
  <c r="O3912" i="1" s="1"/>
  <c r="N3912" i="1"/>
  <c r="M3913" i="1"/>
  <c r="O3913" i="1" s="1"/>
  <c r="N3913" i="1"/>
  <c r="M3914" i="1"/>
  <c r="O3914" i="1" s="1"/>
  <c r="N3914" i="1"/>
  <c r="M3915" i="1"/>
  <c r="O3915" i="1" s="1"/>
  <c r="N3915" i="1"/>
  <c r="M3916" i="1"/>
  <c r="O3916" i="1" s="1"/>
  <c r="N3916" i="1"/>
  <c r="M3917" i="1"/>
  <c r="O3917" i="1" s="1"/>
  <c r="N3917" i="1"/>
  <c r="M3918" i="1"/>
  <c r="O3918" i="1" s="1"/>
  <c r="N3918" i="1"/>
  <c r="M3919" i="1"/>
  <c r="O3919" i="1" s="1"/>
  <c r="N3919" i="1"/>
  <c r="M3920" i="1"/>
  <c r="O3920" i="1" s="1"/>
  <c r="N3920" i="1"/>
  <c r="M3921" i="1"/>
  <c r="O3921" i="1" s="1"/>
  <c r="N3921" i="1"/>
  <c r="M3922" i="1"/>
  <c r="O3922" i="1" s="1"/>
  <c r="N3922" i="1"/>
  <c r="M3923" i="1"/>
  <c r="O3923" i="1" s="1"/>
  <c r="N3923" i="1"/>
  <c r="M3924" i="1"/>
  <c r="O3924" i="1" s="1"/>
  <c r="N3924" i="1"/>
  <c r="M3925" i="1"/>
  <c r="O3925" i="1" s="1"/>
  <c r="N3925" i="1"/>
  <c r="M3926" i="1"/>
  <c r="O3926" i="1" s="1"/>
  <c r="N3926" i="1"/>
  <c r="M3927" i="1"/>
  <c r="O3927" i="1" s="1"/>
  <c r="N3927" i="1"/>
  <c r="M3928" i="1"/>
  <c r="O3928" i="1" s="1"/>
  <c r="N3928" i="1"/>
  <c r="M3929" i="1"/>
  <c r="O3929" i="1" s="1"/>
  <c r="N3929" i="1"/>
  <c r="M3930" i="1"/>
  <c r="O3930" i="1" s="1"/>
  <c r="N3930" i="1"/>
  <c r="M3931" i="1"/>
  <c r="O3931" i="1" s="1"/>
  <c r="N3931" i="1"/>
  <c r="M3932" i="1"/>
  <c r="O3932" i="1" s="1"/>
  <c r="N3932" i="1"/>
  <c r="M3933" i="1"/>
  <c r="O3933" i="1" s="1"/>
  <c r="N3933" i="1"/>
  <c r="M3934" i="1"/>
  <c r="O3934" i="1" s="1"/>
  <c r="N3934" i="1"/>
  <c r="M3935" i="1"/>
  <c r="O3935" i="1" s="1"/>
  <c r="N3935" i="1"/>
  <c r="M3936" i="1"/>
  <c r="O3936" i="1" s="1"/>
  <c r="N3936" i="1"/>
  <c r="M3937" i="1"/>
  <c r="O3937" i="1" s="1"/>
  <c r="N3937" i="1"/>
  <c r="M3938" i="1"/>
  <c r="O3938" i="1" s="1"/>
  <c r="N3938" i="1"/>
  <c r="M3939" i="1"/>
  <c r="O3939" i="1" s="1"/>
  <c r="N3939" i="1"/>
  <c r="M3940" i="1"/>
  <c r="O3940" i="1" s="1"/>
  <c r="N3940" i="1"/>
  <c r="M3941" i="1"/>
  <c r="O3941" i="1" s="1"/>
  <c r="N3941" i="1"/>
  <c r="M3942" i="1"/>
  <c r="O3942" i="1" s="1"/>
  <c r="N3942" i="1"/>
  <c r="M3943" i="1"/>
  <c r="O3943" i="1" s="1"/>
  <c r="N3943" i="1"/>
  <c r="M3944" i="1"/>
  <c r="O3944" i="1" s="1"/>
  <c r="N3944" i="1"/>
  <c r="M3945" i="1"/>
  <c r="O3945" i="1" s="1"/>
  <c r="N3945" i="1"/>
  <c r="M3946" i="1"/>
  <c r="O3946" i="1" s="1"/>
  <c r="N3946" i="1"/>
  <c r="M3947" i="1"/>
  <c r="O3947" i="1" s="1"/>
  <c r="N3947" i="1"/>
  <c r="M3948" i="1"/>
  <c r="O3948" i="1" s="1"/>
  <c r="N3948" i="1"/>
  <c r="M3949" i="1"/>
  <c r="O3949" i="1" s="1"/>
  <c r="N3949" i="1"/>
  <c r="M3950" i="1"/>
  <c r="O3950" i="1" s="1"/>
  <c r="N3950" i="1"/>
  <c r="M3951" i="1"/>
  <c r="O3951" i="1" s="1"/>
  <c r="N3951" i="1"/>
  <c r="M3952" i="1"/>
  <c r="O3952" i="1" s="1"/>
  <c r="N3952" i="1"/>
  <c r="M3953" i="1"/>
  <c r="O3953" i="1" s="1"/>
  <c r="N3953" i="1"/>
  <c r="M3954" i="1"/>
  <c r="O3954" i="1" s="1"/>
  <c r="N3954" i="1"/>
  <c r="M3955" i="1"/>
  <c r="O3955" i="1" s="1"/>
  <c r="N3955" i="1"/>
  <c r="M3956" i="1"/>
  <c r="O3956" i="1" s="1"/>
  <c r="N3956" i="1"/>
  <c r="M3957" i="1"/>
  <c r="O3957" i="1" s="1"/>
  <c r="N3957" i="1"/>
  <c r="M3958" i="1"/>
  <c r="O3958" i="1" s="1"/>
  <c r="N3958" i="1"/>
  <c r="M3959" i="1"/>
  <c r="O3959" i="1" s="1"/>
  <c r="N3959" i="1"/>
  <c r="M3960" i="1"/>
  <c r="O3960" i="1" s="1"/>
  <c r="N3960" i="1"/>
  <c r="M3961" i="1"/>
  <c r="O3961" i="1" s="1"/>
  <c r="N3961" i="1"/>
  <c r="M3962" i="1"/>
  <c r="O3962" i="1" s="1"/>
  <c r="N3962" i="1"/>
  <c r="M3963" i="1"/>
  <c r="O3963" i="1" s="1"/>
  <c r="N3963" i="1"/>
  <c r="M3964" i="1"/>
  <c r="O3964" i="1" s="1"/>
  <c r="N3964" i="1"/>
  <c r="M3965" i="1"/>
  <c r="O3965" i="1" s="1"/>
  <c r="N3965" i="1"/>
  <c r="M3966" i="1"/>
  <c r="O3966" i="1" s="1"/>
  <c r="N3966" i="1"/>
  <c r="M3967" i="1"/>
  <c r="O3967" i="1" s="1"/>
  <c r="N3967" i="1"/>
  <c r="M3968" i="1"/>
  <c r="O3968" i="1" s="1"/>
  <c r="N3968" i="1"/>
  <c r="M3969" i="1"/>
  <c r="O3969" i="1" s="1"/>
  <c r="N3969" i="1"/>
  <c r="M3970" i="1"/>
  <c r="O3970" i="1" s="1"/>
  <c r="N3970" i="1"/>
  <c r="M3971" i="1"/>
  <c r="O3971" i="1" s="1"/>
  <c r="N3971" i="1"/>
  <c r="M3972" i="1"/>
  <c r="O3972" i="1" s="1"/>
  <c r="N3972" i="1"/>
  <c r="M3973" i="1"/>
  <c r="O3973" i="1" s="1"/>
  <c r="N3973" i="1"/>
  <c r="M3974" i="1"/>
  <c r="O3974" i="1" s="1"/>
  <c r="N3974" i="1"/>
  <c r="M3975" i="1"/>
  <c r="O3975" i="1" s="1"/>
  <c r="N3975" i="1"/>
  <c r="M3976" i="1"/>
  <c r="O3976" i="1" s="1"/>
  <c r="N3976" i="1"/>
  <c r="M3977" i="1"/>
  <c r="O3977" i="1" s="1"/>
  <c r="N3977" i="1"/>
  <c r="M3978" i="1"/>
  <c r="O3978" i="1" s="1"/>
  <c r="N3978" i="1"/>
  <c r="M3979" i="1"/>
  <c r="O3979" i="1" s="1"/>
  <c r="N3979" i="1"/>
  <c r="M3980" i="1"/>
  <c r="O3980" i="1" s="1"/>
  <c r="N3980" i="1"/>
  <c r="M3981" i="1"/>
  <c r="O3981" i="1" s="1"/>
  <c r="N3981" i="1"/>
  <c r="M3982" i="1"/>
  <c r="O3982" i="1" s="1"/>
  <c r="N3982" i="1"/>
  <c r="M3983" i="1"/>
  <c r="O3983" i="1" s="1"/>
  <c r="N3983" i="1"/>
  <c r="M3984" i="1"/>
  <c r="O3984" i="1" s="1"/>
  <c r="N3984" i="1"/>
  <c r="M3985" i="1"/>
  <c r="O3985" i="1" s="1"/>
  <c r="N3985" i="1"/>
  <c r="M3986" i="1"/>
  <c r="O3986" i="1" s="1"/>
  <c r="N3986" i="1"/>
  <c r="M3987" i="1"/>
  <c r="O3987" i="1" s="1"/>
  <c r="N3987" i="1"/>
  <c r="M3988" i="1"/>
  <c r="O3988" i="1" s="1"/>
  <c r="N3988" i="1"/>
  <c r="M3989" i="1"/>
  <c r="O3989" i="1" s="1"/>
  <c r="N3989" i="1"/>
  <c r="M3990" i="1"/>
  <c r="O3990" i="1" s="1"/>
  <c r="N3990" i="1"/>
  <c r="M3991" i="1"/>
  <c r="O3991" i="1" s="1"/>
  <c r="N3991" i="1"/>
  <c r="M3992" i="1"/>
  <c r="O3992" i="1" s="1"/>
  <c r="N3992" i="1"/>
  <c r="M3993" i="1"/>
  <c r="O3993" i="1" s="1"/>
  <c r="N3993" i="1"/>
  <c r="M3994" i="1"/>
  <c r="O3994" i="1" s="1"/>
  <c r="N3994" i="1"/>
  <c r="M3995" i="1"/>
  <c r="O3995" i="1" s="1"/>
  <c r="N3995" i="1"/>
  <c r="M3996" i="1"/>
  <c r="O3996" i="1" s="1"/>
  <c r="N3996" i="1"/>
  <c r="M3997" i="1"/>
  <c r="O3997" i="1" s="1"/>
  <c r="N3997" i="1"/>
  <c r="M3998" i="1"/>
  <c r="O3998" i="1" s="1"/>
  <c r="N3998" i="1"/>
  <c r="M3999" i="1"/>
  <c r="O3999" i="1" s="1"/>
  <c r="N3999" i="1"/>
  <c r="M4000" i="1"/>
  <c r="O4000" i="1" s="1"/>
  <c r="N4000" i="1"/>
  <c r="M4001" i="1"/>
  <c r="O4001" i="1" s="1"/>
  <c r="N4001" i="1"/>
  <c r="M4002" i="1"/>
  <c r="O4002" i="1" s="1"/>
  <c r="N4002" i="1"/>
  <c r="M4003" i="1"/>
  <c r="O4003" i="1" s="1"/>
  <c r="N4003" i="1"/>
  <c r="M4004" i="1"/>
  <c r="O4004" i="1" s="1"/>
  <c r="N4004" i="1"/>
  <c r="M4005" i="1"/>
  <c r="O4005" i="1" s="1"/>
  <c r="N4005" i="1"/>
  <c r="M4006" i="1"/>
  <c r="O4006" i="1" s="1"/>
  <c r="N4006" i="1"/>
  <c r="M4007" i="1"/>
  <c r="O4007" i="1" s="1"/>
  <c r="N4007" i="1"/>
  <c r="M4008" i="1"/>
  <c r="O4008" i="1" s="1"/>
  <c r="N4008" i="1"/>
  <c r="M4009" i="1"/>
  <c r="O4009" i="1" s="1"/>
  <c r="N4009" i="1"/>
  <c r="M4010" i="1"/>
  <c r="O4010" i="1" s="1"/>
  <c r="N4010" i="1"/>
  <c r="M4011" i="1"/>
  <c r="O4011" i="1" s="1"/>
  <c r="N4011" i="1"/>
  <c r="M4012" i="1"/>
  <c r="O4012" i="1" s="1"/>
  <c r="N4012" i="1"/>
  <c r="M4013" i="1"/>
  <c r="O4013" i="1" s="1"/>
  <c r="N4013" i="1"/>
  <c r="M4014" i="1"/>
  <c r="O4014" i="1" s="1"/>
  <c r="N4014" i="1"/>
  <c r="M4015" i="1"/>
  <c r="O4015" i="1" s="1"/>
  <c r="N4015" i="1"/>
  <c r="M4016" i="1"/>
  <c r="O4016" i="1" s="1"/>
  <c r="N4016" i="1"/>
  <c r="M4017" i="1"/>
  <c r="O4017" i="1" s="1"/>
  <c r="N4017" i="1"/>
  <c r="M4018" i="1"/>
  <c r="O4018" i="1" s="1"/>
  <c r="N4018" i="1"/>
  <c r="M4019" i="1"/>
  <c r="O4019" i="1" s="1"/>
  <c r="N4019" i="1"/>
  <c r="M4020" i="1"/>
  <c r="O4020" i="1" s="1"/>
  <c r="N4020" i="1"/>
  <c r="M4021" i="1"/>
  <c r="O4021" i="1" s="1"/>
  <c r="N4021" i="1"/>
  <c r="M4022" i="1"/>
  <c r="O4022" i="1" s="1"/>
  <c r="N4022" i="1"/>
  <c r="M4023" i="1"/>
  <c r="O4023" i="1" s="1"/>
  <c r="N4023" i="1"/>
  <c r="M4024" i="1"/>
  <c r="O4024" i="1" s="1"/>
  <c r="N4024" i="1"/>
  <c r="M4025" i="1"/>
  <c r="O4025" i="1" s="1"/>
  <c r="N4025" i="1"/>
  <c r="M4026" i="1"/>
  <c r="O4026" i="1" s="1"/>
  <c r="N4026" i="1"/>
  <c r="M4027" i="1"/>
  <c r="O4027" i="1" s="1"/>
  <c r="N4027" i="1"/>
  <c r="M4028" i="1"/>
  <c r="O4028" i="1" s="1"/>
  <c r="N4028" i="1"/>
  <c r="M4029" i="1"/>
  <c r="O4029" i="1" s="1"/>
  <c r="N4029" i="1"/>
  <c r="M4030" i="1"/>
  <c r="O4030" i="1" s="1"/>
  <c r="N4030" i="1"/>
  <c r="M4031" i="1"/>
  <c r="O4031" i="1" s="1"/>
  <c r="N4031" i="1"/>
  <c r="M4032" i="1"/>
  <c r="O4032" i="1" s="1"/>
  <c r="N4032" i="1"/>
  <c r="M4033" i="1"/>
  <c r="O4033" i="1" s="1"/>
  <c r="N4033" i="1"/>
  <c r="M4034" i="1"/>
  <c r="O4034" i="1" s="1"/>
  <c r="N4034" i="1"/>
  <c r="M4035" i="1"/>
  <c r="O4035" i="1" s="1"/>
  <c r="N4035" i="1"/>
  <c r="M4036" i="1"/>
  <c r="O4036" i="1" s="1"/>
  <c r="N4036" i="1"/>
  <c r="M4037" i="1"/>
  <c r="O4037" i="1" s="1"/>
  <c r="N4037" i="1"/>
  <c r="M4038" i="1"/>
  <c r="O4038" i="1" s="1"/>
  <c r="N4038" i="1"/>
  <c r="M4039" i="1"/>
  <c r="O4039" i="1" s="1"/>
  <c r="N4039" i="1"/>
  <c r="M4040" i="1"/>
  <c r="O4040" i="1" s="1"/>
  <c r="N4040" i="1"/>
  <c r="M4041" i="1"/>
  <c r="O4041" i="1" s="1"/>
  <c r="N4041" i="1"/>
  <c r="M4042" i="1"/>
  <c r="O4042" i="1" s="1"/>
  <c r="N4042" i="1"/>
  <c r="M4043" i="1"/>
  <c r="O4043" i="1" s="1"/>
  <c r="N4043" i="1"/>
  <c r="M4044" i="1"/>
  <c r="O4044" i="1" s="1"/>
  <c r="N4044" i="1"/>
  <c r="M4045" i="1"/>
  <c r="O4045" i="1" s="1"/>
  <c r="N4045" i="1"/>
  <c r="M4046" i="1"/>
  <c r="O4046" i="1" s="1"/>
  <c r="N4046" i="1"/>
  <c r="M4047" i="1"/>
  <c r="O4047" i="1" s="1"/>
  <c r="N4047" i="1"/>
  <c r="M4048" i="1"/>
  <c r="O4048" i="1" s="1"/>
  <c r="N4048" i="1"/>
  <c r="M4049" i="1"/>
  <c r="O4049" i="1" s="1"/>
  <c r="N4049" i="1"/>
  <c r="M4050" i="1"/>
  <c r="O4050" i="1" s="1"/>
  <c r="N4050" i="1"/>
  <c r="M4051" i="1"/>
  <c r="O4051" i="1" s="1"/>
  <c r="N4051" i="1"/>
  <c r="M4052" i="1"/>
  <c r="O4052" i="1" s="1"/>
  <c r="N4052" i="1"/>
  <c r="M4053" i="1"/>
  <c r="O4053" i="1" s="1"/>
  <c r="N4053" i="1"/>
  <c r="M4054" i="1"/>
  <c r="O4054" i="1" s="1"/>
  <c r="N4054" i="1"/>
  <c r="M4055" i="1"/>
  <c r="O4055" i="1" s="1"/>
  <c r="N4055" i="1"/>
  <c r="M4056" i="1"/>
  <c r="O4056" i="1" s="1"/>
  <c r="N4056" i="1"/>
  <c r="M4057" i="1"/>
  <c r="O4057" i="1" s="1"/>
  <c r="N4057" i="1"/>
  <c r="M4058" i="1"/>
  <c r="O4058" i="1" s="1"/>
  <c r="N4058" i="1"/>
  <c r="M4059" i="1"/>
  <c r="O4059" i="1" s="1"/>
  <c r="N4059" i="1"/>
  <c r="M4060" i="1"/>
  <c r="O4060" i="1" s="1"/>
  <c r="N4060" i="1"/>
  <c r="M4061" i="1"/>
  <c r="O4061" i="1" s="1"/>
  <c r="N4061" i="1"/>
  <c r="M4062" i="1"/>
  <c r="O4062" i="1" s="1"/>
  <c r="N4062" i="1"/>
  <c r="M4063" i="1"/>
  <c r="O4063" i="1" s="1"/>
  <c r="N4063" i="1"/>
  <c r="M4064" i="1"/>
  <c r="O4064" i="1" s="1"/>
  <c r="N4064" i="1"/>
  <c r="M4065" i="1"/>
  <c r="O4065" i="1" s="1"/>
  <c r="N4065" i="1"/>
  <c r="M4066" i="1"/>
  <c r="O4066" i="1" s="1"/>
  <c r="N4066" i="1"/>
  <c r="M4067" i="1"/>
  <c r="O4067" i="1" s="1"/>
  <c r="N4067" i="1"/>
  <c r="M4068" i="1"/>
  <c r="O4068" i="1" s="1"/>
  <c r="N4068" i="1"/>
  <c r="M4069" i="1"/>
  <c r="O4069" i="1" s="1"/>
  <c r="N4069" i="1"/>
  <c r="M4070" i="1"/>
  <c r="O4070" i="1" s="1"/>
  <c r="N4070" i="1"/>
  <c r="M4071" i="1"/>
  <c r="O4071" i="1" s="1"/>
  <c r="N4071" i="1"/>
  <c r="M4072" i="1"/>
  <c r="O4072" i="1" s="1"/>
  <c r="N4072" i="1"/>
  <c r="M4073" i="1"/>
  <c r="O4073" i="1" s="1"/>
  <c r="N4073" i="1"/>
  <c r="M4074" i="1"/>
  <c r="O4074" i="1" s="1"/>
  <c r="N4074" i="1"/>
  <c r="M4075" i="1"/>
  <c r="O4075" i="1" s="1"/>
  <c r="N4075" i="1"/>
  <c r="M4076" i="1"/>
  <c r="O4076" i="1" s="1"/>
  <c r="N4076" i="1"/>
  <c r="M4077" i="1"/>
  <c r="O4077" i="1" s="1"/>
  <c r="N4077" i="1"/>
  <c r="M4078" i="1"/>
  <c r="O4078" i="1" s="1"/>
  <c r="N4078" i="1"/>
  <c r="M4079" i="1"/>
  <c r="O4079" i="1" s="1"/>
  <c r="N4079" i="1"/>
  <c r="M4080" i="1"/>
  <c r="O4080" i="1" s="1"/>
  <c r="N4080" i="1"/>
  <c r="M4081" i="1"/>
  <c r="O4081" i="1" s="1"/>
  <c r="N4081" i="1"/>
  <c r="M4082" i="1"/>
  <c r="O4082" i="1" s="1"/>
  <c r="N4082" i="1"/>
  <c r="M4083" i="1"/>
  <c r="O4083" i="1" s="1"/>
  <c r="N4083" i="1"/>
  <c r="M4084" i="1"/>
  <c r="O4084" i="1" s="1"/>
  <c r="N4084" i="1"/>
  <c r="M4085" i="1"/>
  <c r="O4085" i="1" s="1"/>
  <c r="N4085" i="1"/>
  <c r="M4086" i="1"/>
  <c r="O4086" i="1" s="1"/>
  <c r="N4086" i="1"/>
  <c r="M4087" i="1"/>
  <c r="O4087" i="1" s="1"/>
  <c r="N4087" i="1"/>
  <c r="M4088" i="1"/>
  <c r="O4088" i="1" s="1"/>
  <c r="N4088" i="1"/>
  <c r="M4089" i="1"/>
  <c r="O4089" i="1" s="1"/>
  <c r="N4089" i="1"/>
  <c r="M4090" i="1"/>
  <c r="O4090" i="1" s="1"/>
  <c r="N4090" i="1"/>
  <c r="M4091" i="1"/>
  <c r="O4091" i="1" s="1"/>
  <c r="N4091" i="1"/>
  <c r="M4092" i="1"/>
  <c r="O4092" i="1" s="1"/>
  <c r="N4092" i="1"/>
  <c r="M4093" i="1"/>
  <c r="O4093" i="1" s="1"/>
  <c r="N4093" i="1"/>
  <c r="M4094" i="1"/>
  <c r="O4094" i="1" s="1"/>
  <c r="N4094" i="1"/>
  <c r="M4095" i="1"/>
  <c r="O4095" i="1" s="1"/>
  <c r="N4095" i="1"/>
  <c r="M4096" i="1"/>
  <c r="O4096" i="1" s="1"/>
  <c r="N4096" i="1"/>
  <c r="M4097" i="1"/>
  <c r="O4097" i="1" s="1"/>
  <c r="N4097" i="1"/>
  <c r="M4098" i="1"/>
  <c r="O4098" i="1" s="1"/>
  <c r="N4098" i="1"/>
  <c r="M4099" i="1"/>
  <c r="O4099" i="1" s="1"/>
  <c r="N4099" i="1"/>
  <c r="M4100" i="1"/>
  <c r="O4100" i="1" s="1"/>
  <c r="N4100" i="1"/>
  <c r="M4101" i="1"/>
  <c r="O4101" i="1" s="1"/>
  <c r="N4101" i="1"/>
  <c r="M4102" i="1"/>
  <c r="O4102" i="1" s="1"/>
  <c r="N4102" i="1"/>
  <c r="M4103" i="1"/>
  <c r="O4103" i="1" s="1"/>
  <c r="N4103" i="1"/>
  <c r="M4104" i="1"/>
  <c r="O4104" i="1" s="1"/>
  <c r="N4104" i="1"/>
  <c r="M4105" i="1"/>
  <c r="O4105" i="1" s="1"/>
  <c r="N4105" i="1"/>
  <c r="M4106" i="1"/>
  <c r="O4106" i="1" s="1"/>
  <c r="N4106" i="1"/>
  <c r="M4107" i="1"/>
  <c r="O4107" i="1" s="1"/>
  <c r="N4107" i="1"/>
  <c r="M4108" i="1"/>
  <c r="O4108" i="1" s="1"/>
  <c r="N4108" i="1"/>
  <c r="M4109" i="1"/>
  <c r="O4109" i="1" s="1"/>
  <c r="N4109" i="1"/>
  <c r="M4110" i="1"/>
  <c r="O4110" i="1" s="1"/>
  <c r="N4110" i="1"/>
  <c r="M4111" i="1"/>
  <c r="O4111" i="1" s="1"/>
  <c r="N4111" i="1"/>
  <c r="M4112" i="1"/>
  <c r="O4112" i="1" s="1"/>
  <c r="N4112" i="1"/>
  <c r="M4113" i="1"/>
  <c r="O4113" i="1" s="1"/>
  <c r="N4113" i="1"/>
  <c r="M4114" i="1"/>
  <c r="O4114" i="1" s="1"/>
  <c r="N4114" i="1"/>
  <c r="M4115" i="1"/>
  <c r="O4115" i="1" s="1"/>
  <c r="N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K3" i="1"/>
  <c r="L3" i="1" s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E9" i="6" l="1"/>
  <c r="M3" i="1"/>
  <c r="O3" i="1" s="1"/>
  <c r="N3" i="1"/>
  <c r="E10" i="6"/>
  <c r="G10" i="6" s="1"/>
  <c r="E6" i="6"/>
  <c r="H6" i="6" s="1"/>
  <c r="G11" i="6"/>
  <c r="F11" i="6"/>
  <c r="H11" i="6"/>
  <c r="G12" i="6"/>
  <c r="F12" i="6"/>
  <c r="H12" i="6"/>
  <c r="E7" i="6"/>
  <c r="G7" i="6" s="1"/>
  <c r="E8" i="6"/>
  <c r="G8" i="6" s="1"/>
  <c r="E2" i="6"/>
  <c r="G2" i="6" s="1"/>
  <c r="E5" i="6"/>
  <c r="G5" i="6" s="1"/>
  <c r="E13" i="6"/>
  <c r="G13" i="6" s="1"/>
  <c r="E3" i="6"/>
  <c r="F3" i="6" s="1"/>
  <c r="E4" i="6"/>
  <c r="H4" i="6" s="1"/>
  <c r="V3" i="1"/>
  <c r="V4" i="1"/>
  <c r="V5" i="1"/>
  <c r="V6" i="1"/>
  <c r="V7" i="1"/>
  <c r="V8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F10" i="6" l="1"/>
  <c r="H7" i="6"/>
  <c r="F2" i="6"/>
  <c r="H10" i="6"/>
  <c r="F13" i="6"/>
  <c r="H13" i="6"/>
  <c r="H2" i="6"/>
  <c r="H3" i="6"/>
  <c r="G3" i="6"/>
  <c r="F6" i="6"/>
  <c r="H5" i="6"/>
  <c r="F8" i="6"/>
  <c r="H8" i="6"/>
  <c r="G4" i="6"/>
  <c r="F4" i="6"/>
  <c r="F7" i="6"/>
  <c r="G6" i="6"/>
  <c r="F5" i="6"/>
</calcChain>
</file>

<file path=xl/sharedStrings.xml><?xml version="1.0" encoding="utf-8"?>
<sst xmlns="http://schemas.openxmlformats.org/spreadsheetml/2006/main" count="33065" uniqueCount="8406">
  <si>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</si>
  <si>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</si>
  <si>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</si>
  <si>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</si>
  <si>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</si>
  <si>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</si>
  <si>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</si>
  <si>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</si>
  <si>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</si>
  <si>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</si>
  <si>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</si>
  <si>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</si>
  <si>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</si>
  <si>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</si>
  <si>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</si>
  <si>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</si>
  <si>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</si>
  <si>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</si>
  <si>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</si>
  <si>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</si>
  <si>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</si>
  <si>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</si>
  <si>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</si>
  <si>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</si>
  <si>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</si>
  <si>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</si>
  <si>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</si>
  <si>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</si>
  <si>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</si>
  <si>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</si>
  <si>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</si>
  <si>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</si>
  <si>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</si>
  <si>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</si>
  <si>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</si>
  <si>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</si>
  <si>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</si>
  <si>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</si>
  <si>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</si>
  <si>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</si>
  <si>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</si>
  <si>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</si>
  <si>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</si>
  <si>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</si>
  <si>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</si>
  <si>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</si>
  <si>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</si>
  <si>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</si>
  <si>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</si>
  <si>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</si>
  <si>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</si>
  <si>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</si>
  <si>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</si>
  <si>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</si>
  <si>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</si>
  <si>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</si>
  <si>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</si>
  <si>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</si>
  <si>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</si>
  <si>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</si>
  <si>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</si>
  <si>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</si>
  <si>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</si>
  <si>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</si>
  <si>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</si>
  <si>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</si>
  <si>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</si>
  <si>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</si>
  <si>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</si>
  <si>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</si>
  <si>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</si>
  <si>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</si>
  <si>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</si>
  <si>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</si>
  <si>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</si>
  <si>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</si>
  <si>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</si>
  <si>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</si>
  <si>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</si>
  <si>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</si>
  <si>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</si>
  <si>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</si>
  <si>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</si>
  <si>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</si>
  <si>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</si>
  <si>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</si>
  <si>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</si>
  <si>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</si>
  <si>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</si>
  <si>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</si>
  <si>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</si>
  <si>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</si>
  <si>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</si>
  <si>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</si>
  <si>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</si>
  <si>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</si>
  <si>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</si>
  <si>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</si>
  <si>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</si>
  <si>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</si>
  <si>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</si>
  <si>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</si>
  <si>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</si>
  <si>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</si>
  <si>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</si>
  <si>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</si>
  <si>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</si>
  <si>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</si>
  <si>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</si>
  <si>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</si>
  <si>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</si>
  <si>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</si>
  <si>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</si>
  <si>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</si>
  <si>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</si>
  <si>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</si>
  <si>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</si>
  <si>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</si>
  <si>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</si>
  <si>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</si>
  <si>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</si>
  <si>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</si>
  <si>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</si>
  <si>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</si>
  <si>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</si>
  <si>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</si>
  <si>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</si>
  <si>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</si>
  <si>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</si>
  <si>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</si>
  <si>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</si>
  <si>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</si>
  <si>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</si>
  <si>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</si>
  <si>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</si>
  <si>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</si>
  <si>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</si>
  <si>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</si>
  <si>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</si>
  <si>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</si>
  <si>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</si>
  <si>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</si>
  <si>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</si>
  <si>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</si>
  <si>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</si>
  <si>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</si>
  <si>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</si>
  <si>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</si>
  <si>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</si>
  <si>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</si>
  <si>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</si>
  <si>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</si>
  <si>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</si>
  <si>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</si>
  <si>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</si>
  <si>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</si>
  <si>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</si>
  <si>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</si>
  <si>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</si>
  <si>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</si>
  <si>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</si>
  <si>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</si>
  <si>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</si>
  <si>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</si>
  <si>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</si>
  <si>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</si>
  <si>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</si>
  <si>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</si>
  <si>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</si>
  <si>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</si>
  <si>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</si>
  <si>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</si>
  <si>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</si>
  <si>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</si>
  <si>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</si>
  <si>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</si>
  <si>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</si>
  <si>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</si>
  <si>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</si>
  <si>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</si>
  <si>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</si>
  <si>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</si>
  <si>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</si>
  <si>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</si>
  <si>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</si>
  <si>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</si>
  <si>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</si>
  <si>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</si>
  <si>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</si>
  <si>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</si>
  <si>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</si>
  <si>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</si>
  <si>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</si>
  <si>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</si>
  <si>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</si>
  <si>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</si>
  <si>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</si>
  <si>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</si>
  <si>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</si>
  <si>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</si>
  <si>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</si>
  <si>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</si>
  <si>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</si>
  <si>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</si>
  <si>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</si>
  <si>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</si>
  <si>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</si>
  <si>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</si>
  <si>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</si>
  <si>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</si>
  <si>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</si>
  <si>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</si>
  <si>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</si>
  <si>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</si>
  <si>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</si>
  <si>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</si>
  <si>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</si>
  <si>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</si>
  <si>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</si>
  <si>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</si>
  <si>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</si>
  <si>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</si>
  <si>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</si>
  <si>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</si>
  <si>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</si>
  <si>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</si>
  <si>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</si>
  <si>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</si>
  <si>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</si>
  <si>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</si>
  <si>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</si>
  <si>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</si>
  <si>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</si>
  <si>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</si>
  <si>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</si>
  <si>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</si>
  <si>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</si>
  <si>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</si>
  <si>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</si>
  <si>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</si>
  <si>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</si>
  <si>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</si>
  <si>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</si>
  <si>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</si>
  <si>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</si>
  <si>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</si>
  <si>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</si>
  <si>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</si>
  <si>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</si>
  <si>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</si>
  <si>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</si>
  <si>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</si>
  <si>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</si>
  <si>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</si>
  <si>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</si>
  <si>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</si>
  <si>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</si>
  <si>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</si>
  <si>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</si>
  <si>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</si>
  <si>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</si>
  <si>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</si>
  <si>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</si>
  <si>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</si>
  <si>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</si>
  <si>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</si>
  <si>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</si>
  <si>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</si>
  <si>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</si>
  <si>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</si>
  <si>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</si>
  <si>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</si>
  <si>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</si>
  <si>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</si>
  <si>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</si>
  <si>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</si>
  <si>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</si>
  <si>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</si>
  <si>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</si>
  <si>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</si>
  <si>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</si>
  <si>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</si>
  <si>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</si>
  <si>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</si>
  <si>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</si>
  <si>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</si>
  <si>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</si>
  <si>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</si>
  <si>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</si>
  <si>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</si>
  <si>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</si>
  <si>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</si>
  <si>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</si>
  <si>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</si>
  <si>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</si>
  <si>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</si>
  <si>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</si>
  <si>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</si>
  <si>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</si>
  <si>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</si>
  <si>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</si>
  <si>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</si>
  <si>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</si>
  <si>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</si>
  <si>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</si>
  <si>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</si>
  <si>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</si>
  <si>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</si>
  <si>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</si>
  <si>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</si>
  <si>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</si>
  <si>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</si>
  <si>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</si>
  <si>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</si>
  <si>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</si>
  <si>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</si>
  <si>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</si>
  <si>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</si>
  <si>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</si>
  <si>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</si>
  <si>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</si>
  <si>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</si>
  <si>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</si>
  <si>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</si>
  <si>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</si>
  <si>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</si>
  <si>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</si>
  <si>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</si>
  <si>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</si>
  <si>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</si>
  <si>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</si>
  <si>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</si>
  <si>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</si>
  <si>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</si>
  <si>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</si>
  <si>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</si>
  <si>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</si>
  <si>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</si>
  <si>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</si>
  <si>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</si>
  <si>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</si>
  <si>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</si>
  <si>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</si>
  <si>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</si>
  <si>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</si>
  <si>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</si>
  <si>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</si>
  <si>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</si>
  <si>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</si>
  <si>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</si>
  <si>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</si>
  <si>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</si>
  <si>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</si>
  <si>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</si>
  <si>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</si>
  <si>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</si>
  <si>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</si>
  <si>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</si>
  <si>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</si>
  <si>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</si>
  <si>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</si>
  <si>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</si>
  <si>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</si>
  <si>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</si>
  <si>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</si>
  <si>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</si>
  <si>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</si>
  <si>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</si>
  <si>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</si>
  <si>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</si>
  <si>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</si>
  <si>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</si>
  <si>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</si>
  <si>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</si>
  <si>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</si>
  <si>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</si>
  <si>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</si>
  <si>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</si>
  <si>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</si>
  <si>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</si>
  <si>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</si>
  <si>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</si>
  <si>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</si>
  <si>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</si>
  <si>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</si>
  <si>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</si>
  <si>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</si>
  <si>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</si>
  <si>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</si>
  <si>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</si>
  <si>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</si>
  <si>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</si>
  <si>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</si>
  <si>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</si>
  <si>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</si>
  <si>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</si>
  <si>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</si>
  <si>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</si>
  <si>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</si>
  <si>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</si>
  <si>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</si>
  <si>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</si>
  <si>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</si>
  <si>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</si>
  <si>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</si>
  <si>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</si>
  <si>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</si>
  <si>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</si>
  <si>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</si>
  <si>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</si>
  <si>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</si>
  <si>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</si>
  <si>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</si>
  <si>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</si>
  <si>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</si>
  <si>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</si>
  <si>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</si>
  <si>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</si>
  <si>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</si>
  <si>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</si>
  <si>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</si>
  <si>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</si>
  <si>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</si>
  <si>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</si>
  <si>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</si>
  <si>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</si>
  <si>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</si>
  <si>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</si>
  <si>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</si>
  <si>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</si>
  <si>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</si>
  <si>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</si>
  <si>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</si>
  <si>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</si>
  <si>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</si>
  <si>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</si>
  <si>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</si>
  <si>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</si>
  <si>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</si>
  <si>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</si>
  <si>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</si>
  <si>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</si>
  <si>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</si>
  <si>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</si>
  <si>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</si>
  <si>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</si>
  <si>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</si>
  <si>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</si>
  <si>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</si>
  <si>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</si>
  <si>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</si>
  <si>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</si>
  <si>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</si>
  <si>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</si>
  <si>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</si>
  <si>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</si>
  <si>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</si>
  <si>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</si>
  <si>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</si>
  <si>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</si>
  <si>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</si>
  <si>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</si>
  <si>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</si>
  <si>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</si>
  <si>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</si>
  <si>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</si>
  <si>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</si>
  <si>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</si>
  <si>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</si>
  <si>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</si>
  <si>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</si>
  <si>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</si>
  <si>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</si>
  <si>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</si>
  <si>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</si>
  <si>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</si>
  <si>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</si>
  <si>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</si>
  <si>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</si>
  <si>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</si>
  <si>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</si>
  <si>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</si>
  <si>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</si>
  <si>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</si>
  <si>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</si>
  <si>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</si>
  <si>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</si>
  <si>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</si>
  <si>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</si>
  <si>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</si>
  <si>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</si>
  <si>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</si>
  <si>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</si>
  <si>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</si>
  <si>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</si>
  <si>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</si>
  <si>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</si>
  <si>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</si>
  <si>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</si>
  <si>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</si>
  <si>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</si>
  <si>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</si>
  <si>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</si>
  <si>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</si>
  <si>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</si>
  <si>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</si>
  <si>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</si>
  <si>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</si>
  <si>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</si>
  <si>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</si>
  <si>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</si>
  <si>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</si>
  <si>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</si>
  <si>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</si>
  <si>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</si>
  <si>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</si>
  <si>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</si>
  <si>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</si>
  <si>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</si>
  <si>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</si>
  <si>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</si>
  <si>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</si>
  <si>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</si>
  <si>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</si>
  <si>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</si>
  <si>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</si>
  <si>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</si>
  <si>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</si>
  <si>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</si>
  <si>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</si>
  <si>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</si>
  <si>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</si>
  <si>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</si>
  <si>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</si>
  <si>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</si>
  <si>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</si>
  <si>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</si>
  <si>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</si>
  <si>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</si>
  <si>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</si>
  <si>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</si>
  <si>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</si>
  <si>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</si>
  <si>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</si>
  <si>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</si>
  <si>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</si>
  <si>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</si>
  <si>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</si>
  <si>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</si>
  <si>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</si>
  <si>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</si>
  <si>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</si>
  <si>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</si>
  <si>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</si>
  <si>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</si>
  <si>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</si>
  <si>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</si>
  <si>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</si>
  <si>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</si>
  <si>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</si>
  <si>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</si>
  <si>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</si>
  <si>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</si>
  <si>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</si>
  <si>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</si>
  <si>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</si>
  <si>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</si>
  <si>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</si>
  <si>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</si>
  <si>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</si>
  <si>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</si>
  <si>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</si>
  <si>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</si>
  <si>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</si>
  <si>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</si>
  <si>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</si>
  <si>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</si>
  <si>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</si>
  <si>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</si>
  <si>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</si>
  <si>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</si>
  <si>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</si>
  <si>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</si>
  <si>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</si>
  <si>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</si>
  <si>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</si>
  <si>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</si>
  <si>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</si>
  <si>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</si>
  <si>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</si>
  <si>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</si>
  <si>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</si>
  <si>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</si>
  <si>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</si>
  <si>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</si>
  <si>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</si>
  <si>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</si>
  <si>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</si>
  <si>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</si>
  <si>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</si>
  <si>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</si>
  <si>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</si>
  <si>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</si>
  <si>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</si>
  <si>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</si>
  <si>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</si>
  <si>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</si>
  <si>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</si>
  <si>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</si>
  <si>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</si>
  <si>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</si>
  <si>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</si>
  <si>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</si>
  <si>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</si>
  <si>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</si>
  <si>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</si>
  <si>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</si>
  <si>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</si>
  <si>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</si>
  <si>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</si>
  <si>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</si>
  <si>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</si>
  <si>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</si>
  <si>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</si>
  <si>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</si>
  <si>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</si>
  <si>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</si>
  <si>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</si>
  <si>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</si>
  <si>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</si>
  <si>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</si>
  <si>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</si>
  <si>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</si>
  <si>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</si>
  <si>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</si>
  <si>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</si>
  <si>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</si>
  <si>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</si>
  <si>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</si>
  <si>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</si>
  <si>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</si>
  <si>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</si>
  <si>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</si>
  <si>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</si>
  <si>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</si>
  <si>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</si>
  <si>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</si>
  <si>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</si>
  <si>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</si>
  <si>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</si>
  <si>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</si>
  <si>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</si>
  <si>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</si>
  <si>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</si>
  <si>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</si>
  <si>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</si>
  <si>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</si>
  <si>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</si>
  <si>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</si>
  <si>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</si>
  <si>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</si>
  <si>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</si>
  <si>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</si>
  <si>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</si>
  <si>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</si>
  <si>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</si>
  <si>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</si>
  <si>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</si>
  <si>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</si>
  <si>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</si>
  <si>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</si>
  <si>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</si>
  <si>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</si>
  <si>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</si>
  <si>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</si>
  <si>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</si>
  <si>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</si>
  <si>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</si>
  <si>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</si>
  <si>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</si>
  <si>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</si>
  <si>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</si>
  <si>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</si>
  <si>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</si>
  <si>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</si>
  <si>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</si>
  <si>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</si>
  <si>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</si>
  <si>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</si>
  <si>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</si>
  <si>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</si>
  <si>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</si>
  <si>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</si>
  <si>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</si>
  <si>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</si>
  <si>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</si>
  <si>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</si>
  <si>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</si>
  <si>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</si>
  <si>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</si>
  <si>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</si>
  <si>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</si>
  <si>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</si>
  <si>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</si>
  <si>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</si>
  <si>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</si>
  <si>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</si>
  <si>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</si>
  <si>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</si>
  <si>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</si>
  <si>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</si>
  <si>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</si>
  <si>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</si>
  <si>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</si>
  <si>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</si>
  <si>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</si>
  <si>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</si>
  <si>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</si>
  <si>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</si>
  <si>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</si>
  <si>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</si>
  <si>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</si>
  <si>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</si>
  <si>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</si>
  <si>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</si>
  <si>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</si>
  <si>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</si>
  <si>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</si>
  <si>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</si>
  <si>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</si>
  <si>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</si>
  <si>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</si>
  <si>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</si>
  <si>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</si>
  <si>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</si>
  <si>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</si>
  <si>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</si>
  <si>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</si>
  <si>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</si>
  <si>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</si>
  <si>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</si>
  <si>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</si>
  <si>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</si>
  <si>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</si>
  <si>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</si>
  <si>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</si>
  <si>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</si>
  <si>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</si>
  <si>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</si>
  <si>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</si>
  <si>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</si>
  <si>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</si>
  <si>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</si>
  <si>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</si>
  <si>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</si>
  <si>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</si>
  <si>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</si>
  <si>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</si>
  <si>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</si>
  <si>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</si>
  <si>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</si>
  <si>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</si>
  <si>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</si>
  <si>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</si>
  <si>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</si>
  <si>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</si>
  <si>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</si>
  <si>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</si>
  <si>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</si>
  <si>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</si>
  <si>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</si>
  <si>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</si>
  <si>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</si>
  <si>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</si>
  <si>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</si>
  <si>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</si>
  <si>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</si>
  <si>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</si>
  <si>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</si>
  <si>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</si>
  <si>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</si>
  <si>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</si>
  <si>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</si>
  <si>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</si>
  <si>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</si>
  <si>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</si>
  <si>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</si>
  <si>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</si>
  <si>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</si>
  <si>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</si>
  <si>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</si>
  <si>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</si>
  <si>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</si>
  <si>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</si>
  <si>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</si>
  <si>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</si>
  <si>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</si>
  <si>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</si>
  <si>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</si>
  <si>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</si>
  <si>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</si>
  <si>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</si>
  <si>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</si>
  <si>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</si>
  <si>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</si>
  <si>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</si>
  <si>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</si>
  <si>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</si>
  <si>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</si>
  <si>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</si>
  <si>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</si>
  <si>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</si>
  <si>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</si>
  <si>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</si>
  <si>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</si>
  <si>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</si>
  <si>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</si>
  <si>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</si>
  <si>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</si>
  <si>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</si>
  <si>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</si>
  <si>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</si>
  <si>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</si>
  <si>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</si>
  <si>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</si>
  <si>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</si>
  <si>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</si>
  <si>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</si>
  <si>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</si>
  <si>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</si>
  <si>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</si>
  <si>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</si>
  <si>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</si>
  <si>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</si>
  <si>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</si>
  <si>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</si>
  <si>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</si>
  <si>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</si>
  <si>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</si>
  <si>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</si>
  <si>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</si>
  <si>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</si>
  <si>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</si>
  <si>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</si>
  <si>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</si>
  <si>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</si>
  <si>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</si>
  <si>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</si>
  <si>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</si>
  <si>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</si>
  <si>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</si>
  <si>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</si>
  <si>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</si>
  <si>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</si>
  <si>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</si>
  <si>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</si>
  <si>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</si>
  <si>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</si>
  <si>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</si>
  <si>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</si>
  <si>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</si>
  <si>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</si>
  <si>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</si>
  <si>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</si>
  <si>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</si>
  <si>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</si>
  <si>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</si>
  <si>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</si>
  <si>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</si>
  <si>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</si>
  <si>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</si>
  <si>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</si>
  <si>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</si>
  <si>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</si>
  <si>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</si>
  <si>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</si>
  <si>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</si>
  <si>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</si>
  <si>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</si>
  <si>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</si>
  <si>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</si>
  <si>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</si>
  <si>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</si>
  <si>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</si>
  <si>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</si>
  <si>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</si>
  <si>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</si>
  <si>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</si>
  <si>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</si>
  <si>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</si>
  <si>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</si>
  <si>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</si>
  <si>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</si>
  <si>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</si>
  <si>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</si>
  <si>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</si>
  <si>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</si>
  <si>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</si>
  <si>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</si>
  <si>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</si>
  <si>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</si>
  <si>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</si>
  <si>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</si>
  <si>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</si>
  <si>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</si>
  <si>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</si>
  <si>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</si>
  <si>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</si>
  <si>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</si>
  <si>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</si>
  <si>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</si>
  <si>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</si>
  <si>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</si>
  <si>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</si>
  <si>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</si>
  <si>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</si>
  <si>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</si>
  <si>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</si>
  <si>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</si>
  <si>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</si>
  <si>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</si>
  <si>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</si>
  <si>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</si>
  <si>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</si>
  <si>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</si>
  <si>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</si>
  <si>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</si>
  <si>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</si>
  <si>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</si>
  <si>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</si>
  <si>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</si>
  <si>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</si>
  <si>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</si>
  <si>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</si>
  <si>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</si>
  <si>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</si>
  <si>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</si>
  <si>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</si>
  <si>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</si>
  <si>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</si>
  <si>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</si>
  <si>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</si>
  <si>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</si>
  <si>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</si>
  <si>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</si>
  <si>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</si>
  <si>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</si>
  <si>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</si>
  <si>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</si>
  <si>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</si>
  <si>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</si>
  <si>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</si>
  <si>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</si>
  <si>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</si>
  <si>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</si>
  <si>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</si>
  <si>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</si>
  <si>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</si>
  <si>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</si>
  <si>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</si>
  <si>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</si>
  <si>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</si>
  <si>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</si>
  <si>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</si>
  <si>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</si>
  <si>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</si>
  <si>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</si>
  <si>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</si>
  <si>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</si>
  <si>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</si>
  <si>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</si>
  <si>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</si>
  <si>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</si>
  <si>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</si>
  <si>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</si>
  <si>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</si>
  <si>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</si>
  <si>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</si>
  <si>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</si>
  <si>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</si>
  <si>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</si>
  <si>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</si>
  <si>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</si>
  <si>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</si>
  <si>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</si>
  <si>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</si>
  <si>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</si>
  <si>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</si>
  <si>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</si>
  <si>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</si>
  <si>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</si>
  <si>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</si>
  <si>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</si>
  <si>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</si>
  <si>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</si>
  <si>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</si>
  <si>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</si>
  <si>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</si>
  <si>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</si>
  <si>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</si>
  <si>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</si>
  <si>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</si>
  <si>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</si>
  <si>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</si>
  <si>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</si>
  <si>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</si>
  <si>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</si>
  <si>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</si>
  <si>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</si>
  <si>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</si>
  <si>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</si>
  <si>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</si>
  <si>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</si>
  <si>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</si>
  <si>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</si>
  <si>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</si>
  <si>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</si>
  <si>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</si>
  <si>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</si>
  <si>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</si>
  <si>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</si>
  <si>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</si>
  <si>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</si>
  <si>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</si>
  <si>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</si>
  <si>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</si>
  <si>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</si>
  <si>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</si>
  <si>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</si>
  <si>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</si>
  <si>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</si>
  <si>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</si>
  <si>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</si>
  <si>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</si>
  <si>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</si>
  <si>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</si>
  <si>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</si>
  <si>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</si>
  <si>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</si>
  <si>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</si>
  <si>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</si>
  <si>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</si>
  <si>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</si>
  <si>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</si>
  <si>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</si>
  <si>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</si>
  <si>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</si>
  <si>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</si>
  <si>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</si>
  <si>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</si>
  <si>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</si>
  <si>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</si>
  <si>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</si>
  <si>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</si>
  <si>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</si>
  <si>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</si>
  <si>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</si>
  <si>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</si>
  <si>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</si>
  <si>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</si>
  <si>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</si>
  <si>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</si>
  <si>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</si>
  <si>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</si>
  <si>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</si>
  <si>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</si>
  <si>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</si>
  <si>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</si>
  <si>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</si>
  <si>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</si>
  <si>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</si>
  <si>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</si>
  <si>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</si>
  <si>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</si>
  <si>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</si>
  <si>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</si>
  <si>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</si>
  <si>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</si>
  <si>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</si>
  <si>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</si>
  <si>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</si>
  <si>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</si>
  <si>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</si>
  <si>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</si>
  <si>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</si>
  <si>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</si>
  <si>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</si>
  <si>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</si>
  <si>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</si>
  <si>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</si>
  <si>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</si>
  <si>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</si>
  <si>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</si>
  <si>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</si>
  <si>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</si>
  <si>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</si>
  <si>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</si>
  <si>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</si>
  <si>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</si>
  <si>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</si>
  <si>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</si>
  <si>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</si>
  <si>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</si>
  <si>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</si>
  <si>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</si>
  <si>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</si>
  <si>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</si>
  <si>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</si>
  <si>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</si>
  <si>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</si>
  <si>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</si>
  <si>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</si>
  <si>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</si>
  <si>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</si>
  <si>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</si>
  <si>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</si>
  <si>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</si>
  <si>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</si>
  <si>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</si>
  <si>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</si>
  <si>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</si>
  <si>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</si>
  <si>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</si>
  <si>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</si>
  <si>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</si>
  <si>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</si>
  <si>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</si>
  <si>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</si>
  <si>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</si>
  <si>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</si>
  <si>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</si>
  <si>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</si>
  <si>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</si>
  <si>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</si>
  <si>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</si>
  <si>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</si>
  <si>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</si>
  <si>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</si>
  <si>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</si>
  <si>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</si>
  <si>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</si>
  <si>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</si>
  <si>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</si>
  <si>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</si>
  <si>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</si>
  <si>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</si>
  <si>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</si>
  <si>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</si>
  <si>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</si>
  <si>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</si>
  <si>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</si>
  <si>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</si>
  <si>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</si>
  <si>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</si>
  <si>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</si>
  <si>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</si>
  <si>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</si>
  <si>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</si>
  <si>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</si>
  <si>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</si>
  <si>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</si>
  <si>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</si>
  <si>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</si>
  <si>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</si>
  <si>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</si>
  <si>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</si>
  <si>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</si>
  <si>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</si>
  <si>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</si>
  <si>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</si>
  <si>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</si>
  <si>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</si>
  <si>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</si>
  <si>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</si>
  <si>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</si>
  <si>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</si>
  <si>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</si>
  <si>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</si>
  <si>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</si>
  <si>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</si>
  <si>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</si>
  <si>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</si>
  <si>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</si>
  <si>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</si>
  <si>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</si>
  <si>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</si>
  <si>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</si>
  <si>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</si>
  <si>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</si>
  <si>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</si>
  <si>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</si>
  <si>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</si>
  <si>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</si>
  <si>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</si>
  <si>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</si>
  <si>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</si>
  <si>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</si>
  <si>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</si>
  <si>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</si>
  <si>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</si>
  <si>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</si>
  <si>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</si>
  <si>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</si>
  <si>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</si>
  <si>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</si>
  <si>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</si>
  <si>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</si>
  <si>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</si>
  <si>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</si>
  <si>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</si>
  <si>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</si>
  <si>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</si>
  <si>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</si>
  <si>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</si>
  <si>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</si>
  <si>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</si>
  <si>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</si>
  <si>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</si>
  <si>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</si>
  <si>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</si>
  <si>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</si>
  <si>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</si>
  <si>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</si>
  <si>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</si>
  <si>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</si>
  <si>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</si>
  <si>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</si>
  <si>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</si>
  <si>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</si>
  <si>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</si>
  <si>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</si>
  <si>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</si>
  <si>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</si>
  <si>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</si>
  <si>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</si>
  <si>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</si>
  <si>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</si>
  <si>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</si>
  <si>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</si>
  <si>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</si>
  <si>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</si>
  <si>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</si>
  <si>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</si>
  <si>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</si>
  <si>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</si>
  <si>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</si>
  <si>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</si>
  <si>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</si>
  <si>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</si>
  <si>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</si>
  <si>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</si>
  <si>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</si>
  <si>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</si>
  <si>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</si>
  <si>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</si>
  <si>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</si>
  <si>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</si>
  <si>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</si>
  <si>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</si>
  <si>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</si>
  <si>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</si>
  <si>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</si>
  <si>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</si>
  <si>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</si>
  <si>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</si>
  <si>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</si>
  <si>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</si>
  <si>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</si>
  <si>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</si>
  <si>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</si>
  <si>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</si>
  <si>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</si>
  <si>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</si>
  <si>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</si>
  <si>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</si>
  <si>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</si>
  <si>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</si>
  <si>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</si>
  <si>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</si>
  <si>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</si>
  <si>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</si>
  <si>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</si>
  <si>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</si>
  <si>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</si>
  <si>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</si>
  <si>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</si>
  <si>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</si>
  <si>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</si>
  <si>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</si>
  <si>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</si>
  <si>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</si>
  <si>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</si>
  <si>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</si>
  <si>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</si>
  <si>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</si>
  <si>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</si>
  <si>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</si>
  <si>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</si>
  <si>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</si>
  <si>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</si>
  <si>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</si>
  <si>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</si>
  <si>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</si>
  <si>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</si>
  <si>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</si>
  <si>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</si>
  <si>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</si>
  <si>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</si>
  <si>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</si>
  <si>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</si>
  <si>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</si>
  <si>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</si>
  <si>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</si>
  <si>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</si>
  <si>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</si>
  <si>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</si>
  <si>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</si>
  <si>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</si>
  <si>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</si>
  <si>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</si>
  <si>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</si>
  <si>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</si>
  <si>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</si>
  <si>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</si>
  <si>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</si>
  <si>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</si>
  <si>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</si>
  <si>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</si>
  <si>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</si>
  <si>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</si>
  <si>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</si>
  <si>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</si>
  <si>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</si>
  <si>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</si>
  <si>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</si>
  <si>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</si>
  <si>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</si>
  <si>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</si>
  <si>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</si>
  <si>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</si>
  <si>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</si>
  <si>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</si>
  <si>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</si>
  <si>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</si>
  <si>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</si>
  <si>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</si>
  <si>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</si>
  <si>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</si>
  <si>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</si>
  <si>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</si>
  <si>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</si>
  <si>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</si>
  <si>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</si>
  <si>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</si>
  <si>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</si>
  <si>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</si>
  <si>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</si>
  <si>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</si>
  <si>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</si>
  <si>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</si>
  <si>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</si>
  <si>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</si>
  <si>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</si>
  <si>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</si>
  <si>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</si>
  <si>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</si>
  <si>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</si>
  <si>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</si>
  <si>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</si>
  <si>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</si>
  <si>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</si>
  <si>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</si>
  <si>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</si>
  <si>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</si>
  <si>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</si>
  <si>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</si>
  <si>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</si>
  <si>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</si>
  <si>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</si>
  <si>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</si>
  <si>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</si>
  <si>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</si>
  <si>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</si>
  <si>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</si>
  <si>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</si>
  <si>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</si>
  <si>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</si>
  <si>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</si>
  <si>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</si>
  <si>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</si>
  <si>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</si>
  <si>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</si>
  <si>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</si>
  <si>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</si>
  <si>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</si>
  <si>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</si>
  <si>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</si>
  <si>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</si>
  <si>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</si>
  <si>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</si>
  <si>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</si>
  <si>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</si>
  <si>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</si>
  <si>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</si>
  <si>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</si>
  <si>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</si>
  <si>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</si>
  <si>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</si>
  <si>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</si>
  <si>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</si>
  <si>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</si>
  <si>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</si>
  <si>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</si>
  <si>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</si>
  <si>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</si>
  <si>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</si>
  <si>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</si>
  <si>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</si>
  <si>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</si>
  <si>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</si>
  <si>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</si>
  <si>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</si>
  <si>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</si>
  <si>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</si>
  <si>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</si>
  <si>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</si>
  <si>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</si>
  <si>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</si>
  <si>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</si>
  <si>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</si>
  <si>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</si>
  <si>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</si>
  <si>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</si>
  <si>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</si>
  <si>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</si>
  <si>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</si>
  <si>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</si>
  <si>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</si>
  <si>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</si>
  <si>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</si>
  <si>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</si>
  <si>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</si>
  <si>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</si>
  <si>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</si>
  <si>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</si>
  <si>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</si>
  <si>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</si>
  <si>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</si>
  <si>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</si>
  <si>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</si>
  <si>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</si>
  <si>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</si>
  <si>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</si>
  <si>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</si>
  <si>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</si>
  <si>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</si>
  <si>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</si>
  <si>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</si>
  <si>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</si>
  <si>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</si>
  <si>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</si>
  <si>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</si>
  <si>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</si>
  <si>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</si>
  <si>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</si>
  <si>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</si>
  <si>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</si>
  <si>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</si>
  <si>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</si>
  <si>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</si>
  <si>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</si>
  <si>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</si>
  <si>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</si>
  <si>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</si>
  <si>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</si>
  <si>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</si>
  <si>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</si>
  <si>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</si>
  <si>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</si>
  <si>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</si>
  <si>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</si>
  <si>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</si>
  <si>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</si>
  <si>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</si>
  <si>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</si>
  <si>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</si>
  <si>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</si>
  <si>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</si>
  <si>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</si>
  <si>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</si>
  <si>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</si>
  <si>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</si>
  <si>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</si>
  <si>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</si>
  <si>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</si>
  <si>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</si>
  <si>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</si>
  <si>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</si>
  <si>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</si>
  <si>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</si>
  <si>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</si>
  <si>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</si>
  <si>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</si>
  <si>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</si>
  <si>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</si>
  <si>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</si>
  <si>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</si>
  <si>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</si>
  <si>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</si>
  <si>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</si>
  <si>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</si>
  <si>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</si>
  <si>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</si>
  <si>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</si>
  <si>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</si>
  <si>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</si>
  <si>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</si>
  <si>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</si>
  <si>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</si>
  <si>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</si>
  <si>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</si>
  <si>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</si>
  <si>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</si>
  <si>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</si>
  <si>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</si>
  <si>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</si>
  <si>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</si>
  <si>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</si>
  <si>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</si>
  <si>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</si>
  <si>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</si>
  <si>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</si>
  <si>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</si>
  <si>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</si>
  <si>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</si>
  <si>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</si>
  <si>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</si>
  <si>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</si>
  <si>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</si>
  <si>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</si>
  <si>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</si>
  <si>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</si>
  <si>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</si>
  <si>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</si>
  <si>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</si>
  <si>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</si>
  <si>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</si>
  <si>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</si>
  <si>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</si>
  <si>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</si>
  <si>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</si>
  <si>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</si>
  <si>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</si>
  <si>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</si>
  <si>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</si>
  <si>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</si>
  <si>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</si>
  <si>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</si>
  <si>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</si>
  <si>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</si>
  <si>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</si>
  <si>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</si>
  <si>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</si>
  <si>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</si>
  <si>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</si>
  <si>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</si>
  <si>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</si>
  <si>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</si>
  <si>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</si>
  <si>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</si>
  <si>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</si>
  <si>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</si>
  <si>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</si>
  <si>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</si>
  <si>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</si>
  <si>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</si>
  <si>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</si>
  <si>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</si>
  <si>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</si>
  <si>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</si>
  <si>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</si>
  <si>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</si>
  <si>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</si>
  <si>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</si>
  <si>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</si>
  <si>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</si>
  <si>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</si>
  <si>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</si>
  <si>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</si>
  <si>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</si>
  <si>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</si>
  <si>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</si>
  <si>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</si>
  <si>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</si>
  <si>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</si>
  <si>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</si>
  <si>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</si>
  <si>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</si>
  <si>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</si>
  <si>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</si>
  <si>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</si>
  <si>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</si>
  <si>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</si>
  <si>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</si>
  <si>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</si>
  <si>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</si>
  <si>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</si>
  <si>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</si>
  <si>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</si>
  <si>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</si>
  <si>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</si>
  <si>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</si>
  <si>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</si>
  <si>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</si>
  <si>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</si>
  <si>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</si>
  <si>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</si>
  <si>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</si>
  <si>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</si>
  <si>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</si>
  <si>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</si>
  <si>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</si>
  <si>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</si>
  <si>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</si>
  <si>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</si>
  <si>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</si>
  <si>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</si>
  <si>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</si>
  <si>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</si>
  <si>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</si>
  <si>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</si>
  <si>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</si>
  <si>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</si>
  <si>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</si>
  <si>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</si>
  <si>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</si>
  <si>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</si>
  <si>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</si>
  <si>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</si>
  <si>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</si>
  <si>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</si>
  <si>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</si>
  <si>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</si>
  <si>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</si>
  <si>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</si>
  <si>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</si>
  <si>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</si>
  <si>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</si>
  <si>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</si>
  <si>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</si>
  <si>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</si>
  <si>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</si>
  <si>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</si>
  <si>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</si>
  <si>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</si>
  <si>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</si>
  <si>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</si>
  <si>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</si>
  <si>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</si>
  <si>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</si>
  <si>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</si>
  <si>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</si>
  <si>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</si>
  <si>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</si>
  <si>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</si>
  <si>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</si>
  <si>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</si>
  <si>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</si>
  <si>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</si>
  <si>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</si>
  <si>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</si>
  <si>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</si>
  <si>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</si>
  <si>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</si>
  <si>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</si>
  <si>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</si>
  <si>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</si>
  <si>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</si>
  <si>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</si>
  <si>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</si>
  <si>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</si>
  <si>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</si>
  <si>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</si>
  <si>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</si>
  <si>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</si>
  <si>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</si>
  <si>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</si>
  <si>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</si>
  <si>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</si>
  <si>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</si>
  <si>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</si>
  <si>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</si>
  <si>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</si>
  <si>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</si>
  <si>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</si>
  <si>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</si>
  <si>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</si>
  <si>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</si>
  <si>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</si>
  <si>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</si>
  <si>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</si>
  <si>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</si>
  <si>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</si>
  <si>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</si>
  <si>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</si>
  <si>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</si>
  <si>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</si>
  <si>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</si>
  <si>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</si>
  <si>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</si>
  <si>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</si>
  <si>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</si>
  <si>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</si>
  <si>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</si>
  <si>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</si>
  <si>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</si>
  <si>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</si>
  <si>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</si>
  <si>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</si>
  <si>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</si>
  <si>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</si>
  <si>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</si>
  <si>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</si>
  <si>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</si>
  <si>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</si>
  <si>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</si>
  <si>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</si>
  <si>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</si>
  <si>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</si>
  <si>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</si>
  <si>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</si>
  <si>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</si>
  <si>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</si>
  <si>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</si>
  <si>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</si>
  <si>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</si>
  <si>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</si>
  <si>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</si>
  <si>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</si>
  <si>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</si>
  <si>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</si>
  <si>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</si>
  <si>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</si>
  <si>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</si>
  <si>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</si>
  <si>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</si>
  <si>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</si>
  <si>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</si>
  <si>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</si>
  <si>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</si>
  <si>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</si>
  <si>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</si>
  <si>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</si>
  <si>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</si>
  <si>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</si>
  <si>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</si>
  <si>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</si>
  <si>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</si>
  <si>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</si>
  <si>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</si>
  <si>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</si>
  <si>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</si>
  <si>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</si>
  <si>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</si>
  <si>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</si>
  <si>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</si>
  <si>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</si>
  <si>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</si>
  <si>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</si>
  <si>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</si>
  <si>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</si>
  <si>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</si>
  <si>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</si>
  <si>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</si>
  <si>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</si>
  <si>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</si>
  <si>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</si>
  <si>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</si>
  <si>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</si>
  <si>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</si>
  <si>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</si>
  <si>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</si>
  <si>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</si>
  <si>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</si>
  <si>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</si>
  <si>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</si>
  <si>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</si>
  <si>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</si>
  <si>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</si>
  <si>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</si>
  <si>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</si>
  <si>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</si>
  <si>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</si>
  <si>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</si>
  <si>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</si>
  <si>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</si>
  <si>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</si>
  <si>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</si>
  <si>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</si>
  <si>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</si>
  <si>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</si>
  <si>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</si>
  <si>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</si>
  <si>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</si>
  <si>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</si>
  <si>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</si>
  <si>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</si>
  <si>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</si>
  <si>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</si>
  <si>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</si>
  <si>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</si>
  <si>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</si>
  <si>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</si>
  <si>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</si>
  <si>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</si>
  <si>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</si>
  <si>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</si>
  <si>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</si>
  <si>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</si>
  <si>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</si>
  <si>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</si>
  <si>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</si>
  <si>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</si>
  <si>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</si>
  <si>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</si>
  <si>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</si>
  <si>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</si>
  <si>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</si>
  <si>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</si>
  <si>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</si>
  <si>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</si>
  <si>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</si>
  <si>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</si>
  <si>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</si>
  <si>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</si>
  <si>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</si>
  <si>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</si>
  <si>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</si>
  <si>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</si>
  <si>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</si>
  <si>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</si>
  <si>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</si>
  <si>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</si>
  <si>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</si>
  <si>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</si>
  <si>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</si>
  <si>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</si>
  <si>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</si>
  <si>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</si>
  <si>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</si>
  <si>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</si>
  <si>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</si>
  <si>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</si>
  <si>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</si>
  <si>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</si>
  <si>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</si>
  <si>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</si>
  <si>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</si>
  <si>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</si>
  <si>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</si>
  <si>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</si>
  <si>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</si>
  <si>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</si>
  <si>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</si>
  <si>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</si>
  <si>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</si>
  <si>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</si>
  <si>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</si>
  <si>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</si>
  <si>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</si>
  <si>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</si>
  <si>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</si>
  <si>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</si>
  <si>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</si>
  <si>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</si>
  <si>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</si>
  <si>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</si>
  <si>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</si>
  <si>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</si>
  <si>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</si>
  <si>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</si>
  <si>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</si>
  <si>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</si>
  <si>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</si>
  <si>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</si>
  <si>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</si>
  <si>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</si>
  <si>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</si>
  <si>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</si>
  <si>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</si>
  <si>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</si>
  <si>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</si>
  <si>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</si>
  <si>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</si>
  <si>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</si>
  <si>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</si>
  <si>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</si>
  <si>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</si>
  <si>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</si>
  <si>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</si>
  <si>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</si>
  <si>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</si>
  <si>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</si>
  <si>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</si>
  <si>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</si>
  <si>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</si>
  <si>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</si>
  <si>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</si>
  <si>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</si>
  <si>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</si>
  <si>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</si>
  <si>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</si>
  <si>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</si>
  <si>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</si>
  <si>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</si>
  <si>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</si>
  <si>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</si>
  <si>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</si>
  <si>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</si>
  <si>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</si>
  <si>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</si>
  <si>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</si>
  <si>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</si>
  <si>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</si>
  <si>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</si>
  <si>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</si>
  <si>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</si>
  <si>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</si>
  <si>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</si>
  <si>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</si>
  <si>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</si>
  <si>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</si>
  <si>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</si>
  <si>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</si>
  <si>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</si>
  <si>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</si>
  <si>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</si>
  <si>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</si>
  <si>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</si>
  <si>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</si>
  <si>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</si>
  <si>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</si>
  <si>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</si>
  <si>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</si>
  <si>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</si>
  <si>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</si>
  <si>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</si>
  <si>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</si>
  <si>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</si>
  <si>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</si>
  <si>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</si>
  <si>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</si>
  <si>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</si>
  <si>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</si>
  <si>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</si>
  <si>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</si>
  <si>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</si>
  <si>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</si>
  <si>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</si>
  <si>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</si>
  <si>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</si>
  <si>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</si>
  <si>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</si>
  <si>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</si>
  <si>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</si>
  <si>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</si>
  <si>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</si>
  <si>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</si>
  <si>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</si>
  <si>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</si>
  <si>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</si>
  <si>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</si>
  <si>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</si>
  <si>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</si>
  <si>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</si>
  <si>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</si>
  <si>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</si>
  <si>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</si>
  <si>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</si>
  <si>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</si>
  <si>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</si>
  <si>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</si>
  <si>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</si>
  <si>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</si>
  <si>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</si>
  <si>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</si>
  <si>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</si>
  <si>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</si>
  <si>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</si>
  <si>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</si>
  <si>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</si>
  <si>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</si>
  <si>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</si>
  <si>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</si>
  <si>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</si>
  <si>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</si>
  <si>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</si>
  <si>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</si>
  <si>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</si>
  <si>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</si>
  <si>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</si>
  <si>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</si>
  <si>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</si>
  <si>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</si>
  <si>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</si>
  <si>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</si>
  <si>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</si>
  <si>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</si>
  <si>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</si>
  <si>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</si>
  <si>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</si>
  <si>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</si>
  <si>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</si>
  <si>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</si>
  <si>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</si>
  <si>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</si>
  <si>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</si>
  <si>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</si>
  <si>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</si>
  <si>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</si>
  <si>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</si>
  <si>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</si>
  <si>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</si>
  <si>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</si>
  <si>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</si>
  <si>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</si>
  <si>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</si>
  <si>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</si>
  <si>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</si>
  <si>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</si>
  <si>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</si>
  <si>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</si>
  <si>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</si>
  <si>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</si>
  <si>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</si>
  <si>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</si>
  <si>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</si>
  <si>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</si>
  <si>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</si>
  <si>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</si>
  <si>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</si>
  <si>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</si>
  <si>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</si>
  <si>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</si>
  <si>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</si>
  <si>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</si>
  <si>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</si>
  <si>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</si>
  <si>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</si>
  <si>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</si>
  <si>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</si>
  <si>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</si>
  <si>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</si>
  <si>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</si>
  <si>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</si>
  <si>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</si>
  <si>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</si>
  <si>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</si>
  <si>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</si>
  <si>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</si>
  <si>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</si>
  <si>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</si>
  <si>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</si>
  <si>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</si>
  <si>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</si>
  <si>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</si>
  <si>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</si>
  <si>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</si>
  <si>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</si>
  <si>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</si>
  <si>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</si>
  <si>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</si>
  <si>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</si>
  <si>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</si>
  <si>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</si>
  <si>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</si>
  <si>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</si>
  <si>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</si>
  <si>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</si>
  <si>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</si>
  <si>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</si>
  <si>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</si>
  <si>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</si>
  <si>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</si>
  <si>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</si>
  <si>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</si>
  <si>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</si>
  <si>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</si>
  <si>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</si>
  <si>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</si>
  <si>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</si>
  <si>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</si>
  <si>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</si>
  <si>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</si>
  <si>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</si>
  <si>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</si>
  <si>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</si>
  <si>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</si>
  <si>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</si>
  <si>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</si>
  <si>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</si>
  <si>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</si>
  <si>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</si>
  <si>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</si>
  <si>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</si>
  <si>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</si>
  <si>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</si>
  <si>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</si>
  <si>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</si>
  <si>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</si>
  <si>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</si>
  <si>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</si>
  <si>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</si>
  <si>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</si>
  <si>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</si>
  <si>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</si>
  <si>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</si>
  <si>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</si>
  <si>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</si>
  <si>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</si>
  <si>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</si>
  <si>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</si>
  <si>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</si>
  <si>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</si>
  <si>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</si>
  <si>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</si>
  <si>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</si>
  <si>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</si>
  <si>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</si>
  <si>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</si>
  <si>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</si>
  <si>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</si>
  <si>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</si>
  <si>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</si>
  <si>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</si>
  <si>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</si>
  <si>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</si>
  <si>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</si>
  <si>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</si>
  <si>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</si>
  <si>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</si>
  <si>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</si>
  <si>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</si>
  <si>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</si>
  <si>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</si>
  <si>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</si>
  <si>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</si>
  <si>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</si>
  <si>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</si>
  <si>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</si>
  <si>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</si>
  <si>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</si>
  <si>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</si>
  <si>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</si>
  <si>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</si>
  <si>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</si>
  <si>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</si>
  <si>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</si>
  <si>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</si>
  <si>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</si>
  <si>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</si>
  <si>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</si>
  <si>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</si>
  <si>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</si>
  <si>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</si>
  <si>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</si>
  <si>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</si>
  <si>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</si>
  <si>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</si>
  <si>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</si>
  <si>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</si>
  <si>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</si>
  <si>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</si>
  <si>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</si>
  <si>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</si>
  <si>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</si>
  <si>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</si>
  <si>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</si>
  <si>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</si>
  <si>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</si>
  <si>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</si>
  <si>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</si>
  <si>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</si>
  <si>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</si>
  <si>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</si>
  <si>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</si>
  <si>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</si>
  <si>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</si>
  <si>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</si>
  <si>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</si>
  <si>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</si>
  <si>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</si>
  <si>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</si>
  <si>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</si>
  <si>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</si>
  <si>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</si>
  <si>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</si>
  <si>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</si>
  <si>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</si>
  <si>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</si>
  <si>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</si>
  <si>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</si>
  <si>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</si>
  <si>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</si>
  <si>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</si>
  <si>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</si>
  <si>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</si>
  <si>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</si>
  <si>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</si>
  <si>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</si>
  <si>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</si>
  <si>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</si>
  <si>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</si>
  <si>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</si>
  <si>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</si>
  <si>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</si>
  <si>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</si>
  <si>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</si>
  <si>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</si>
  <si>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</si>
  <si>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</si>
  <si>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</si>
  <si>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</si>
  <si>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</si>
  <si>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</si>
  <si>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</si>
  <si>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</si>
  <si>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</si>
  <si>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</si>
  <si>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</si>
  <si>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</si>
  <si>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</si>
  <si>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</si>
  <si>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</si>
  <si>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</si>
  <si>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</si>
  <si>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</si>
  <si>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</si>
  <si>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</si>
  <si>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</si>
  <si>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</si>
  <si>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</si>
  <si>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</si>
  <si>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</si>
  <si>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</si>
  <si>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</si>
  <si>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</si>
  <si>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</si>
  <si>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</si>
  <si>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</si>
  <si>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</si>
  <si>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</si>
  <si>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</si>
  <si>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</si>
  <si>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</si>
  <si>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</si>
  <si>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</si>
  <si>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</si>
  <si>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</si>
  <si>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</si>
  <si>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</si>
  <si>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</si>
  <si>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</si>
  <si>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</si>
  <si>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</si>
  <si>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</si>
  <si>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</si>
  <si>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</si>
  <si>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</si>
  <si>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</si>
  <si>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</si>
  <si>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</si>
  <si>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</si>
  <si>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</si>
  <si>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</si>
  <si>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</si>
  <si>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</si>
  <si>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</si>
  <si>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</si>
  <si>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</si>
  <si>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</si>
  <si>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</si>
  <si>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</si>
  <si>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</si>
  <si>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</si>
  <si>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</si>
  <si>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</si>
  <si>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</si>
  <si>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</si>
  <si>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</si>
  <si>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</si>
  <si>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</si>
  <si>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</si>
  <si>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</si>
  <si>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</si>
  <si>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</si>
  <si>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</si>
  <si>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</si>
  <si>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</si>
  <si>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</si>
  <si>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</si>
  <si>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</si>
  <si>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</si>
  <si>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</si>
  <si>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</si>
  <si>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</si>
  <si>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</si>
  <si>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</si>
  <si>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</si>
  <si>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</si>
  <si>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</si>
  <si>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</si>
  <si>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</si>
  <si>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</si>
  <si>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</si>
  <si>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</si>
  <si>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</si>
  <si>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</si>
  <si>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</si>
  <si>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</si>
  <si>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</si>
  <si>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</si>
  <si>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</si>
  <si>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</si>
  <si>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</si>
  <si>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</si>
  <si>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</si>
  <si>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</si>
  <si>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</si>
  <si>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</si>
  <si>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</si>
  <si>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</si>
  <si>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</si>
  <si>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</si>
  <si>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</si>
  <si>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</si>
  <si>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</si>
  <si>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</si>
  <si>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</si>
  <si>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</si>
  <si>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</si>
  <si>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</si>
  <si>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</si>
  <si>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</si>
  <si>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</si>
  <si>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</si>
  <si>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</si>
  <si>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</si>
  <si>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</si>
  <si>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</si>
  <si>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</si>
  <si>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</si>
  <si>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</si>
  <si>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</si>
  <si>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</si>
  <si>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</si>
  <si>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</si>
  <si>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</si>
  <si>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</si>
  <si>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</si>
  <si>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</si>
  <si>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</si>
  <si>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</si>
  <si>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</si>
  <si>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</si>
  <si>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</si>
  <si>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</si>
  <si>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</si>
  <si>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</si>
  <si>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</si>
  <si>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</si>
  <si>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</si>
  <si>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</si>
  <si>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</si>
  <si>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</si>
  <si>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</si>
  <si>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</si>
  <si>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</si>
  <si>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</si>
  <si>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</si>
  <si>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</si>
  <si>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</si>
  <si>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</si>
  <si>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</si>
  <si>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</si>
  <si>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</si>
  <si>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</si>
  <si>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</si>
  <si>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</si>
  <si>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</si>
  <si>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</si>
  <si>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</si>
  <si>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</si>
  <si>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</si>
  <si>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</si>
  <si>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</si>
  <si>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</si>
  <si>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</si>
  <si>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</si>
  <si>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</si>
  <si>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</si>
  <si>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</si>
  <si>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</si>
  <si>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</si>
  <si>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</si>
  <si>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</si>
  <si>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</si>
  <si>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</si>
  <si>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</si>
  <si>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</si>
  <si>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</si>
  <si>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</si>
  <si>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</si>
  <si>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</si>
  <si>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</si>
  <si>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</si>
  <si>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</si>
  <si>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</si>
  <si>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</si>
  <si>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</si>
  <si>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</si>
  <si>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</si>
  <si>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</si>
  <si>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</si>
  <si>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</si>
  <si>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</si>
  <si>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</si>
  <si>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</si>
  <si>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</si>
  <si>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</si>
  <si>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</si>
  <si>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</si>
  <si>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</si>
  <si>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</si>
  <si>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</si>
  <si>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</si>
  <si>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</si>
  <si>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</si>
  <si>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</si>
  <si>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</si>
  <si>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</si>
  <si>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</si>
  <si>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</si>
  <si>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</si>
  <si>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</si>
  <si>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</si>
  <si>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</si>
  <si>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</si>
  <si>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</si>
  <si>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</si>
  <si>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</si>
  <si>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</si>
  <si>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</si>
  <si>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</si>
  <si>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</si>
  <si>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</si>
  <si>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</si>
  <si>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</si>
  <si>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</si>
  <si>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</si>
  <si>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</si>
  <si>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</si>
  <si>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</si>
  <si>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</si>
  <si>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</si>
  <si>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</si>
  <si>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</si>
  <si>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</si>
  <si>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</si>
  <si>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</si>
  <si>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</si>
  <si>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</si>
  <si>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</si>
  <si>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</si>
  <si>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</si>
  <si>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</si>
  <si>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</si>
  <si>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</si>
  <si>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</si>
  <si>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</si>
  <si>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</si>
  <si>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</si>
  <si>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</si>
  <si>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</si>
  <si>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</si>
  <si>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</si>
  <si>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</si>
  <si>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</si>
  <si>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</si>
  <si>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</si>
  <si>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</si>
  <si>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</si>
  <si>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</si>
  <si>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</si>
  <si>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</si>
  <si>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</si>
  <si>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</si>
  <si>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</si>
  <si>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</si>
  <si>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</si>
  <si>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</si>
  <si>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</si>
  <si>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</si>
  <si>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</si>
  <si>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</si>
  <si>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</si>
  <si>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</si>
  <si>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</si>
  <si>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</si>
  <si>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</si>
  <si>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</si>
  <si>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</si>
  <si>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</si>
  <si>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</si>
  <si>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</si>
  <si>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</si>
  <si>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</si>
  <si>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</si>
  <si>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</si>
  <si>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</si>
  <si>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</si>
  <si>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</si>
  <si>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</si>
  <si>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</si>
  <si>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</si>
  <si>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</si>
  <si>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</si>
  <si>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</si>
  <si>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</si>
  <si>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</si>
  <si>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</si>
  <si>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</si>
  <si>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</si>
  <si>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</si>
  <si>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</si>
  <si>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</si>
  <si>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</si>
  <si>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</si>
  <si>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</si>
  <si>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</si>
  <si>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</si>
  <si>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</si>
  <si>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</si>
  <si>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</si>
  <si>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</si>
  <si>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</si>
  <si>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</si>
  <si>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</si>
  <si>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</si>
  <si>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</si>
  <si>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</si>
  <si>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</si>
  <si>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</si>
  <si>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</si>
  <si>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</si>
  <si>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</si>
  <si>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</si>
  <si>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</si>
  <si>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</si>
  <si>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</si>
  <si>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</si>
  <si>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</si>
  <si>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</si>
  <si>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</si>
  <si>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</si>
  <si>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</si>
  <si>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</si>
  <si>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</si>
  <si>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</si>
  <si>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</si>
  <si>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</si>
  <si>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</si>
  <si>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</si>
  <si>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</si>
  <si>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</si>
  <si>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</si>
  <si>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</si>
  <si>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</si>
  <si>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</si>
  <si>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</si>
  <si>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</si>
  <si>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</si>
  <si>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</si>
  <si>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</si>
  <si>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</si>
  <si>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</si>
  <si>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</si>
  <si>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</si>
  <si>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</si>
  <si>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</si>
  <si>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</si>
  <si>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</si>
  <si>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</si>
  <si>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</si>
  <si>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</si>
  <si>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</si>
  <si>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</si>
  <si>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</si>
  <si>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</si>
  <si>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</si>
  <si>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</si>
  <si>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</si>
  <si>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</si>
  <si>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</si>
  <si>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</si>
  <si>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</si>
  <si>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</si>
  <si>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</si>
  <si>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</si>
  <si>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</si>
  <si>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</si>
  <si>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</si>
  <si>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</si>
  <si>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</si>
  <si>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</si>
  <si>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</si>
  <si>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</si>
  <si>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</si>
  <si>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</si>
  <si>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</si>
  <si>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</si>
  <si>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</si>
  <si>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</si>
  <si>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</si>
  <si>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</si>
  <si>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</si>
  <si>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</si>
  <si>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</si>
  <si>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</si>
  <si>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</si>
  <si>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</si>
  <si>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</si>
  <si>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</si>
  <si>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</si>
  <si>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</si>
  <si>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</si>
  <si>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</si>
  <si>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</si>
  <si>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</si>
  <si>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</si>
  <si>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</si>
  <si>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</si>
  <si>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</si>
  <si>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</si>
  <si>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</si>
  <si>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</si>
  <si>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</si>
  <si>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</si>
  <si>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</si>
  <si>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</si>
  <si>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</si>
  <si>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</si>
  <si>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</si>
  <si>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</si>
  <si>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</si>
  <si>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</si>
  <si>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</si>
  <si>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</si>
  <si>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</si>
  <si>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</si>
  <si>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</si>
  <si>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</si>
  <si>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</si>
  <si>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</si>
  <si>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</si>
  <si>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</si>
  <si>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</si>
  <si>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</si>
  <si>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</si>
  <si>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</si>
  <si>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</si>
  <si>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</si>
  <si>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</si>
  <si>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</si>
  <si>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</si>
  <si>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</si>
  <si>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</si>
  <si>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</si>
  <si>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</si>
  <si>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</si>
  <si>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</si>
  <si>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</si>
  <si>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</si>
  <si>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</si>
  <si>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</si>
  <si>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</si>
  <si>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</si>
  <si>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</si>
  <si>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</si>
  <si>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</si>
  <si>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</si>
  <si>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</si>
  <si>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</si>
  <si>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</si>
  <si>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</si>
  <si>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</si>
  <si>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</si>
  <si>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</si>
  <si>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</si>
  <si>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</si>
  <si>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</si>
  <si>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</si>
  <si>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</si>
  <si>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</si>
  <si>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</si>
  <si>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</si>
  <si>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</si>
  <si>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</si>
  <si>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</si>
  <si>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</si>
  <si>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</si>
  <si>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</si>
  <si>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</si>
  <si>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</si>
  <si>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</si>
  <si>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</si>
  <si>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</si>
  <si>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</si>
  <si>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</si>
  <si>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</si>
  <si>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</si>
  <si>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</si>
  <si>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</si>
  <si>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</si>
  <si>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</si>
  <si>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</si>
  <si>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</si>
  <si>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</si>
  <si>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</si>
  <si>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</si>
  <si>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</si>
  <si>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</si>
  <si>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</si>
  <si>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</si>
  <si>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</si>
  <si>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</si>
  <si>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</si>
  <si>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</si>
  <si>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</si>
  <si>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</si>
  <si>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</si>
  <si>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</si>
  <si>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</si>
  <si>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</si>
  <si>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</si>
  <si>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</si>
  <si>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</si>
  <si>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</si>
  <si>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</si>
  <si>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</si>
  <si>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</si>
  <si>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</si>
  <si>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</si>
  <si>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</si>
  <si>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</si>
  <si>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</si>
  <si>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</si>
  <si>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</si>
  <si>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</si>
  <si>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</si>
  <si>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</si>
  <si>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</si>
  <si>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</si>
  <si>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</si>
  <si>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</si>
  <si>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</si>
  <si>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</si>
  <si>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</si>
  <si>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</si>
  <si>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</si>
  <si>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</si>
  <si>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</si>
  <si>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</si>
  <si>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</si>
  <si>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</si>
  <si>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</si>
  <si>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</si>
  <si>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</si>
  <si>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</si>
  <si>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</si>
  <si>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</si>
  <si>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</si>
  <si>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</si>
  <si>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</si>
  <si>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</si>
  <si>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</si>
  <si>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</si>
  <si>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</si>
  <si>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</si>
  <si>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</si>
  <si>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</si>
  <si>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</si>
  <si>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</si>
  <si>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</si>
  <si>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</si>
  <si>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</si>
  <si>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</si>
  <si>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</si>
  <si>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</si>
  <si>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</si>
  <si>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</si>
  <si>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</si>
  <si>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</si>
  <si>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</si>
  <si>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</si>
  <si>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</si>
  <si>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</si>
  <si>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</si>
  <si>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</si>
  <si>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</si>
  <si>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</si>
  <si>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</si>
  <si>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</si>
  <si>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</si>
  <si>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</si>
  <si>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</si>
  <si>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</si>
  <si>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</si>
  <si>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</si>
  <si>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</si>
  <si>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</si>
  <si>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</si>
  <si>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</si>
  <si>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</si>
  <si>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</si>
  <si>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</si>
  <si>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</si>
  <si>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</si>
  <si>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</si>
  <si>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</si>
  <si>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</si>
  <si>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</si>
  <si>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</si>
  <si>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</si>
  <si>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</si>
  <si>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</si>
  <si>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</si>
  <si>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</si>
  <si>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</si>
  <si>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</si>
  <si>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</si>
  <si>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</si>
  <si>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</si>
  <si>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</si>
  <si>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</si>
  <si>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</si>
  <si>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</si>
  <si>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</si>
  <si>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</si>
  <si>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</si>
  <si>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</si>
  <si>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</si>
  <si>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</si>
  <si>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</si>
  <si>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</si>
  <si>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</si>
  <si>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</si>
  <si>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</si>
  <si>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</si>
  <si>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</si>
  <si>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</si>
  <si>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</si>
  <si>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</si>
  <si>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</si>
  <si>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</si>
  <si>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</si>
  <si>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</si>
  <si>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</si>
  <si>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</si>
  <si>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</si>
  <si>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</si>
  <si>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</si>
  <si>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</si>
  <si>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</si>
  <si>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</si>
  <si>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</si>
  <si>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</si>
  <si>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</si>
  <si>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</si>
  <si>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</si>
  <si>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</si>
  <si>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</si>
  <si>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</si>
  <si>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</si>
  <si>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</si>
  <si>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</si>
  <si>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</si>
  <si>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</si>
  <si>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</si>
  <si>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</si>
  <si>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</si>
  <si>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</si>
  <si>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</si>
  <si>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</si>
  <si>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</si>
  <si>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</si>
  <si>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</si>
  <si>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</si>
  <si>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</si>
  <si>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</si>
  <si>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</si>
  <si>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</si>
  <si>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</si>
  <si>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</si>
  <si>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</si>
  <si>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</si>
  <si>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</si>
  <si>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</si>
  <si>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</si>
  <si>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</si>
  <si>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</si>
  <si>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</si>
  <si>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</si>
  <si>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</si>
  <si>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</si>
  <si>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</si>
  <si>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</si>
  <si>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</si>
  <si>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</si>
  <si>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</si>
  <si>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</si>
  <si>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</si>
  <si>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</si>
  <si>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</si>
  <si>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</si>
  <si>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</si>
  <si>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</si>
  <si>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</si>
  <si>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</si>
  <si>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</si>
  <si>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</si>
  <si>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</si>
  <si>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</si>
  <si>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</si>
  <si>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</si>
  <si>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</si>
  <si>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</si>
  <si>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</si>
  <si>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</si>
  <si>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</si>
  <si>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</si>
  <si>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</si>
  <si>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</si>
  <si>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</si>
  <si>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</si>
  <si>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</si>
  <si>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</si>
  <si>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</si>
  <si>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</si>
  <si>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</si>
  <si>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</si>
  <si>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</si>
  <si>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</si>
  <si>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</si>
  <si>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</si>
  <si>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</si>
  <si>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</si>
  <si>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</si>
  <si>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</si>
  <si>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</si>
  <si>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</si>
  <si>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</si>
  <si>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</si>
  <si>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</si>
  <si>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</si>
  <si>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</si>
  <si>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</si>
  <si>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</si>
  <si>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</si>
  <si>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</si>
  <si>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</si>
  <si>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</si>
  <si>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</si>
  <si>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</si>
  <si>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</si>
  <si>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</si>
  <si>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</si>
  <si>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</si>
  <si>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</si>
  <si>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</si>
  <si>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</si>
  <si>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</si>
  <si>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</si>
  <si>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</si>
  <si>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</si>
  <si>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</si>
  <si>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</si>
  <si>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</si>
  <si>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</si>
  <si>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</si>
  <si>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</si>
  <si>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</si>
  <si>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</si>
  <si>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</si>
  <si>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</si>
  <si>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</si>
  <si>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</si>
  <si>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</si>
  <si>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</si>
  <si>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</si>
  <si>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</si>
  <si>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</si>
  <si>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</si>
  <si>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</si>
  <si>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</si>
  <si>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</si>
  <si>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</si>
  <si>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</si>
  <si>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</si>
  <si>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</si>
  <si>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</si>
  <si>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</si>
  <si>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</si>
  <si>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</si>
  <si>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</si>
  <si>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</si>
  <si>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</si>
  <si>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</si>
  <si>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</si>
  <si>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</si>
  <si>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</si>
  <si>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</si>
  <si>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</si>
  <si>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</si>
  <si>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</si>
  <si>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</si>
  <si>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</si>
  <si>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</si>
  <si>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</si>
  <si>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</si>
  <si>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</si>
  <si>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</si>
  <si>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</si>
  <si>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</si>
  <si>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</si>
  <si>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</si>
  <si>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</si>
  <si>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</si>
  <si>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</si>
  <si>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</si>
  <si>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</si>
  <si>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</si>
  <si>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</si>
  <si>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</si>
  <si>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</si>
  <si>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</si>
  <si>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</si>
  <si>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</si>
  <si>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</si>
  <si>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</si>
  <si>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</si>
  <si>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</si>
  <si>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</si>
  <si>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</si>
  <si>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</si>
  <si>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</si>
  <si>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</si>
  <si>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</si>
  <si>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</si>
  <si>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</si>
  <si>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</si>
  <si>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</si>
  <si>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</si>
  <si>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</si>
  <si>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</si>
  <si>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</si>
  <si>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</si>
  <si>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</si>
  <si>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</si>
  <si>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</si>
  <si>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</si>
  <si>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</si>
  <si>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</si>
  <si>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</si>
  <si>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</si>
  <si>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</si>
  <si>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</si>
  <si>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</si>
  <si>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</si>
  <si>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</si>
  <si>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</si>
  <si>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</si>
  <si>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</si>
  <si>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</si>
  <si>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</si>
  <si>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</si>
  <si>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</si>
  <si>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</si>
  <si>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</si>
  <si>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</si>
  <si>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</si>
  <si>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</si>
  <si>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</si>
  <si>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</si>
  <si>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</si>
  <si>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</si>
  <si>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</si>
  <si>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</si>
  <si>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</si>
  <si>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</si>
  <si>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</si>
  <si>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</si>
  <si>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</si>
  <si>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</si>
  <si>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</si>
  <si>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</si>
  <si>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</si>
  <si>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</si>
  <si>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</si>
  <si>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</si>
  <si>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</si>
  <si>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</si>
  <si>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</si>
  <si>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</si>
  <si>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</si>
  <si>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</si>
  <si>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</si>
  <si>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</si>
  <si>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</si>
  <si>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</si>
  <si>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</si>
  <si>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</si>
  <si>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</si>
  <si>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</si>
  <si>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</si>
  <si>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</si>
  <si>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</si>
  <si>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</si>
  <si>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</si>
  <si>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</si>
  <si>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</si>
  <si>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</si>
  <si>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</si>
  <si>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</si>
  <si>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</si>
  <si>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</si>
  <si>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</si>
  <si>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</si>
  <si>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</si>
  <si>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</si>
  <si>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</si>
  <si>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</si>
  <si>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</si>
  <si>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</si>
  <si>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</si>
  <si>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</si>
  <si>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</si>
  <si>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</si>
  <si>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</si>
  <si>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</si>
  <si>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</si>
  <si>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</si>
  <si>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</si>
  <si>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</si>
  <si>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</si>
  <si>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</si>
  <si>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</si>
  <si>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</si>
  <si>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</si>
  <si>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</si>
  <si>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</si>
  <si>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</si>
  <si>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</si>
  <si>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</si>
  <si>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</si>
  <si>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</si>
  <si>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</si>
  <si>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</si>
  <si>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</si>
  <si>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</si>
  <si>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</si>
  <si>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</si>
  <si>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</si>
  <si>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</si>
  <si>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</si>
  <si>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</si>
  <si>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</si>
  <si>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</si>
  <si>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</si>
  <si>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</si>
  <si>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</si>
  <si>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</si>
  <si>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</si>
  <si>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</si>
  <si>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</si>
  <si>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</si>
  <si>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</si>
  <si>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</si>
  <si>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</si>
  <si>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</si>
  <si>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</si>
  <si>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</si>
  <si>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</si>
  <si>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</si>
  <si>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</si>
  <si>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</si>
  <si>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</si>
  <si>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</si>
  <si>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</si>
  <si>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</si>
  <si>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</si>
  <si>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</si>
  <si>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</si>
  <si>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</si>
  <si>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</si>
  <si>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</si>
  <si>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</si>
  <si>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</si>
  <si>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</si>
  <si>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</si>
  <si>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</si>
  <si>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</si>
  <si>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</si>
  <si>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</si>
  <si>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</si>
  <si>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</si>
  <si>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</si>
  <si>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</si>
  <si>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</si>
  <si>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</si>
  <si>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</si>
  <si>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</si>
  <si>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</si>
  <si>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</si>
  <si>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</si>
  <si>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</si>
  <si>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</si>
  <si>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</si>
  <si>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</si>
  <si>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</si>
  <si>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</si>
  <si>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</si>
  <si>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</si>
  <si>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</si>
  <si>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</si>
  <si>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</si>
  <si>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</si>
  <si>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</si>
  <si>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</si>
  <si>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</si>
  <si>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</si>
  <si>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</si>
  <si>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</si>
  <si>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</si>
  <si>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</si>
  <si>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</si>
  <si>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</si>
  <si>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</si>
  <si>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</si>
  <si>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</si>
  <si>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</si>
  <si>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</si>
  <si>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</si>
  <si>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</si>
  <si>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</si>
  <si>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</si>
  <si>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</si>
  <si>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</si>
  <si>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</si>
  <si>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</si>
  <si>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</si>
  <si>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</si>
  <si>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</si>
  <si>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</si>
  <si>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</si>
  <si>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</si>
  <si>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</si>
  <si>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</si>
  <si>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</si>
  <si>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</si>
  <si>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</si>
  <si>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</si>
  <si>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</si>
  <si>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</si>
  <si>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</si>
  <si>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</si>
  <si>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</si>
  <si>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</si>
  <si>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</si>
  <si>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</si>
  <si>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</si>
  <si>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</si>
  <si>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</si>
  <si>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</si>
  <si>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</si>
  <si>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</si>
  <si>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</si>
  <si>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</si>
  <si>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</si>
  <si>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</si>
  <si>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</si>
  <si>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</si>
  <si>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</si>
  <si>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</si>
  <si>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</si>
  <si>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</si>
  <si>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</si>
  <si>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</si>
  <si>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</si>
  <si>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</si>
  <si>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</si>
  <si>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</si>
  <si>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</si>
  <si>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</si>
  <si>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</si>
  <si>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</si>
  <si>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</si>
  <si>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</si>
  <si>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</si>
  <si>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</si>
  <si>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</si>
  <si>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</si>
  <si>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</si>
  <si>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</si>
  <si>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</si>
  <si>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</si>
  <si>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</si>
  <si>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</si>
  <si>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</si>
  <si>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</si>
  <si>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</si>
  <si>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</si>
  <si>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</si>
  <si>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</si>
  <si>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</si>
  <si>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</si>
  <si>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</si>
  <si>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</si>
  <si>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</si>
  <si>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</si>
  <si>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</si>
  <si>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</si>
  <si>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</si>
  <si>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</si>
  <si>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</si>
  <si>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</si>
  <si>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</si>
  <si>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</si>
  <si>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</si>
  <si>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</si>
  <si>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</si>
  <si>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</si>
  <si>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</si>
  <si>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</si>
  <si>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</si>
  <si>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</si>
  <si>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</si>
  <si>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</si>
  <si>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</si>
  <si>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</si>
  <si>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</si>
  <si>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</si>
  <si>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</si>
  <si>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</si>
  <si>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</si>
  <si>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</si>
  <si>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</si>
  <si>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</si>
  <si>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</si>
  <si>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</si>
  <si>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</si>
  <si>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</si>
  <si>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</si>
  <si>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</si>
  <si>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</si>
  <si>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</si>
  <si>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</si>
  <si>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</si>
  <si>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</si>
  <si>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</si>
  <si>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</si>
  <si>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</si>
  <si>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</si>
  <si>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</si>
  <si>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</si>
  <si>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</si>
  <si>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</si>
  <si>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</si>
  <si>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</si>
  <si>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</si>
  <si>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</si>
  <si>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</si>
  <si>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</si>
  <si>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</si>
  <si>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</si>
  <si>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</si>
  <si>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</si>
  <si>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</si>
  <si>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</si>
  <si>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</si>
  <si>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</si>
  <si>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</si>
  <si>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</si>
  <si>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</si>
  <si>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</si>
  <si>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</si>
  <si>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</si>
  <si>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</si>
  <si>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</si>
  <si>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</si>
  <si>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</si>
  <si>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</si>
  <si>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</si>
  <si>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</si>
  <si>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</si>
  <si>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</si>
  <si>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</si>
  <si>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</si>
  <si>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</si>
  <si>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</si>
  <si>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</si>
  <si>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</si>
  <si>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</si>
  <si>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</si>
  <si>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</si>
  <si>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</si>
  <si>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</si>
  <si>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</si>
  <si>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</si>
  <si>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</si>
  <si>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</si>
  <si>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</si>
  <si>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</si>
  <si>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</si>
  <si>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</si>
  <si>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</si>
  <si>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</si>
  <si>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</si>
  <si>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</si>
  <si>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</si>
  <si>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</si>
  <si>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</si>
  <si>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</si>
  <si>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</si>
  <si>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</si>
  <si>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</si>
  <si>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</si>
  <si>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</si>
  <si>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</si>
  <si>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</si>
  <si>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</si>
  <si>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</si>
  <si>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</si>
  <si>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</si>
  <si>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</si>
  <si>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</si>
  <si>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</si>
  <si>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</si>
  <si>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</si>
  <si>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</si>
  <si>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</si>
  <si>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</si>
  <si>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</si>
  <si>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</si>
  <si>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</si>
  <si>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</si>
  <si>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</si>
  <si>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</si>
  <si>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</si>
  <si>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</si>
  <si>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</si>
  <si>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</si>
  <si>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</si>
  <si>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</si>
  <si>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</si>
  <si>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</si>
  <si>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</si>
  <si>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</si>
  <si>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</si>
  <si>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</si>
  <si>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</si>
  <si>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</si>
  <si>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</si>
  <si>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</si>
  <si>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</si>
  <si>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</si>
  <si>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</si>
  <si>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</si>
  <si>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</si>
  <si>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</si>
  <si>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</si>
  <si>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</si>
  <si>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</si>
  <si>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</si>
  <si>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</si>
  <si>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</si>
  <si>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</si>
  <si>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</si>
  <si>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</si>
  <si>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</si>
  <si>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</si>
  <si>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</si>
  <si>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</si>
  <si>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</si>
  <si>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</si>
  <si>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</si>
  <si>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</si>
  <si>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</si>
  <si>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</si>
  <si>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</si>
  <si>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</si>
  <si>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</si>
  <si>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</si>
  <si>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</si>
  <si>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</si>
  <si>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</si>
  <si>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</si>
  <si>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</si>
  <si>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</si>
  <si>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</si>
  <si>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</si>
  <si>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</si>
  <si>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</si>
  <si>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</si>
  <si>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</si>
  <si>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</si>
  <si>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</si>
  <si>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</si>
  <si>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</si>
  <si>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</si>
  <si>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</si>
  <si>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</si>
  <si>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</si>
  <si>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</si>
  <si>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</si>
  <si>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</si>
  <si>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</si>
  <si>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</si>
  <si>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</si>
  <si>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</si>
  <si>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</si>
  <si>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</si>
  <si>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</si>
  <si>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</si>
  <si>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</si>
  <si>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</si>
  <si>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</si>
  <si>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</si>
  <si>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</si>
  <si>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</si>
  <si>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</si>
  <si>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</si>
  <si>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</si>
  <si>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</si>
  <si>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</si>
  <si>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</si>
  <si>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</si>
  <si>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</si>
  <si>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</si>
  <si>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</si>
  <si>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</si>
  <si>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</si>
  <si>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</si>
  <si>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</si>
  <si>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</si>
  <si>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</si>
  <si>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</si>
  <si>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</si>
  <si>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</si>
  <si>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</si>
  <si>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</si>
  <si>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</si>
  <si>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</si>
  <si>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</si>
  <si>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</si>
  <si>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</si>
  <si>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</si>
  <si>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</si>
  <si>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</si>
  <si>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</si>
  <si>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</si>
  <si>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</si>
  <si>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</si>
  <si>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</si>
  <si>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</si>
  <si>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</si>
  <si>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</si>
  <si>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</si>
  <si>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</si>
  <si>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</si>
  <si>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</si>
  <si>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</si>
  <si>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</si>
  <si>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</si>
  <si>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</si>
  <si>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</si>
  <si>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</si>
  <si>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</si>
  <si>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</si>
  <si>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</si>
  <si>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</si>
  <si>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</si>
  <si>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</si>
  <si>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</si>
  <si>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</si>
  <si>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</si>
  <si>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</si>
  <si>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</si>
  <si>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</si>
  <si>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</si>
  <si>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</si>
  <si>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</si>
  <si>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</si>
  <si>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</si>
  <si>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</si>
  <si>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</si>
  <si>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</si>
  <si>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</si>
  <si>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</si>
  <si>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</si>
  <si>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</si>
  <si>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</si>
  <si>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</si>
  <si>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</si>
  <si>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</si>
  <si>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</si>
  <si>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</si>
  <si>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</si>
  <si>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</si>
  <si>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</si>
  <si>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</si>
  <si>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</si>
  <si>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</si>
  <si>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</si>
  <si>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</si>
  <si>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</si>
  <si>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</si>
  <si>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</si>
  <si>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</si>
  <si>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</si>
  <si>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</si>
  <si>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</si>
  <si>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</si>
  <si>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</si>
  <si>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</si>
  <si>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</si>
  <si>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</si>
  <si>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</si>
  <si>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</si>
  <si>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</si>
  <si>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</si>
  <si>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</si>
  <si>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</si>
  <si>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</si>
  <si>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</si>
  <si>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</si>
  <si>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</si>
  <si>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</si>
  <si>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</si>
  <si>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</si>
  <si>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</si>
  <si>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</si>
  <si>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</si>
  <si>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</si>
  <si>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</si>
  <si>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</si>
  <si>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</si>
  <si>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</si>
  <si>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</si>
  <si>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</si>
  <si>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</si>
  <si>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</si>
  <si>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</si>
  <si>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</si>
  <si>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</si>
  <si>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</si>
  <si>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</si>
  <si>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</si>
  <si>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</si>
  <si>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</si>
  <si>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</si>
  <si>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</si>
  <si>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</si>
  <si>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</si>
  <si>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</si>
  <si>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</si>
  <si>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</si>
  <si>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</si>
  <si>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</si>
  <si>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</si>
  <si>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</si>
  <si>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</si>
  <si>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</si>
  <si>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</si>
  <si>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</si>
  <si>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</si>
  <si>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</si>
  <si>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</si>
  <si>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</si>
  <si>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</si>
  <si>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</si>
  <si>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</si>
  <si>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</si>
  <si>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</si>
  <si>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</si>
  <si>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</si>
  <si>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</si>
  <si>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</si>
  <si>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</si>
  <si>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</si>
  <si>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</si>
  <si>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</si>
  <si>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</si>
  <si>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</si>
  <si>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</si>
  <si>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</si>
  <si>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</si>
  <si>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</si>
  <si>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</si>
  <si>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</si>
  <si>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</si>
  <si>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</si>
  <si>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</si>
  <si>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</si>
  <si>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</si>
  <si>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</si>
  <si>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</si>
  <si>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</si>
  <si>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</si>
  <si>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</si>
  <si>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</si>
  <si>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</si>
  <si>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</si>
  <si>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</si>
  <si>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</si>
  <si>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</si>
  <si>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</si>
  <si>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</si>
  <si>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</si>
  <si>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</si>
  <si>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</si>
  <si>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</si>
  <si>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</si>
  <si>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</si>
  <si>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</si>
  <si>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</si>
  <si>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</si>
  <si>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</si>
  <si>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</si>
  <si>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</si>
  <si>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</si>
  <si>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</si>
  <si>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</si>
  <si>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</si>
  <si>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</si>
  <si>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</si>
  <si>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</si>
  <si>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</si>
  <si>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</si>
  <si>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</si>
  <si>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</si>
  <si>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</si>
  <si>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</si>
  <si>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</si>
  <si>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</si>
  <si>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</si>
  <si>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</si>
  <si>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</si>
  <si>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</si>
  <si>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</si>
  <si>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</si>
  <si>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</si>
  <si>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</si>
  <si>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</si>
  <si>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</si>
  <si>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</si>
  <si>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</si>
  <si>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</si>
  <si>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</si>
  <si>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</si>
  <si>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</si>
  <si>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</si>
  <si>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</si>
  <si>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</si>
  <si>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</si>
  <si>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</si>
  <si>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</si>
  <si>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</si>
  <si>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</si>
  <si>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</si>
  <si>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</si>
  <si>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</si>
  <si>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</si>
  <si>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</si>
  <si>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</si>
  <si>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</si>
  <si>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</si>
  <si>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</si>
  <si>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</si>
  <si>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</si>
  <si>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</si>
  <si>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</si>
  <si>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</si>
  <si>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</si>
  <si>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</si>
  <si>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</si>
  <si>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</si>
  <si>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</si>
  <si>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</si>
  <si>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</si>
  <si>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</si>
  <si>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</si>
  <si>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</si>
  <si>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</si>
  <si>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</si>
  <si>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</si>
  <si>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</si>
  <si>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</si>
  <si>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</si>
  <si>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</si>
  <si>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</si>
  <si>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</si>
  <si>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</si>
  <si>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</si>
  <si>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</si>
  <si>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</si>
  <si>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</si>
  <si>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</si>
  <si>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</si>
  <si>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</si>
  <si>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</si>
  <si>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</si>
  <si>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</si>
  <si>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</si>
  <si>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</si>
  <si>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</si>
  <si>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</si>
  <si>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</si>
  <si>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</si>
  <si>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</si>
  <si>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</si>
  <si>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</si>
  <si>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</si>
  <si>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</si>
  <si>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</si>
  <si>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</si>
  <si>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</si>
  <si>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</si>
  <si>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</si>
  <si>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</si>
  <si>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</si>
  <si>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</si>
  <si>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</si>
  <si>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</si>
  <si>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</si>
  <si>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</si>
  <si>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</si>
  <si>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</si>
  <si>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</si>
  <si>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</si>
  <si>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</si>
  <si>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</si>
  <si>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</si>
  <si>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</si>
  <si>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</si>
  <si>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</si>
  <si>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</si>
  <si>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</si>
  <si>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</si>
  <si>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</si>
  <si>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</si>
  <si>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</si>
  <si>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</si>
  <si>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</si>
  <si>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</si>
  <si>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</si>
  <si>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</si>
  <si>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</si>
  <si>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</si>
  <si>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</si>
  <si>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</si>
  <si>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</si>
  <si>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</si>
  <si>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</si>
  <si>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</si>
  <si>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</si>
  <si>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</si>
  <si>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</si>
  <si>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</si>
  <si>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</si>
  <si>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</si>
  <si>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</si>
  <si>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</si>
  <si>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</si>
  <si>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</si>
  <si>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</si>
  <si>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</si>
  <si>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</si>
  <si>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</si>
  <si>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</si>
  <si>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</si>
  <si>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</si>
  <si>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</si>
  <si>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</si>
  <si>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</si>
  <si>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</si>
  <si>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</si>
  <si>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</si>
  <si>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</si>
  <si>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</si>
  <si>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</si>
  <si>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</si>
  <si>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</si>
  <si>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</si>
  <si>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</si>
  <si>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</si>
  <si>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</si>
  <si>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</si>
  <si>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</si>
  <si>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</si>
  <si>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</si>
  <si>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</si>
  <si>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</si>
  <si>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</si>
  <si>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</si>
  <si>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</si>
  <si>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</si>
  <si>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</si>
  <si>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</si>
  <si>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</si>
  <si>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</si>
  <si>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</si>
  <si>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</si>
  <si>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</si>
  <si>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</si>
  <si>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</si>
  <si>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</si>
  <si>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</si>
  <si>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</si>
  <si>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</si>
  <si>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</si>
  <si>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</si>
  <si>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</si>
  <si>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</si>
  <si>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</si>
  <si>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</si>
  <si>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</si>
  <si>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</si>
  <si>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</si>
  <si>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</si>
  <si>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</si>
  <si>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</si>
  <si>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</si>
  <si>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</si>
  <si>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</si>
  <si>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</si>
  <si>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</si>
  <si>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</si>
  <si>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</si>
  <si>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</si>
  <si>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</si>
  <si>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</si>
  <si>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</si>
  <si>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</si>
  <si>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</si>
  <si>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</si>
  <si>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</si>
  <si>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</si>
  <si>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</si>
  <si>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</si>
  <si>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</si>
  <si>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</si>
  <si>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</si>
  <si>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</si>
  <si>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</si>
  <si>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</si>
  <si>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</si>
  <si>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</si>
  <si>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</si>
  <si>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</si>
  <si>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</si>
  <si>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</si>
  <si>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</si>
  <si>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</si>
  <si>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</si>
  <si>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</si>
  <si>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</si>
  <si>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</si>
  <si>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</si>
  <si>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</si>
  <si>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</si>
  <si>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</si>
  <si>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</si>
  <si>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</si>
  <si>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</si>
  <si>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</si>
  <si>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</si>
  <si>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</si>
  <si>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</si>
  <si>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</si>
  <si>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</si>
  <si>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</si>
  <si>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</si>
  <si>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</si>
  <si>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</si>
  <si>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</si>
  <si>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</si>
  <si>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</si>
  <si>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</si>
  <si>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</si>
  <si>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</si>
  <si>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</si>
  <si>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</si>
  <si>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</si>
  <si>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</si>
  <si>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</si>
  <si>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</si>
  <si>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</si>
  <si>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</si>
  <si>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</si>
  <si>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</si>
  <si>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</si>
  <si>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</si>
  <si>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</si>
  <si>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</si>
  <si>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</si>
  <si>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</si>
  <si>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</si>
  <si>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</si>
  <si>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</si>
  <si>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</si>
  <si>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</si>
  <si>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</si>
  <si>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</si>
  <si>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</si>
  <si>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</si>
  <si>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</si>
  <si>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</si>
  <si>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</si>
  <si>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</si>
  <si>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</si>
  <si>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</si>
  <si>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</si>
  <si>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</si>
  <si>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</si>
  <si>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</si>
  <si>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</si>
  <si>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</si>
  <si>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</si>
  <si>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</si>
  <si>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</si>
  <si>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</si>
  <si>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</si>
  <si>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</si>
  <si>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</si>
  <si>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</si>
  <si>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</si>
  <si>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</si>
  <si>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</si>
  <si>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</si>
  <si>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</si>
  <si>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</si>
  <si>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</si>
  <si>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</si>
  <si>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</si>
  <si>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</si>
  <si>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</si>
  <si>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</si>
  <si>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</si>
  <si>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</si>
  <si>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</si>
  <si>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</si>
  <si>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</si>
  <si>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</si>
  <si>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</si>
  <si>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</si>
  <si>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</si>
  <si>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</si>
  <si>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</si>
  <si>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</si>
  <si>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</si>
  <si>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</si>
  <si>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</si>
  <si>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</si>
  <si>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</si>
  <si>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</si>
  <si>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</si>
  <si>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</si>
  <si>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</si>
  <si>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</si>
  <si>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</si>
  <si>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</si>
  <si>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</si>
  <si>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</si>
  <si>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</si>
  <si>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</si>
  <si>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</si>
  <si>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</si>
  <si>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</si>
  <si>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</si>
  <si>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</si>
  <si>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</si>
  <si>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</si>
  <si>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</si>
  <si>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</si>
  <si>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</si>
  <si>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</si>
  <si>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</si>
  <si>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</si>
  <si>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</si>
  <si>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</si>
  <si>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</si>
  <si>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</si>
  <si>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</si>
  <si>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</si>
  <si>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</si>
  <si>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</si>
  <si>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</si>
  <si>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</si>
  <si>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</si>
  <si>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</si>
  <si>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</si>
  <si>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</si>
  <si>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</si>
  <si>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</si>
  <si>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</si>
  <si>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</si>
  <si>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</si>
  <si>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</si>
  <si>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</si>
  <si>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</si>
  <si>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</si>
  <si>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</si>
  <si>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</si>
  <si>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</si>
  <si>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</si>
  <si>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</si>
  <si>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</si>
  <si>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</si>
  <si>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</si>
  <si>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</si>
  <si>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</si>
  <si>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</si>
  <si>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</si>
  <si>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</si>
  <si>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</si>
  <si>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</si>
  <si>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</si>
  <si>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</si>
  <si>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</si>
  <si>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</si>
  <si>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</si>
  <si>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</si>
  <si>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</si>
  <si>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</si>
  <si>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</si>
  <si>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</si>
  <si>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</si>
  <si>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</si>
  <si>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</si>
  <si>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</si>
  <si>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</si>
  <si>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</si>
  <si>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</si>
  <si>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</si>
  <si>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</si>
  <si>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</si>
  <si>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</si>
  <si>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</si>
  <si>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</si>
  <si>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</si>
  <si>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</si>
  <si>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</si>
  <si>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</si>
  <si>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</si>
  <si>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</si>
  <si>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</si>
  <si>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</si>
  <si>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</si>
  <si>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</si>
  <si>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</si>
  <si>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</si>
  <si>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</si>
  <si>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</si>
  <si>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</si>
  <si>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</si>
  <si>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</si>
  <si>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</si>
  <si>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</si>
  <si>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</si>
  <si>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</si>
  <si>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</si>
  <si>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</si>
  <si>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</si>
  <si>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</si>
  <si>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</si>
  <si>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</si>
  <si>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</si>
  <si>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</si>
  <si>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</si>
  <si>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</si>
  <si>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</si>
  <si>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</si>
  <si>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</si>
  <si>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</si>
  <si>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</si>
  <si>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</si>
  <si>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</si>
  <si>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</si>
  <si>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</si>
  <si>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</si>
  <si>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</si>
  <si>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</si>
  <si>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</si>
  <si>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</si>
  <si>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</si>
  <si>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</si>
  <si>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</si>
  <si>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</si>
  <si>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</si>
  <si>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</si>
  <si>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</si>
  <si>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</si>
  <si>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</si>
  <si>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</si>
  <si>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</si>
  <si>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</si>
  <si>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</si>
  <si>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</si>
  <si>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</si>
  <si>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</si>
  <si>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</si>
  <si>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</si>
  <si>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</si>
  <si>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</si>
  <si>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</si>
  <si>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</si>
  <si>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</si>
  <si>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</si>
  <si>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</si>
  <si>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</si>
  <si>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</si>
  <si>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</si>
  <si>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</si>
  <si>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</si>
  <si>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</si>
  <si>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</si>
  <si>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</si>
  <si>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</si>
  <si>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</si>
  <si>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</si>
  <si>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</si>
  <si>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</si>
  <si>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</si>
  <si>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</si>
  <si>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</si>
  <si>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</si>
  <si>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</si>
  <si>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</si>
  <si>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</si>
  <si>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</si>
  <si>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</si>
  <si>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</si>
  <si>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</si>
  <si>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</si>
  <si>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</si>
  <si>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</si>
  <si>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</si>
  <si>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</si>
  <si>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</si>
  <si>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</si>
  <si>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</si>
  <si>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</si>
  <si>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</si>
  <si>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</si>
  <si>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</si>
  <si>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</si>
  <si>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</si>
  <si>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</si>
  <si>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</si>
  <si>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</si>
  <si>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</si>
  <si>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</si>
  <si>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</si>
  <si>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</si>
  <si>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</si>
  <si>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</si>
  <si>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</si>
  <si>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</si>
  <si>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</si>
  <si>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</si>
  <si>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</si>
  <si>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</si>
  <si>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</si>
  <si>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</si>
  <si>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</si>
  <si>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</si>
  <si>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</si>
  <si>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</si>
  <si>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</si>
  <si>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</si>
  <si>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</si>
  <si>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</si>
  <si>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</si>
  <si>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</si>
  <si>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</si>
  <si>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</si>
  <si>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</si>
  <si>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</si>
  <si>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</si>
  <si>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</si>
  <si>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</si>
  <si>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</si>
  <si>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</si>
  <si>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</si>
  <si>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</si>
  <si>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</si>
  <si>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</si>
  <si>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</si>
  <si>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</si>
  <si>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</si>
  <si>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</si>
  <si>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</si>
  <si>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</si>
  <si>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</si>
  <si>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</si>
  <si>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</si>
  <si>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</si>
  <si>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</si>
  <si>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</si>
  <si>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</si>
  <si>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</si>
  <si>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</si>
  <si>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</si>
  <si>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</si>
  <si>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</si>
  <si>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</si>
  <si>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</si>
  <si>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</si>
  <si>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</si>
  <si>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</si>
  <si>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</si>
  <si>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</si>
  <si>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</si>
  <si>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</si>
  <si>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</si>
  <si>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</si>
  <si>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</si>
  <si>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</si>
  <si>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</si>
  <si>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</si>
  <si>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</si>
  <si>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</si>
  <si>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</si>
  <si>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</si>
  <si>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</si>
  <si>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</si>
  <si>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</si>
  <si>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</si>
  <si>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</si>
  <si>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</si>
  <si>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</si>
  <si>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</si>
  <si>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</si>
  <si>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</si>
  <si>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</si>
  <si>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</si>
  <si>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</si>
  <si>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</si>
  <si>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</si>
  <si>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</si>
  <si>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</si>
  <si>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</si>
  <si>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</si>
  <si>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</si>
  <si>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</si>
  <si>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</si>
  <si>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</si>
  <si>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</si>
  <si>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</si>
  <si>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</si>
  <si>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</si>
  <si>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</si>
  <si>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</si>
  <si>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</si>
  <si>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</si>
  <si>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</si>
  <si>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</si>
  <si>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</si>
  <si>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</si>
  <si>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</si>
  <si>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</si>
  <si>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</si>
  <si>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</si>
  <si>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</si>
  <si>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</si>
  <si>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</si>
  <si>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</si>
  <si>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</si>
  <si>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</si>
  <si>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</si>
  <si>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</si>
  <si>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</si>
  <si>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</si>
  <si>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</si>
  <si>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</si>
  <si>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</si>
  <si>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</si>
  <si>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</si>
  <si>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</si>
  <si>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</si>
  <si>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</si>
  <si>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</si>
  <si>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</si>
  <si>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</si>
  <si>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</si>
  <si>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</si>
  <si>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</si>
  <si>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</si>
  <si>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</si>
  <si>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</si>
  <si>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</si>
  <si>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</si>
  <si>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</si>
  <si>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</si>
  <si>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</si>
  <si>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</si>
  <si>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</si>
  <si>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</si>
  <si>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</si>
  <si>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</si>
  <si>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</si>
  <si>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</si>
  <si>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</si>
  <si>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</si>
  <si>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</si>
  <si>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</si>
  <si>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</si>
  <si>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</si>
  <si>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</si>
  <si>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</si>
  <si>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</si>
  <si>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</si>
  <si>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</si>
  <si>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</si>
  <si>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</si>
  <si>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</si>
  <si>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</si>
  <si>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</si>
  <si>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</si>
  <si>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</si>
  <si>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</si>
  <si>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</si>
  <si>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</si>
  <si>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</si>
  <si>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</si>
  <si>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</si>
  <si>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</si>
  <si>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</si>
  <si>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</si>
  <si>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</si>
  <si>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</si>
  <si>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</si>
  <si>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</si>
  <si>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</si>
  <si>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</si>
  <si>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</si>
  <si>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</si>
  <si>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</si>
  <si>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</si>
  <si>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</si>
  <si>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</si>
  <si>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</si>
  <si>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</si>
  <si>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</si>
  <si>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</si>
  <si>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</si>
  <si>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</si>
  <si>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</si>
  <si>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</si>
  <si>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</si>
  <si>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</si>
  <si>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</si>
  <si>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</si>
  <si>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</si>
  <si>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</si>
  <si>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</si>
  <si>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</si>
  <si>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</si>
  <si>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</si>
  <si>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</si>
  <si>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</si>
  <si>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</si>
  <si>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</si>
  <si>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</si>
  <si>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</si>
  <si>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</si>
  <si>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</si>
  <si>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</si>
  <si>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</si>
  <si>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</si>
  <si>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</si>
  <si>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</si>
  <si>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</si>
  <si>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</si>
  <si>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</si>
  <si>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</si>
  <si>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</si>
  <si>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</si>
  <si>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</si>
  <si>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</si>
  <si>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</si>
  <si>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</si>
  <si>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</si>
  <si>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</si>
  <si>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</si>
  <si>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</si>
  <si>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</si>
  <si>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</si>
  <si>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</si>
  <si>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</si>
  <si>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</si>
  <si>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</si>
  <si>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</si>
  <si>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</si>
  <si>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</si>
  <si>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</si>
  <si>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</si>
  <si>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</si>
  <si>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</si>
  <si>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</si>
  <si>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</si>
  <si>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</si>
  <si>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</si>
  <si>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</si>
  <si>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</si>
  <si>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</si>
  <si>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</si>
  <si>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</si>
  <si>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</si>
  <si>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</si>
  <si>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</si>
  <si>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</si>
  <si>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</si>
  <si>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</si>
  <si>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</si>
  <si>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</si>
  <si>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</si>
  <si>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</si>
  <si>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</si>
  <si>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</si>
  <si>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</si>
  <si>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</si>
  <si>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</si>
  <si>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</si>
  <si>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</si>
  <si>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</si>
  <si>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</si>
  <si>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</si>
  <si>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</si>
  <si>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</si>
  <si>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</si>
  <si>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</si>
  <si>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</si>
  <si>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</si>
  <si>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</si>
  <si>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</si>
  <si>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</si>
  <si>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</si>
  <si>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</si>
  <si>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</si>
  <si>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</si>
  <si>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</si>
  <si>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</si>
  <si>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</si>
  <si>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</si>
  <si>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</si>
  <si>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</si>
  <si>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</si>
  <si>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</si>
  <si>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</si>
  <si>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</si>
  <si>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</si>
  <si>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</si>
  <si>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</si>
  <si>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</si>
  <si>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</si>
  <si>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</si>
  <si>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</si>
  <si>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</si>
  <si>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</si>
  <si>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</si>
  <si>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</si>
  <si>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</si>
  <si>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</si>
  <si>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</si>
  <si>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</si>
  <si>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</si>
  <si>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</si>
  <si>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</si>
  <si>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</si>
  <si>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</si>
  <si>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</si>
  <si>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</si>
  <si>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</si>
  <si>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</si>
  <si>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</si>
  <si>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</si>
  <si>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</si>
  <si>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</si>
  <si>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</si>
  <si>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</si>
  <si>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</si>
  <si>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</si>
  <si>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</si>
  <si>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</si>
  <si>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</si>
  <si>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</si>
  <si>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</si>
  <si>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</si>
  <si>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</si>
  <si>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</si>
  <si>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</si>
  <si>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</si>
  <si>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</si>
  <si>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</si>
  <si>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</si>
  <si>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</si>
  <si>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</si>
  <si>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</si>
  <si>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</si>
  <si>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</si>
  <si>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</si>
  <si>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</si>
  <si>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</si>
  <si>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</si>
  <si>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</si>
  <si>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</si>
  <si>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</si>
  <si>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</si>
  <si>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</si>
  <si>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</si>
  <si>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</si>
  <si>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</si>
  <si>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</si>
  <si>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</si>
  <si>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</si>
  <si>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</si>
  <si>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</si>
  <si>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</si>
  <si>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</si>
  <si>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</si>
  <si>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</si>
  <si>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</si>
  <si>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</si>
  <si>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</si>
  <si>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</si>
  <si>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</si>
  <si>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</si>
  <si>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</si>
  <si>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</si>
  <si>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</si>
  <si>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</si>
  <si>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</si>
  <si>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</si>
  <si>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</si>
  <si>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</si>
  <si>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</si>
  <si>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</si>
  <si>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</si>
  <si>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</si>
  <si>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</si>
  <si>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</si>
  <si>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</si>
  <si>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</si>
  <si>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</si>
  <si>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</si>
  <si>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</si>
  <si>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</si>
  <si>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</si>
  <si>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</si>
  <si>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</si>
  <si>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</si>
  <si>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</si>
  <si>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</si>
  <si>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</si>
  <si>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</si>
  <si>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</si>
  <si>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</si>
  <si>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</si>
  <si>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</si>
  <si>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</si>
  <si>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</si>
  <si>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</si>
  <si>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</si>
  <si>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</si>
  <si>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</si>
  <si>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</si>
  <si>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</si>
  <si>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</si>
  <si>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</si>
  <si>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</si>
  <si>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</si>
  <si>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</si>
  <si>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</si>
  <si>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</si>
  <si>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</si>
  <si>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</si>
  <si>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</si>
  <si>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</si>
  <si>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</si>
  <si>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</si>
  <si>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</si>
  <si>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</si>
  <si>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</si>
  <si>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</si>
  <si>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</si>
  <si>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</si>
  <si>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</si>
  <si>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</si>
  <si>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</si>
  <si>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</si>
  <si>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</si>
  <si>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</si>
  <si>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</si>
  <si>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</si>
  <si>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</si>
  <si>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</si>
  <si>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</si>
  <si>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</si>
  <si>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</si>
  <si>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</si>
  <si>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</si>
  <si>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</si>
  <si>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</si>
  <si>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</si>
  <si>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</si>
  <si>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</si>
  <si>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</si>
  <si>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</si>
  <si>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</si>
  <si>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</si>
  <si>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</si>
  <si>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</si>
  <si>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</si>
  <si>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</si>
  <si>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</si>
  <si>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</si>
  <si>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</si>
  <si>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</si>
  <si>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</si>
  <si>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</si>
  <si>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</si>
  <si>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</si>
  <si>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</si>
  <si>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</si>
  <si>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</si>
  <si>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</si>
  <si>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</si>
  <si>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</si>
  <si>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</si>
  <si>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</si>
  <si>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</si>
  <si>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</si>
  <si>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</si>
  <si>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</si>
  <si>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</si>
  <si>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</si>
  <si>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</si>
  <si>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</si>
  <si>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</si>
  <si>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</si>
  <si>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</si>
  <si>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</si>
  <si>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</si>
  <si>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</si>
  <si>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</si>
  <si>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</si>
  <si>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</si>
  <si>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</si>
  <si>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</si>
  <si>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</si>
  <si>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</si>
  <si>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</si>
  <si>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</si>
  <si>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</si>
  <si>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</si>
  <si>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</si>
  <si>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</si>
  <si>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</si>
  <si>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</si>
  <si>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</si>
  <si>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</si>
  <si>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</si>
  <si>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</si>
  <si>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</si>
  <si>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</si>
  <si>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</si>
  <si>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</si>
  <si>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</si>
  <si>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</si>
  <si>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</si>
  <si>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</si>
  <si>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</si>
  <si>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</si>
  <si>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</si>
  <si>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</si>
  <si>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</si>
  <si>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</si>
  <si>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</si>
  <si>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</si>
  <si>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</si>
  <si>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</si>
  <si>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</si>
  <si>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</si>
  <si>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</si>
  <si>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</si>
  <si>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</si>
  <si>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</si>
  <si>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</si>
  <si>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</si>
  <si>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</si>
  <si>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</si>
  <si>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</si>
  <si>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</si>
  <si>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</si>
  <si>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</si>
  <si>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</si>
  <si>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</si>
  <si>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</si>
  <si>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</si>
  <si>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</si>
  <si>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</si>
  <si>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</si>
  <si>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</si>
  <si>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</si>
  <si>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</si>
  <si>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</si>
  <si>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</si>
  <si>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</si>
  <si>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</si>
  <si>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</si>
  <si>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</si>
  <si>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</si>
  <si>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</si>
  <si>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</si>
  <si>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</si>
  <si>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</si>
  <si>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</si>
  <si>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</si>
  <si>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</si>
  <si>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</si>
  <si>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</si>
  <si>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</si>
  <si>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</si>
  <si>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</si>
  <si>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</si>
  <si>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</si>
  <si>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</si>
  <si>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</si>
  <si>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</si>
  <si>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</si>
  <si>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</si>
  <si>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</si>
  <si>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</si>
  <si>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</si>
  <si>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</si>
  <si>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</si>
  <si>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</si>
  <si>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</si>
  <si>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</si>
  <si>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</si>
  <si>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</si>
  <si>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</si>
  <si>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</si>
  <si>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</si>
  <si>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</si>
  <si>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</si>
  <si>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</si>
  <si>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</si>
  <si>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</si>
  <si>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</si>
  <si>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</si>
  <si>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</si>
  <si>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</si>
  <si>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</si>
  <si>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</si>
  <si>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</si>
  <si>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</si>
  <si>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</si>
  <si>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</si>
  <si>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</si>
  <si>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</si>
  <si>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</si>
  <si>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</si>
  <si>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</si>
  <si>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</si>
  <si>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</si>
  <si>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</si>
  <si>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</si>
  <si>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</si>
  <si>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</si>
  <si>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</si>
  <si>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</si>
  <si>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</si>
  <si>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</si>
  <si>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</si>
  <si>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</si>
  <si>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</si>
  <si>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</si>
  <si>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</si>
  <si>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</si>
  <si>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</si>
  <si>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</si>
  <si>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</si>
  <si>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</si>
  <si>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</si>
  <si>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</si>
  <si>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</si>
  <si>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</si>
  <si>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</si>
  <si>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</si>
  <si>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</si>
  <si>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</si>
  <si>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</si>
  <si>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</si>
  <si>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</si>
  <si>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</si>
  <si>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</si>
  <si>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</si>
  <si>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</si>
  <si>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</si>
  <si>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</si>
  <si>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</si>
  <si>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</si>
  <si>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</si>
  <si>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</si>
  <si>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</si>
  <si>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</si>
  <si>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</si>
  <si>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</si>
  <si>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</si>
  <si>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</si>
  <si>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</si>
  <si>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</si>
  <si>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</si>
  <si>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</si>
  <si>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</si>
  <si>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</si>
  <si>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</si>
  <si>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</si>
  <si>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</si>
  <si>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</si>
  <si>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</si>
  <si>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</si>
  <si>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</si>
  <si>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</si>
  <si>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</si>
  <si>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</si>
  <si>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</si>
  <si>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</si>
  <si>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</si>
  <si>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</si>
  <si>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</si>
  <si>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</si>
  <si>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</si>
  <si>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</si>
  <si>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</si>
  <si>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</si>
  <si>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</si>
  <si>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</si>
  <si>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</si>
  <si>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</si>
  <si>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</si>
  <si>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</si>
  <si>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</si>
  <si>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</si>
  <si>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</si>
  <si>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</si>
  <si>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</si>
  <si>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</si>
  <si>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</si>
  <si>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</si>
  <si>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</si>
  <si>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</si>
  <si>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</si>
  <si>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</si>
  <si>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</si>
  <si>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</si>
  <si>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</si>
  <si>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</si>
  <si>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</si>
  <si>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</si>
  <si>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</si>
  <si>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</si>
  <si>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</si>
  <si>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</si>
  <si>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</si>
  <si>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</si>
  <si>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</si>
  <si>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</si>
  <si>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</si>
  <si>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</si>
  <si>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</si>
  <si>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</si>
  <si>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</si>
  <si>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</si>
  <si>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</si>
  <si>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</si>
  <si>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</si>
  <si>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</si>
  <si>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</si>
  <si>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</si>
  <si>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</si>
  <si>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</si>
  <si>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</si>
  <si>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</si>
  <si>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</si>
  <si>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</si>
  <si>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</si>
  <si>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</si>
  <si>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</si>
  <si>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</si>
  <si>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</si>
  <si>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</si>
  <si>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</si>
  <si>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</si>
  <si>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</si>
  <si>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</si>
  <si>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</si>
  <si>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</si>
  <si>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</si>
  <si>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</si>
  <si>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</si>
  <si>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</si>
  <si>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</si>
  <si>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</si>
  <si>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</si>
  <si>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</si>
  <si>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</si>
  <si>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</si>
  <si>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</si>
  <si>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</si>
  <si>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</si>
  <si>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</si>
  <si>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</si>
  <si>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</si>
  <si>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</si>
  <si>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</si>
  <si>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</si>
  <si>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</si>
  <si>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</si>
  <si>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</si>
  <si>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</si>
  <si>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</si>
  <si>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</si>
  <si>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</si>
  <si>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</si>
  <si>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</si>
  <si>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</si>
  <si>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</si>
  <si>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</si>
  <si>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</si>
  <si>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</si>
  <si>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</si>
  <si>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</si>
  <si>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</si>
  <si>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</si>
  <si>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</si>
  <si>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</si>
  <si>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</si>
  <si>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</si>
  <si>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</si>
  <si>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</si>
  <si>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</si>
  <si>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</si>
  <si>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</si>
  <si>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</si>
  <si>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</si>
  <si>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</si>
  <si>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</si>
  <si>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</si>
  <si>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</si>
  <si>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</si>
  <si>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</si>
  <si>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</si>
  <si>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</si>
  <si>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</si>
  <si>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</si>
  <si>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</si>
  <si>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</si>
  <si>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</si>
  <si>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</si>
  <si>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</si>
  <si>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</si>
  <si>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</si>
  <si>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</si>
  <si>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</si>
  <si>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</si>
  <si>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</si>
  <si>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</si>
  <si>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</si>
  <si>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</si>
  <si>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</si>
  <si>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</si>
  <si>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</si>
  <si>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</si>
  <si>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</si>
  <si>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</si>
  <si>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</si>
  <si>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</si>
  <si>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</si>
  <si>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</si>
  <si>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</si>
  <si>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</si>
  <si>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</si>
  <si>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</si>
  <si>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</si>
  <si>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</si>
  <si>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</si>
  <si>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</si>
  <si>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</si>
  <si>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</si>
  <si>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</si>
  <si>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</si>
  <si>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</si>
  <si>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</si>
  <si>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</si>
  <si>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</si>
  <si>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</si>
  <si>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</si>
  <si>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</si>
  <si>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</si>
  <si>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</si>
  <si>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</si>
  <si>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</si>
  <si>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</si>
  <si>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</si>
  <si>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</si>
  <si>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</si>
  <si>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</si>
  <si>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</si>
  <si>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</si>
  <si>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</si>
  <si>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</si>
  <si>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</si>
  <si>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</si>
  <si>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</si>
  <si>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</si>
  <si>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</si>
  <si>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</si>
  <si>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</si>
  <si>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</si>
  <si>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</si>
  <si>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</si>
  <si>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</si>
  <si>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</si>
  <si>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</si>
  <si>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</si>
  <si>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</si>
  <si>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</si>
  <si>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</si>
  <si>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</si>
  <si>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</si>
  <si>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</si>
  <si>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</si>
  <si>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</si>
  <si>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</si>
  <si>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</si>
  <si>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</si>
  <si>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</si>
  <si>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</si>
  <si>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</si>
  <si>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</si>
  <si>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</si>
  <si>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</si>
  <si>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</si>
  <si>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</si>
  <si>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</si>
  <si>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</si>
  <si>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</si>
  <si>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</si>
  <si>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</si>
  <si>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</si>
  <si>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</si>
  <si>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</si>
  <si>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</si>
  <si>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</si>
  <si>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</si>
  <si>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</si>
  <si>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</si>
  <si>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</si>
  <si>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</si>
  <si>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</si>
  <si>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</si>
  <si>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</si>
  <si>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</si>
  <si>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</si>
  <si>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</si>
  <si>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</si>
  <si>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</si>
  <si>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</si>
  <si>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</si>
  <si>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</si>
  <si>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</si>
  <si>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</si>
  <si>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</si>
  <si>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</si>
  <si>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</si>
  <si>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</si>
  <si>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</si>
  <si>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</si>
  <si>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</si>
  <si>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</si>
  <si>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</si>
  <si>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</si>
  <si>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</si>
  <si>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</si>
  <si>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</si>
  <si>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</si>
  <si>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</si>
  <si>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</si>
  <si>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</si>
  <si>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</si>
  <si>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</si>
  <si>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</si>
  <si>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</si>
  <si>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</si>
  <si>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</si>
  <si>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</si>
  <si>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</si>
  <si>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</si>
  <si>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</si>
  <si>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</si>
  <si>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</si>
  <si>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</si>
  <si>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</si>
  <si>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</si>
  <si>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</si>
  <si>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</si>
  <si>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</si>
  <si>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</si>
  <si>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</si>
  <si>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</si>
  <si>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</si>
  <si>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</si>
  <si>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</si>
  <si>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</si>
  <si>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</si>
  <si>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</si>
  <si>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</si>
  <si>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</si>
  <si>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</si>
  <si>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</si>
  <si>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</si>
  <si>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</si>
  <si>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</si>
  <si>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</si>
  <si>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</si>
  <si>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</si>
  <si>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</si>
  <si>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</si>
  <si>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</si>
  <si>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</si>
  <si>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</si>
  <si>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</si>
  <si>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</si>
  <si>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</si>
  <si>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</si>
  <si>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</si>
  <si>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</si>
  <si>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</si>
  <si>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</si>
  <si>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</si>
  <si>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</si>
  <si>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</si>
  <si>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</si>
  <si>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</si>
  <si>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</si>
  <si>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</si>
  <si>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</si>
  <si>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</si>
  <si>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</si>
  <si>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</si>
  <si>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</si>
  <si>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</si>
  <si>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</si>
  <si>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</si>
  <si>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</si>
  <si>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</si>
  <si>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</si>
  <si>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</si>
  <si>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</si>
  <si>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</si>
  <si>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</si>
  <si>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</si>
  <si>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</si>
  <si>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</si>
  <si>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</si>
  <si>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</si>
  <si>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</si>
  <si>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</si>
  <si>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</si>
  <si>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</si>
  <si>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</si>
  <si>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</si>
  <si>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</si>
  <si>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</si>
  <si>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</si>
  <si>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</si>
  <si>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</si>
  <si>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</si>
  <si>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</si>
  <si>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</si>
  <si>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</si>
  <si>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</si>
  <si>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</si>
  <si>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</si>
  <si>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</si>
  <si>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</si>
  <si>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</si>
  <si>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</si>
  <si>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</si>
  <si>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</si>
  <si>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</si>
  <si>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</si>
  <si>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</si>
  <si>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</si>
  <si>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</si>
  <si>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</si>
  <si>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</si>
  <si>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</si>
  <si>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</si>
  <si>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</si>
  <si>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</si>
  <si>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</si>
  <si>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</si>
  <si>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</si>
  <si>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</si>
  <si>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</si>
  <si>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</si>
  <si>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</si>
  <si>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</si>
  <si>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</si>
  <si>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</si>
  <si>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</si>
  <si>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</si>
  <si>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</si>
  <si>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</si>
  <si>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</si>
  <si>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</si>
  <si>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</si>
  <si>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</si>
  <si>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</si>
  <si>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</si>
  <si>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</si>
  <si>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</si>
  <si>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</si>
  <si>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</si>
  <si>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</si>
  <si>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</si>
  <si>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</si>
  <si>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</si>
  <si>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</si>
  <si>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</si>
  <si>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</si>
  <si>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</si>
  <si>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</si>
  <si>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</si>
  <si>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</si>
  <si>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</si>
  <si>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</si>
  <si>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</si>
  <si>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</si>
  <si>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</si>
  <si>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</si>
  <si>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</si>
  <si>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</si>
  <si>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</si>
  <si>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</si>
  <si>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</si>
  <si>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</si>
  <si>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</si>
  <si>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</si>
  <si>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</si>
  <si>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</si>
  <si>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</si>
  <si>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</si>
  <si>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</si>
  <si>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</si>
  <si>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</si>
  <si>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</si>
  <si>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</si>
  <si>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</si>
  <si>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</si>
  <si>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</si>
  <si>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</si>
  <si>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</si>
  <si>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</si>
  <si>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</si>
  <si>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</si>
  <si>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</si>
  <si>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</si>
  <si>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</si>
  <si>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</si>
  <si>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</si>
  <si>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</si>
  <si>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</si>
  <si>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</si>
  <si>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</si>
  <si>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</si>
  <si>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</si>
  <si>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</si>
  <si>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</si>
  <si>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</si>
  <si>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</si>
  <si>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</si>
  <si>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</si>
  <si>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</si>
  <si>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</si>
  <si>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</si>
  <si>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</si>
  <si>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</si>
  <si>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</si>
  <si>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</si>
  <si>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</si>
  <si>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</si>
  <si>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</si>
  <si>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</si>
  <si>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</si>
  <si>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</si>
  <si>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</si>
  <si>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</si>
  <si>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</si>
  <si>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</si>
  <si>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</si>
  <si>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</si>
  <si>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</si>
  <si>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</si>
  <si>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</si>
  <si>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</si>
  <si>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</si>
  <si>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</si>
  <si>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</si>
  <si>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</si>
  <si>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</si>
  <si>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</si>
  <si>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</si>
  <si>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</si>
  <si>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</si>
  <si>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</si>
  <si>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</si>
  <si>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</si>
  <si>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</si>
  <si>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</si>
  <si>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</si>
  <si>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</si>
  <si>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</si>
  <si>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</si>
  <si>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</si>
  <si>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</si>
  <si>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</si>
  <si>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</si>
  <si>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</si>
  <si>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</si>
  <si>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</si>
  <si>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</si>
  <si>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</si>
  <si>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</si>
  <si>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</si>
  <si>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</si>
  <si>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</si>
  <si>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</si>
  <si>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</si>
  <si>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</si>
  <si>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</si>
  <si>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</si>
  <si>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</si>
  <si>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</si>
  <si>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</si>
  <si>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</si>
  <si>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</si>
  <si>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</si>
  <si>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</si>
  <si>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</si>
  <si>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</si>
  <si>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</si>
  <si>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</si>
  <si>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</si>
  <si>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</si>
  <si>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</si>
  <si>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</si>
  <si>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</si>
  <si>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</si>
  <si>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</si>
  <si>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</si>
  <si>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</si>
  <si>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</si>
  <si>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</si>
  <si>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</si>
  <si>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</si>
  <si>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</si>
  <si>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</si>
  <si>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</si>
  <si>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</si>
  <si>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</si>
  <si>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</si>
  <si>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</si>
  <si>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</si>
  <si>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</si>
  <si>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</si>
  <si>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</si>
  <si>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</si>
  <si>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</si>
  <si>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</si>
  <si>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</si>
  <si>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</si>
  <si>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</si>
  <si>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</si>
  <si>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</si>
  <si>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</si>
  <si>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</si>
  <si>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</si>
  <si>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</si>
  <si>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</si>
  <si>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</si>
  <si>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</si>
  <si>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</si>
  <si>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</si>
  <si>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</si>
  <si>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</si>
  <si>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</si>
  <si>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</si>
  <si>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</si>
  <si>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</si>
  <si>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</si>
  <si>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</si>
  <si>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</si>
  <si>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</si>
  <si>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</si>
  <si>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</si>
  <si>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</si>
  <si>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</si>
  <si>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</si>
  <si>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</si>
  <si>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</si>
  <si>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</si>
  <si>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</si>
  <si>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</si>
  <si>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</si>
  <si>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</si>
  <si>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</si>
  <si>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</si>
  <si>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</si>
  <si>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</si>
  <si>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</si>
  <si>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</si>
  <si>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</si>
  <si>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</si>
  <si>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</si>
  <si>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</si>
  <si>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</si>
  <si>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</si>
  <si>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</si>
  <si>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</si>
  <si>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</si>
  <si>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</si>
  <si>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</si>
  <si>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</si>
  <si>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</si>
  <si>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</si>
  <si>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</si>
  <si>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</si>
  <si>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</si>
  <si>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</si>
  <si>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</si>
  <si>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</si>
  <si>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</si>
  <si>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</si>
  <si>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</si>
  <si>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</si>
  <si>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</si>
  <si>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</si>
  <si>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</si>
  <si>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</si>
  <si>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</si>
  <si>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</si>
  <si>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</si>
  <si>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</si>
  <si>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</si>
  <si>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</si>
  <si>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</si>
  <si>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</si>
  <si>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</si>
  <si>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</si>
  <si>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</si>
  <si>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</si>
  <si>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</si>
  <si>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</si>
  <si>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</si>
  <si>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</si>
  <si>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</si>
  <si>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</si>
  <si>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</si>
  <si>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</si>
  <si>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</si>
  <si>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</si>
  <si>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</si>
  <si>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</si>
  <si>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</si>
  <si>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</si>
  <si>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</si>
  <si>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</si>
  <si>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</si>
  <si>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</si>
  <si>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</si>
  <si>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</si>
  <si>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</si>
  <si>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</si>
  <si>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</si>
  <si>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</si>
  <si>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</si>
  <si>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</si>
  <si>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</si>
  <si>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</si>
  <si>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</si>
  <si>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</si>
  <si>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</si>
  <si>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</si>
  <si>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</si>
  <si>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</si>
  <si>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</si>
  <si>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</si>
  <si>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</si>
  <si>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</si>
  <si>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</si>
  <si>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</si>
  <si>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</si>
  <si>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</si>
  <si>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</si>
  <si>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</si>
  <si>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</si>
  <si>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</si>
  <si>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</si>
  <si>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</si>
  <si>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</si>
  <si>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</si>
  <si>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</si>
  <si>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</si>
  <si>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</si>
  <si>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</si>
  <si>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</si>
  <si>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</si>
  <si>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</si>
  <si>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</si>
  <si>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</si>
  <si>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</si>
  <si>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</si>
  <si>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</si>
  <si>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</si>
  <si>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</si>
  <si>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</si>
  <si>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</si>
  <si>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</si>
  <si>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</si>
  <si>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</si>
  <si>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</si>
  <si>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</si>
  <si>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</si>
  <si>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</si>
  <si>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</si>
  <si>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</si>
  <si>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</si>
  <si>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</si>
  <si>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</si>
  <si>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</si>
  <si>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</si>
  <si>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</si>
  <si>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</si>
  <si>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</si>
  <si>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</si>
  <si>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</si>
  <si>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</si>
  <si>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</si>
  <si>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</si>
  <si>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</si>
  <si>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</si>
  <si>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</si>
  <si>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</si>
  <si>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</si>
  <si>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</si>
  <si>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</si>
  <si>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</si>
  <si>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</si>
  <si>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</si>
  <si>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</si>
  <si>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</si>
  <si>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</si>
  <si>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</si>
  <si>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</si>
  <si>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</si>
  <si>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</si>
  <si>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</si>
  <si>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</si>
  <si>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</si>
  <si>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</si>
  <si>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</si>
  <si>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</si>
  <si>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</si>
  <si>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</si>
  <si>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</si>
  <si>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</si>
  <si>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</si>
  <si>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</si>
  <si>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</si>
  <si>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</si>
  <si>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</si>
  <si>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</si>
  <si>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</si>
  <si>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</si>
  <si>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</si>
  <si>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</si>
  <si>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</si>
  <si>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</si>
  <si>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</si>
  <si>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</si>
  <si>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</si>
  <si>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</si>
  <si>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</si>
  <si>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</si>
  <si>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</si>
  <si>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</si>
  <si>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</si>
  <si>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</si>
  <si>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</si>
  <si>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</si>
  <si>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</si>
  <si>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</si>
  <si>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</si>
  <si>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</si>
  <si>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</si>
  <si>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</si>
  <si>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</si>
  <si>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</si>
  <si>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</si>
  <si>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</si>
  <si>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</si>
  <si>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</si>
  <si>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</si>
  <si>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</si>
  <si>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</si>
  <si>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</si>
  <si>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</si>
  <si>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</si>
  <si>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</si>
  <si>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</si>
  <si>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</si>
  <si>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</si>
  <si>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</si>
  <si>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</si>
  <si>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</si>
  <si>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</si>
  <si>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</si>
  <si>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</si>
  <si>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</si>
  <si>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</si>
  <si>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</si>
  <si>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</si>
  <si>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</si>
  <si>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</si>
  <si>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</si>
  <si>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</si>
  <si>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</si>
  <si>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</si>
  <si>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</si>
  <si>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</si>
  <si>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</si>
  <si>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</si>
  <si>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</si>
  <si>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</si>
  <si>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</si>
  <si>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</si>
  <si>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</si>
  <si>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</si>
  <si>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</si>
  <si>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</si>
  <si>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</si>
  <si>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</si>
  <si>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</si>
  <si>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</si>
  <si>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</si>
  <si>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</si>
  <si>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</si>
  <si>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</si>
  <si>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</si>
  <si>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</si>
  <si>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</si>
  <si>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</si>
  <si>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</si>
  <si>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</si>
  <si>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</si>
  <si>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</si>
  <si>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</si>
  <si>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</si>
  <si>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</si>
  <si>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</si>
  <si>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</si>
  <si>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</si>
  <si>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</si>
  <si>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</si>
  <si>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</si>
  <si>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</si>
  <si>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</si>
  <si>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</si>
  <si>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</si>
  <si>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</si>
  <si>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</si>
  <si>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</si>
  <si>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</si>
  <si>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</si>
  <si>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</si>
  <si>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</si>
  <si>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</si>
  <si>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</si>
  <si>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</si>
  <si>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</si>
  <si>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</si>
  <si>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</si>
  <si>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</si>
  <si>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</si>
  <si>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</si>
  <si>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</si>
  <si>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</si>
  <si>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</si>
  <si>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</si>
  <si>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</si>
  <si>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</si>
  <si>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</si>
  <si>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</si>
  <si>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</si>
  <si>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</si>
  <si>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</si>
  <si>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</si>
  <si>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</si>
  <si>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</si>
  <si>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</si>
  <si>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</si>
  <si>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</si>
  <si>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</si>
  <si>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</si>
  <si>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</si>
  <si>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</si>
  <si>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</si>
  <si>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</si>
  <si>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</si>
  <si>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</si>
  <si>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</si>
  <si>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</si>
  <si>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</si>
  <si>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</si>
  <si>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</si>
  <si>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</si>
  <si>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</si>
  <si>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</si>
  <si>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</si>
  <si>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</si>
  <si>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</si>
  <si>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</si>
  <si>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</si>
  <si>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</si>
  <si>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</si>
  <si>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</si>
  <si>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</si>
  <si>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</si>
  <si>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</si>
  <si>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</si>
  <si>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</si>
  <si>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</si>
  <si>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</si>
  <si>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</si>
  <si>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</si>
  <si>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</si>
  <si>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</si>
  <si>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</si>
  <si>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</si>
  <si>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</si>
  <si>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</si>
  <si>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</si>
  <si>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</si>
  <si>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</si>
  <si>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</si>
  <si>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</si>
  <si>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</si>
  <si>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</si>
  <si>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</si>
  <si>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</si>
  <si>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</si>
  <si>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</si>
  <si>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</si>
  <si>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</si>
  <si>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</si>
  <si>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</si>
  <si>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</si>
  <si>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</si>
  <si>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</si>
  <si>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</si>
  <si>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</si>
  <si>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</si>
  <si>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</si>
  <si>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</si>
  <si>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</si>
  <si>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</si>
  <si>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</si>
  <si>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</si>
  <si>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</si>
  <si>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</si>
  <si>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</si>
  <si>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</si>
  <si>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</si>
  <si>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</si>
  <si>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</si>
  <si>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</si>
  <si>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</si>
  <si>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</si>
  <si>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</si>
  <si>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</si>
  <si>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</si>
  <si>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</si>
  <si>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</si>
  <si>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</si>
  <si>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</si>
  <si>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</si>
  <si>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</si>
  <si>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</si>
  <si>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</si>
  <si>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</si>
  <si>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</si>
  <si>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</si>
  <si>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</si>
  <si>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</si>
  <si>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</si>
  <si>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</si>
  <si>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</si>
  <si>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</si>
  <si>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</si>
  <si>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</si>
  <si>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</si>
  <si>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</si>
  <si>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</si>
  <si>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</si>
  <si>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</si>
  <si>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</si>
  <si>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</si>
  <si>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</si>
  <si>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</si>
  <si>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</si>
  <si>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</si>
  <si>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</si>
  <si>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</si>
  <si>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</si>
  <si>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</si>
  <si>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</si>
  <si>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</si>
  <si>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</si>
  <si>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</si>
  <si>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</si>
  <si>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</si>
  <si>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</si>
  <si>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</si>
  <si>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</si>
  <si>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</si>
  <si>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</si>
  <si>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</si>
  <si>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</si>
  <si>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</si>
  <si>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</si>
  <si>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</si>
  <si>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</si>
  <si>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</si>
  <si>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</si>
  <si>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</si>
  <si>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</si>
  <si>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</si>
  <si>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</si>
  <si>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</si>
  <si>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</si>
  <si>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</si>
  <si>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</si>
  <si>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</si>
  <si>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</si>
  <si>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</si>
  <si>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</si>
  <si>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</si>
  <si>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</si>
  <si>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</si>
  <si>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</si>
  <si>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</si>
  <si>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</si>
  <si>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</si>
  <si>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</si>
  <si>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</si>
  <si>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</si>
  <si>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</si>
  <si>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</si>
  <si>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</si>
  <si>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</si>
  <si>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</si>
  <si>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</si>
  <si>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</si>
  <si>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</si>
  <si>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</si>
  <si>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</si>
  <si>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</si>
  <si>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</si>
  <si>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</si>
  <si>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</si>
  <si>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</si>
  <si>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</si>
  <si>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</si>
  <si>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</si>
  <si>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</si>
  <si>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</si>
  <si>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</si>
  <si>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</si>
  <si>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</si>
  <si>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</si>
  <si>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</si>
  <si>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</si>
  <si>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</si>
  <si>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</si>
  <si>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</si>
  <si>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</si>
  <si>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</si>
  <si>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</si>
  <si>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</si>
  <si>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</si>
  <si>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</si>
  <si>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</si>
  <si>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</si>
  <si>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</si>
  <si>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</si>
  <si>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</si>
  <si>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</si>
  <si>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</si>
  <si>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</si>
  <si>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</si>
  <si>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</si>
  <si>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</si>
  <si>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</si>
  <si>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</si>
  <si>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</si>
  <si>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</si>
  <si>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</si>
  <si>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</si>
  <si>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</si>
  <si>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</si>
  <si>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</si>
  <si>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</si>
  <si>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</si>
  <si>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</si>
  <si>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</si>
  <si>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</si>
  <si>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</si>
  <si>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</si>
  <si>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</si>
  <si>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</si>
  <si>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</si>
  <si>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</si>
  <si>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</si>
  <si>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</si>
  <si>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</si>
  <si>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</si>
  <si>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</si>
  <si>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</si>
  <si>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</si>
  <si>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</si>
  <si>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</si>
  <si>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</si>
  <si>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</si>
  <si>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</si>
  <si>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</si>
  <si>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</si>
  <si>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</si>
  <si>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</si>
  <si>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</si>
  <si>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</si>
  <si>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</si>
  <si>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</si>
  <si>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</si>
  <si>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</si>
  <si>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</si>
  <si>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</si>
  <si>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</si>
  <si>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</si>
  <si>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</si>
  <si>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</si>
  <si>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</si>
  <si>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</si>
  <si>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</si>
  <si>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</si>
  <si>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</si>
  <si>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</si>
  <si>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</si>
  <si>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</si>
  <si>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</si>
  <si>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</si>
  <si>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</si>
  <si>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</si>
  <si>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</si>
  <si>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</si>
  <si>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</si>
  <si>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</si>
  <si>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</si>
  <si>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</si>
  <si>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</si>
  <si>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</si>
  <si>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</si>
  <si>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</si>
  <si>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</si>
  <si>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</si>
  <si>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</si>
  <si>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</si>
  <si>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</si>
  <si>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</si>
  <si>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</si>
  <si>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</si>
  <si>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</si>
  <si>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</si>
  <si>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</si>
  <si>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</si>
  <si>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</si>
  <si>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</si>
  <si>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</si>
  <si>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</si>
  <si>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</si>
  <si>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</si>
  <si>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</si>
  <si>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</si>
  <si>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</si>
  <si>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</si>
  <si>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</si>
  <si>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</si>
  <si>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</si>
  <si>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</si>
  <si>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</si>
  <si>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</si>
  <si>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</si>
  <si>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</si>
  <si>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</si>
  <si>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</si>
  <si>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</si>
  <si>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</si>
  <si>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</si>
  <si>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</si>
  <si>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</si>
  <si>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</si>
  <si>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</si>
  <si>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</si>
  <si>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</si>
  <si>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</si>
  <si>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</si>
  <si>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</si>
  <si>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</si>
  <si>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</si>
  <si>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</si>
  <si>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</si>
  <si>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</si>
  <si>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</si>
  <si>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</si>
  <si>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</si>
  <si>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</si>
  <si>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</si>
  <si>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</si>
  <si>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</si>
  <si>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</si>
  <si>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</si>
  <si>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</si>
  <si>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</si>
  <si>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</si>
  <si>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</si>
  <si>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</si>
  <si>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</si>
  <si>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</si>
  <si>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</si>
  <si>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</si>
  <si>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</si>
  <si>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</si>
  <si>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</si>
  <si>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</si>
  <si>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</si>
  <si>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</si>
  <si>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</si>
  <si>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</si>
  <si>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</si>
  <si>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</si>
  <si>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</si>
  <si>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</si>
  <si>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</si>
  <si>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</si>
  <si>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</si>
  <si>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</si>
  <si>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</si>
  <si>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</si>
  <si>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</si>
  <si>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</si>
  <si>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</si>
  <si>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</si>
  <si>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</si>
  <si>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</si>
  <si>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</si>
  <si>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</si>
  <si>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</si>
  <si>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</si>
  <si>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</si>
  <si>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</si>
  <si>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</si>
  <si>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</si>
  <si>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</si>
  <si>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</si>
  <si>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</si>
  <si>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</si>
  <si>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</si>
  <si>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</si>
  <si>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</si>
  <si>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</si>
  <si>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</si>
  <si>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</si>
  <si>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</si>
  <si>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</si>
  <si>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</si>
  <si>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</si>
  <si>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</si>
  <si>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</si>
  <si>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</si>
  <si>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</si>
  <si>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</si>
  <si>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</si>
  <si>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</si>
  <si>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</si>
  <si>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</si>
  <si>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</si>
  <si>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</si>
  <si>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</si>
  <si>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</si>
  <si>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</si>
  <si>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</si>
  <si>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</si>
  <si>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</si>
  <si>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</si>
  <si>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</si>
  <si>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</si>
  <si>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</si>
  <si>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</si>
  <si>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</si>
  <si>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</si>
  <si>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</si>
  <si>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</si>
  <si>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</si>
  <si>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</si>
  <si>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</si>
  <si>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</si>
  <si>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</si>
  <si>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</si>
  <si>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</si>
  <si>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</si>
  <si>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</si>
  <si>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</si>
  <si>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</si>
  <si>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</si>
  <si>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</si>
  <si>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</si>
  <si>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</si>
  <si>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</si>
  <si>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</si>
  <si>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</si>
  <si>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</si>
  <si>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</si>
  <si>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</si>
  <si>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</si>
  <si>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</si>
  <si>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</si>
  <si>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</si>
  <si>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</si>
  <si>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</si>
  <si>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</si>
  <si>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</si>
  <si>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</si>
  <si>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</si>
  <si>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</si>
  <si>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</si>
  <si>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</si>
  <si>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</si>
  <si>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</si>
  <si>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</si>
  <si>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</si>
  <si>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</si>
  <si>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</si>
  <si>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</si>
  <si>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</si>
  <si>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</si>
  <si>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</si>
  <si>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</si>
  <si>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</si>
  <si>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</si>
  <si>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</si>
  <si>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</si>
  <si>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</si>
  <si>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</si>
  <si>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</si>
  <si>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</si>
  <si>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</si>
  <si>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</si>
  <si>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</si>
  <si>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</si>
  <si>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</si>
  <si>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</si>
  <si>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</si>
  <si>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</si>
  <si>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</si>
  <si>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</si>
  <si>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</si>
  <si>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</si>
  <si>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</si>
  <si>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</si>
  <si>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</si>
  <si>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</si>
  <si>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</si>
  <si>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</si>
  <si>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</si>
  <si>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</si>
  <si>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</si>
  <si>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</si>
  <si>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</si>
  <si>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</si>
  <si>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</si>
  <si>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</si>
  <si>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</si>
  <si>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</si>
  <si>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</si>
  <si>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</si>
  <si>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</si>
  <si>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</si>
  <si>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</si>
  <si>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</si>
  <si>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</si>
  <si>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</si>
  <si>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</si>
  <si>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</si>
  <si>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</si>
  <si>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</si>
  <si>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</si>
  <si>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</si>
  <si>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</si>
  <si>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</si>
  <si>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</si>
  <si>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</si>
  <si>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</si>
  <si>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</si>
  <si>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</si>
  <si>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</si>
  <si>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</si>
  <si>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</si>
  <si>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</si>
  <si>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</si>
  <si>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</si>
  <si>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</si>
  <si>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</si>
  <si>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</si>
  <si>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</si>
  <si>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</si>
  <si>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</si>
  <si>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</si>
  <si>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</si>
  <si>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</si>
  <si>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</si>
  <si>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</si>
  <si>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</si>
  <si>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</si>
  <si>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</si>
  <si>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</si>
  <si>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</si>
  <si>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</si>
  <si>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</si>
  <si>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</si>
  <si>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</si>
  <si>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</si>
  <si>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</si>
  <si>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</si>
  <si>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</si>
  <si>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</si>
  <si>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</si>
  <si>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</si>
  <si>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</si>
  <si>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</si>
  <si>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</si>
  <si>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</si>
  <si>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</si>
  <si>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</si>
  <si>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</si>
  <si>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</si>
  <si>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</si>
  <si>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</si>
  <si>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</si>
  <si>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</si>
  <si>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</si>
  <si>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</si>
  <si>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</si>
  <si>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</si>
  <si>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</si>
  <si>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</si>
  <si>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</si>
  <si>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</si>
  <si>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</si>
  <si>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</si>
  <si>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</si>
  <si>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</si>
  <si>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</si>
  <si>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</si>
  <si>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</si>
  <si>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</si>
  <si>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</si>
  <si>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</si>
  <si>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</si>
  <si>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</si>
  <si>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</si>
  <si>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</si>
  <si>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</si>
  <si>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</si>
  <si>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</si>
  <si>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</si>
  <si>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</si>
  <si>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</si>
  <si>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</si>
  <si>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</si>
  <si>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</si>
  <si>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</si>
  <si>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</si>
  <si>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</si>
  <si>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</si>
  <si>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</si>
  <si>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</si>
  <si>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</si>
  <si>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</si>
  <si>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</si>
  <si>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</si>
  <si>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</si>
  <si>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</si>
  <si>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</si>
  <si>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</si>
  <si>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</si>
  <si>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</si>
  <si>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</si>
  <si>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</si>
  <si>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</si>
  <si>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</si>
  <si>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</si>
  <si>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</si>
  <si>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</si>
  <si>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</si>
  <si>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</si>
  <si>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</si>
  <si>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</si>
  <si>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</si>
  <si>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</si>
  <si>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</si>
  <si>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</si>
  <si>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</si>
  <si>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</si>
  <si>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</si>
  <si>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</si>
  <si>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</si>
  <si>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</si>
  <si>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</si>
  <si>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</si>
  <si>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</si>
  <si>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</si>
  <si>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</si>
  <si>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</si>
  <si>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</si>
  <si>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</si>
  <si>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</si>
  <si>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</si>
  <si>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</si>
  <si>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</si>
  <si>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</si>
  <si>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</si>
  <si>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</si>
  <si>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</si>
  <si>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</si>
  <si>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</si>
  <si>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</si>
  <si>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</si>
  <si>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</si>
  <si>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</si>
  <si>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</si>
  <si>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</si>
  <si>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</si>
  <si>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</si>
  <si>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</si>
  <si>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</si>
  <si>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</si>
  <si>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</si>
  <si>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</si>
  <si>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</si>
  <si>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</si>
  <si>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</si>
  <si>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</si>
  <si>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</si>
  <si>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</si>
  <si>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</si>
  <si>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</si>
  <si>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</si>
  <si>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</si>
  <si>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</si>
  <si>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</si>
  <si>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</si>
  <si>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</si>
  <si>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</si>
  <si>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</si>
  <si>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</si>
  <si>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</si>
  <si>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</si>
  <si>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</si>
  <si>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</si>
  <si>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</si>
  <si>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</si>
  <si>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</si>
  <si>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</si>
  <si>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</si>
  <si>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</si>
  <si>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</si>
  <si>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</si>
  <si>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</si>
  <si>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</si>
  <si>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</si>
  <si>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</si>
  <si>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</si>
  <si>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</si>
  <si>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</si>
  <si>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</si>
  <si>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</si>
  <si>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</si>
  <si>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</si>
  <si>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</si>
  <si>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</si>
  <si>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</si>
  <si>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</si>
  <si>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</si>
  <si>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</si>
  <si>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</si>
  <si>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</si>
  <si>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</si>
  <si>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</si>
  <si>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</si>
  <si>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</si>
  <si>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</si>
  <si>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</si>
  <si>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</si>
  <si>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</si>
  <si>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</si>
  <si>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</si>
  <si>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</si>
  <si>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</si>
  <si>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</si>
  <si>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</si>
  <si>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</si>
  <si>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</si>
  <si>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</si>
  <si>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</si>
  <si>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</si>
  <si>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</si>
  <si>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</si>
  <si>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</si>
  <si>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</si>
  <si>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</si>
  <si>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</si>
  <si>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</si>
  <si>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</si>
  <si>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</si>
  <si>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</si>
  <si>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</si>
  <si>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</si>
  <si>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</si>
  <si>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</si>
  <si>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</si>
  <si>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</si>
  <si>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</si>
  <si>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</si>
  <si>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</si>
  <si>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</si>
  <si>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</si>
  <si>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</si>
  <si>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</si>
  <si>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</si>
  <si>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</si>
  <si>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</si>
  <si>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</si>
  <si>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</si>
  <si>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</si>
  <si>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</si>
  <si>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</si>
  <si>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</si>
  <si>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</si>
  <si>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</si>
  <si>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</si>
  <si>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</si>
  <si>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</si>
  <si>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</si>
  <si>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</si>
  <si>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</si>
  <si>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</si>
  <si>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</si>
  <si>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</si>
  <si>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</si>
  <si>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</si>
  <si>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</si>
  <si>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</si>
  <si>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</si>
  <si>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</si>
  <si>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</si>
  <si>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</si>
  <si>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</si>
  <si>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</si>
  <si>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</si>
  <si>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</si>
  <si>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</si>
  <si>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</si>
  <si>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</si>
  <si>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</si>
  <si>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</si>
  <si>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</si>
  <si>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</si>
  <si>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</si>
  <si>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</si>
  <si>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</si>
  <si>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</si>
  <si>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</si>
  <si>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</si>
  <si>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</si>
  <si>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</si>
  <si>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</si>
  <si>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</si>
  <si>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</si>
  <si>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</si>
  <si>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</si>
  <si>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</si>
  <si>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</si>
  <si>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</si>
  <si>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</si>
  <si>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</si>
  <si>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</si>
  <si>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</si>
  <si>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</si>
  <si>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</si>
  <si>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</si>
  <si>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</si>
  <si>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</si>
  <si>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</si>
  <si>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</si>
  <si>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</si>
  <si>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</si>
  <si>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</si>
  <si>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</si>
  <si>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</si>
  <si>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</si>
  <si>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</si>
  <si>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</si>
  <si>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</si>
  <si>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</si>
  <si>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</si>
  <si>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</si>
  <si>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</si>
  <si>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</si>
  <si>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</si>
  <si>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</si>
  <si>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</si>
  <si>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</si>
  <si>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</si>
  <si>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</si>
  <si>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</si>
  <si>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</si>
  <si>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</si>
  <si>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</si>
  <si>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</si>
  <si>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</si>
  <si>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</si>
  <si>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</si>
  <si>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</si>
  <si>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</si>
  <si>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</si>
  <si>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</si>
  <si>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</si>
  <si>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</si>
  <si>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</si>
  <si>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</si>
  <si>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</si>
  <si>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</si>
  <si>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</si>
  <si>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</si>
  <si>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</si>
  <si>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</si>
  <si>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</si>
  <si>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</si>
  <si>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</si>
  <si>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</si>
  <si>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</si>
  <si>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</si>
  <si>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</si>
  <si>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</si>
  <si>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</si>
  <si>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</si>
  <si>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</si>
  <si>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</si>
  <si>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</si>
  <si>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</si>
  <si>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</si>
  <si>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</si>
  <si>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</si>
  <si>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</si>
  <si>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</si>
  <si>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</si>
  <si>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</si>
  <si>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</si>
  <si>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</si>
  <si>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</si>
  <si>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</si>
  <si>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</si>
  <si>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</si>
  <si>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</si>
  <si>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</si>
  <si>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</si>
  <si>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</si>
  <si>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</si>
  <si>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</si>
  <si>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</si>
  <si>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</si>
  <si>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</si>
  <si>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</si>
  <si>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</si>
  <si>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</si>
  <si>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</si>
  <si>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</si>
  <si>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</si>
  <si>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</si>
  <si>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</si>
  <si>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</si>
  <si>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</si>
  <si>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</si>
  <si>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</si>
  <si>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</si>
  <si>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</si>
  <si>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</si>
  <si>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</si>
  <si>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</si>
  <si>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</si>
  <si>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</si>
  <si>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</si>
  <si>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</si>
  <si>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</si>
  <si>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</si>
  <si>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</si>
  <si>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</si>
  <si>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</si>
  <si>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</si>
  <si>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</si>
  <si>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</si>
  <si>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</si>
  <si>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</si>
  <si>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</si>
  <si>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</si>
  <si>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</si>
  <si>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</si>
  <si>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</si>
  <si>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</si>
  <si>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</si>
  <si>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</si>
  <si>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</si>
  <si>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</si>
  <si>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</si>
  <si>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</si>
  <si>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</si>
  <si>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</si>
  <si>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</si>
  <si>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</si>
  <si>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</si>
  <si>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</si>
  <si>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</si>
  <si>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</si>
  <si>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</si>
  <si>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</si>
  <si>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</si>
  <si>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</si>
  <si>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</si>
  <si>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</si>
  <si>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</si>
  <si>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</si>
  <si>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</si>
  <si>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</si>
  <si>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</si>
  <si>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</si>
  <si>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</si>
  <si>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</si>
  <si>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</si>
  <si>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</si>
  <si>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</si>
  <si>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</si>
  <si>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</si>
  <si>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</si>
  <si>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</si>
  <si>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</si>
  <si>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</si>
  <si>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</si>
  <si>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</si>
  <si>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</si>
  <si>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</si>
  <si>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</si>
  <si>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</si>
  <si>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</si>
  <si>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</si>
  <si>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</si>
  <si>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</si>
  <si>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</si>
  <si>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</si>
  <si>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</si>
  <si>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</si>
  <si>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</si>
  <si>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</si>
  <si>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</si>
  <si>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</si>
  <si>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</si>
  <si>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</si>
  <si>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</si>
  <si>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</si>
  <si>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</si>
  <si>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</si>
  <si>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</si>
  <si>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</si>
  <si>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</si>
  <si>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</si>
  <si>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</si>
  <si>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</si>
  <si>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</si>
  <si>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</si>
  <si>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</si>
  <si>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</si>
  <si>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</si>
  <si>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</si>
  <si>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</si>
  <si>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</si>
  <si>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</si>
  <si>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</si>
  <si>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</si>
  <si>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</si>
  <si>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</si>
  <si>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</si>
  <si>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</si>
  <si>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</si>
  <si>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</si>
  <si>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</si>
  <si>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</si>
  <si>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</si>
  <si>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</si>
  <si>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</si>
  <si>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</si>
  <si>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</si>
  <si>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</si>
  <si>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</si>
  <si>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</si>
  <si>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</si>
  <si>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</si>
  <si>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</si>
  <si>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</si>
  <si>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</si>
  <si>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</si>
  <si>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</si>
  <si>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</si>
  <si>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</si>
  <si>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</si>
  <si>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</si>
  <si>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</si>
  <si>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</si>
  <si>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</si>
  <si>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</si>
  <si>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</si>
  <si>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</si>
  <si>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</si>
  <si>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</si>
  <si>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</si>
  <si>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</si>
  <si>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</si>
  <si>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</si>
  <si>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</si>
  <si>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</si>
  <si>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</si>
  <si>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</si>
  <si>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</si>
  <si>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</si>
  <si>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</si>
  <si>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</si>
  <si>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</si>
  <si>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</si>
  <si>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</si>
  <si>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</si>
  <si>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</si>
  <si>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</si>
  <si>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</si>
  <si>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</si>
  <si>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</si>
  <si>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</si>
  <si>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</si>
  <si>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</si>
  <si>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</si>
  <si>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</si>
  <si>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</si>
  <si>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</si>
  <si>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</si>
  <si>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</si>
  <si>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</si>
  <si>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</si>
  <si>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</si>
  <si>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</si>
  <si>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</si>
  <si>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</si>
  <si>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</si>
  <si>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</si>
  <si>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</si>
  <si>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</si>
  <si>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</si>
  <si>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</si>
  <si>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</si>
  <si>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</si>
  <si>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</si>
  <si>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</si>
  <si>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</si>
  <si>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</si>
  <si>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</si>
  <si>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</si>
  <si>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</si>
  <si>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</si>
  <si>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</si>
  <si>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</si>
  <si>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</si>
  <si>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</si>
  <si>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</si>
  <si>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</si>
  <si>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</si>
  <si>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</si>
  <si>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</si>
  <si>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</si>
  <si>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</si>
  <si>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</si>
  <si>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</si>
  <si>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</si>
  <si>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</si>
  <si>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</si>
  <si>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</si>
  <si>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</si>
  <si>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</si>
  <si>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</si>
  <si>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</si>
  <si>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</si>
  <si>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</si>
  <si>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</si>
  <si>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</si>
  <si>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</si>
  <si>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</si>
  <si>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</si>
  <si>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</si>
  <si>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</si>
  <si>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</si>
  <si>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</si>
  <si>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</si>
  <si>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</si>
  <si>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</si>
  <si>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</si>
  <si>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</si>
  <si>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</si>
  <si>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</si>
  <si>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</si>
  <si>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</si>
  <si>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</si>
  <si>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</si>
  <si>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</si>
  <si>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</si>
  <si>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</si>
  <si>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</si>
  <si>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</si>
  <si>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</si>
  <si>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</si>
  <si>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</si>
  <si>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</si>
  <si>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</si>
  <si>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</si>
  <si>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</si>
  <si>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</si>
  <si>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</si>
  <si>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</si>
  <si>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</si>
  <si>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</si>
  <si>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</si>
  <si>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</si>
  <si>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</si>
  <si>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</si>
  <si>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</si>
  <si>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</si>
  <si>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</si>
  <si>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</si>
  <si>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</si>
  <si>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</si>
  <si>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</si>
  <si>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</si>
  <si>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</si>
  <si>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</si>
  <si>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</si>
  <si>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</si>
  <si>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</si>
  <si>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</si>
  <si>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</si>
  <si>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</si>
  <si>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</si>
  <si>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</si>
  <si>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</si>
  <si>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</si>
  <si>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</si>
  <si>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</si>
  <si>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</si>
  <si>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</si>
  <si>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</si>
  <si>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</si>
  <si>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</si>
  <si>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</si>
  <si>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</si>
  <si>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</si>
  <si>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</si>
  <si>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</si>
  <si>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</si>
  <si>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</si>
  <si>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</si>
  <si>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</si>
  <si>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</si>
  <si>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</si>
  <si>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</si>
  <si>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</si>
  <si>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</si>
  <si>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</si>
  <si>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</si>
  <si>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</si>
  <si>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</si>
  <si>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</si>
  <si>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</si>
  <si>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</si>
  <si>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</si>
  <si>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</si>
  <si>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</si>
  <si>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</si>
  <si>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</si>
  <si>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</si>
  <si>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</si>
  <si>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</si>
  <si>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</si>
  <si>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</si>
  <si>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</si>
  <si>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</si>
  <si>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</si>
  <si>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</si>
  <si>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</si>
  <si>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</si>
  <si>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</si>
  <si>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</si>
  <si>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</si>
  <si>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</si>
  <si>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</si>
  <si>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</si>
  <si>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</si>
  <si>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</si>
  <si>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</si>
  <si>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</si>
  <si>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</si>
  <si>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</si>
  <si>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</si>
  <si>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</si>
  <si>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</si>
  <si>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</si>
  <si>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</si>
  <si>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</si>
  <si>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</si>
  <si>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</si>
  <si>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</si>
  <si>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</si>
  <si>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</si>
  <si>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</si>
  <si>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</si>
  <si>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</si>
  <si>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</si>
  <si>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</si>
  <si>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</si>
  <si>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</si>
  <si>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</si>
  <si>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</si>
  <si>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</si>
  <si>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</si>
  <si>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</si>
  <si>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</si>
  <si>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</si>
  <si>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</si>
  <si>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</si>
  <si>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</si>
  <si>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</si>
  <si>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</si>
  <si>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</si>
  <si>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</si>
  <si>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</si>
  <si>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</si>
  <si>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</si>
  <si>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</si>
  <si>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</si>
  <si>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</si>
  <si>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</si>
  <si>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</si>
  <si>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</si>
  <si>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</si>
  <si>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</si>
  <si>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</si>
  <si>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</si>
  <si>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</si>
  <si>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</si>
  <si>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</si>
  <si>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</si>
  <si>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</si>
  <si>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</si>
  <si>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</si>
  <si>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</si>
  <si>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</si>
  <si>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</si>
  <si>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</si>
  <si>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</si>
  <si>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</si>
  <si>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</si>
  <si>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</si>
  <si>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</si>
  <si>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</si>
  <si>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</si>
  <si>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</si>
  <si>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</si>
  <si>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</si>
  <si>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</si>
  <si>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</si>
  <si>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</si>
  <si>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</si>
  <si>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</si>
  <si>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</si>
  <si>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</si>
  <si>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</si>
  <si>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</si>
  <si>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</si>
  <si>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</si>
  <si>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</si>
  <si>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</si>
  <si>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</si>
  <si>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</si>
  <si>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</si>
  <si>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</si>
  <si>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</si>
  <si>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</si>
  <si>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</si>
  <si>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</si>
  <si>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</si>
  <si>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</si>
  <si>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</si>
  <si>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</si>
  <si>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</si>
  <si>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</si>
  <si>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</si>
  <si>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</si>
  <si>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</si>
  <si>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</si>
  <si>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</si>
  <si>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</si>
  <si>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</si>
  <si>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</si>
  <si>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</si>
  <si>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</si>
  <si>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</si>
  <si>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</si>
  <si>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</si>
  <si>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</si>
  <si>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</si>
  <si>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</si>
  <si>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</si>
  <si>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</si>
  <si>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</si>
  <si>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</si>
  <si>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</si>
  <si>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</si>
  <si>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</si>
  <si>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</si>
  <si>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</si>
  <si>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</si>
  <si>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</si>
  <si>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</si>
  <si>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</si>
  <si>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</si>
  <si>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</si>
  <si>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</si>
  <si>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</si>
  <si>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</si>
  <si>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</si>
  <si>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</si>
  <si>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</si>
  <si>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</si>
  <si>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</si>
  <si>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</si>
  <si>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</si>
  <si>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</si>
  <si>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</si>
  <si>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</si>
  <si>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</si>
  <si>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</si>
  <si>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</si>
  <si>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</si>
  <si>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</si>
  <si>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</si>
  <si>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</si>
  <si>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</si>
  <si>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</si>
  <si>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</si>
  <si>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</si>
  <si>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</si>
  <si>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</si>
  <si>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</si>
  <si>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</si>
  <si>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</si>
  <si>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</si>
  <si>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</si>
  <si>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</si>
  <si>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</si>
  <si>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</si>
  <si>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</si>
  <si>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</si>
  <si>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</si>
  <si>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</si>
  <si>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</si>
  <si>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</si>
  <si>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</si>
  <si>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</si>
  <si>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</si>
  <si>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</si>
  <si>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</si>
  <si>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</si>
  <si>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</si>
  <si>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</si>
  <si>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</si>
  <si>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</si>
  <si>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</si>
  <si>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</si>
  <si>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</si>
  <si>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</si>
  <si>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</si>
  <si>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</si>
  <si>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</si>
  <si>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</si>
  <si>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</si>
  <si>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</si>
  <si>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</si>
  <si>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</si>
  <si>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</si>
  <si>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</si>
  <si>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</si>
  <si>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</si>
  <si>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</si>
  <si>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</si>
  <si>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</si>
  <si>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</si>
  <si>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</si>
  <si>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</si>
  <si>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</si>
  <si>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</si>
  <si>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</si>
  <si>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</si>
  <si>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</si>
  <si>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</si>
  <si>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</si>
  <si>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</si>
  <si>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</si>
  <si>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</si>
  <si>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</si>
  <si>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</si>
  <si>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</si>
  <si>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</si>
  <si>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</si>
  <si>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</si>
  <si>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</si>
  <si>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</si>
  <si>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</si>
  <si>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</si>
  <si>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</si>
  <si>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</si>
  <si>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</si>
  <si>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</si>
  <si>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</si>
  <si>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</si>
  <si>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</si>
  <si>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</si>
  <si>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</si>
  <si>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</si>
  <si>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</si>
  <si>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</si>
  <si>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</si>
  <si>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</si>
  <si>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</si>
  <si>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</si>
  <si>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</si>
  <si>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</si>
  <si>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</si>
  <si>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</si>
  <si>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</si>
  <si>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</si>
  <si>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</si>
  <si>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</si>
  <si>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</si>
  <si>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</si>
  <si>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</si>
  <si>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</si>
  <si>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</si>
  <si>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</si>
  <si>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</si>
  <si>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</si>
  <si>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</si>
  <si>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</si>
  <si>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</si>
  <si>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</si>
  <si>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</si>
  <si>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</si>
  <si>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</si>
  <si>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</si>
  <si>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</si>
  <si>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</si>
  <si>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</si>
  <si>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</si>
  <si>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</si>
  <si>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</si>
  <si>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</si>
  <si>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</si>
  <si>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</si>
  <si>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</si>
  <si>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</si>
  <si>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</si>
  <si>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</si>
  <si>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</si>
  <si>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</si>
  <si>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</si>
  <si>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</si>
  <si>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</si>
  <si>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</si>
  <si>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</si>
  <si>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</si>
  <si>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</si>
  <si>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</si>
  <si>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</si>
  <si>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</si>
  <si>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</si>
  <si>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</si>
  <si>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</si>
  <si>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</si>
  <si>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</si>
  <si>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</si>
  <si>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</si>
  <si>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</si>
  <si>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</si>
  <si>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</si>
  <si>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</si>
  <si>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</si>
  <si>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</si>
  <si>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</si>
  <si>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</si>
  <si>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</si>
  <si>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</si>
  <si>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</si>
  <si>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</si>
  <si>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</si>
  <si>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</si>
  <si>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</si>
  <si>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</si>
  <si>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</si>
  <si>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</si>
  <si>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</si>
  <si>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</si>
  <si>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</si>
  <si>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</si>
  <si>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</si>
  <si>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</si>
  <si>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</si>
  <si>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</si>
  <si>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</si>
  <si>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</si>
  <si>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</si>
  <si>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</si>
  <si>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</si>
  <si>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</si>
  <si>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</si>
  <si>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</si>
  <si>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</si>
  <si>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</si>
  <si>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</si>
  <si>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</si>
  <si>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</si>
  <si>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</si>
  <si>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</si>
  <si>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</si>
  <si>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</si>
  <si>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</si>
  <si>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</si>
  <si>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</si>
  <si>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</si>
  <si>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</si>
  <si>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</si>
  <si>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</si>
  <si>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</si>
  <si>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</si>
  <si>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</si>
  <si>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</si>
  <si>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</si>
  <si>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</si>
  <si>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</si>
  <si>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</si>
  <si>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</si>
  <si>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</si>
  <si>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</si>
  <si>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</si>
  <si>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</si>
  <si>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</si>
  <si>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</si>
  <si>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</si>
  <si>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</si>
  <si>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</si>
  <si>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</si>
  <si>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</si>
  <si>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</si>
  <si>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</si>
  <si>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</si>
  <si>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</si>
  <si>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</si>
  <si>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</si>
  <si>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</si>
  <si>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</si>
  <si>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</si>
  <si>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</si>
  <si>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</si>
  <si>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</si>
  <si>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</si>
  <si>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</si>
  <si>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</si>
  <si>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</si>
  <si>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</si>
  <si>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</si>
  <si>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</si>
  <si>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</si>
  <si>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</si>
  <si>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</si>
  <si>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</si>
  <si>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</si>
  <si>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</si>
  <si>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</si>
  <si>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</si>
  <si>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</si>
  <si>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</si>
  <si>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</si>
  <si>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</si>
  <si>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</si>
  <si>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</si>
  <si>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</si>
  <si>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</si>
  <si>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</si>
  <si>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</si>
  <si>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</si>
  <si>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</si>
  <si>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</si>
  <si>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</si>
  <si>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</si>
  <si>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</si>
  <si>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</si>
  <si>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</si>
  <si>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</si>
  <si>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</si>
  <si>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</si>
  <si>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</si>
  <si>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</si>
  <si>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</si>
  <si>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</si>
  <si>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</si>
  <si>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</si>
  <si>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</si>
  <si>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</si>
  <si>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</si>
  <si>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</si>
  <si>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</si>
  <si>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</si>
  <si>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</si>
  <si>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</si>
  <si>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</si>
  <si>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</si>
  <si>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</si>
  <si>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</si>
  <si>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</si>
  <si>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</si>
  <si>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</si>
  <si>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</si>
  <si>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</si>
  <si>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</si>
  <si>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</si>
  <si>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</si>
  <si>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</si>
  <si>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</si>
  <si>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</si>
  <si>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</si>
  <si>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</si>
  <si>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</si>
  <si>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</si>
  <si>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</si>
  <si>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</si>
  <si>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</si>
  <si>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</si>
  <si>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</si>
  <si>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</si>
  <si>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</si>
  <si>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</si>
  <si>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</si>
  <si>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</si>
  <si>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</si>
  <si>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</si>
  <si>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</si>
  <si>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</si>
  <si>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</si>
  <si>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</si>
  <si>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</si>
  <si>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</si>
  <si>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</si>
  <si>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</si>
  <si>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</si>
  <si>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</si>
  <si>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</si>
  <si>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</si>
  <si>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</si>
  <si>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</si>
  <si>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</si>
  <si>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</si>
  <si>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</si>
  <si>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</si>
  <si>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</si>
  <si>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</si>
  <si>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</si>
  <si>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</si>
  <si>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</si>
  <si>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</si>
  <si>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</si>
  <si>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</si>
  <si>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</si>
  <si>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</si>
  <si>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</si>
  <si>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</si>
  <si>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</si>
  <si>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</si>
  <si>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</si>
  <si>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</si>
  <si>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</si>
  <si>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</si>
  <si>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</si>
  <si>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</si>
  <si>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</si>
  <si>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</si>
  <si>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</si>
  <si>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</si>
  <si>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</si>
  <si>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</si>
  <si>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</si>
  <si>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</si>
  <si>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</si>
  <si>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</si>
  <si>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</si>
  <si>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</si>
  <si>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</si>
  <si>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</si>
  <si>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</si>
  <si>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</si>
  <si>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</si>
  <si>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</si>
  <si>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</si>
  <si>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</si>
  <si>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</si>
  <si>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</si>
  <si>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</si>
  <si>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</si>
  <si>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</si>
  <si>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</si>
  <si>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</si>
  <si>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</si>
  <si>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</si>
  <si>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</si>
  <si>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</si>
  <si>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</si>
  <si>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</si>
  <si>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</si>
  <si>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</si>
  <si>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</si>
  <si>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</si>
  <si>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</si>
  <si>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</si>
  <si>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</si>
  <si>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</si>
  <si>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</si>
  <si>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</si>
  <si>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</si>
  <si>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</si>
  <si>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</si>
  <si>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</si>
  <si>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</si>
  <si>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</si>
  <si>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</si>
  <si>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</si>
  <si>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</si>
  <si>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</si>
  <si>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</si>
  <si>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</si>
  <si>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</si>
  <si>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</si>
  <si>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</si>
  <si>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</si>
  <si>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</si>
  <si>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</si>
  <si>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</si>
  <si>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</si>
  <si>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</si>
  <si>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</si>
  <si>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</si>
  <si>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</si>
  <si>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</si>
  <si>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</si>
  <si>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</si>
  <si>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</si>
  <si>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</si>
  <si>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</si>
  <si>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</si>
  <si>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</si>
  <si>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</si>
  <si>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</si>
  <si>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</si>
  <si>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</si>
  <si>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</si>
  <si>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</si>
  <si>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</si>
  <si>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</si>
  <si>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</si>
  <si>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</si>
  <si>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</si>
  <si>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</si>
  <si>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</si>
  <si>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</si>
  <si>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</si>
  <si>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</si>
  <si>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</si>
  <si>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</si>
  <si>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</si>
  <si>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</si>
  <si>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</si>
  <si>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</si>
  <si>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</si>
  <si>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</si>
  <si>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</si>
  <si>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</si>
  <si>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</si>
  <si>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</si>
  <si>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</si>
  <si>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</si>
  <si>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</si>
  <si>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</si>
  <si>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</si>
  <si>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</si>
  <si>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</si>
  <si>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</si>
  <si>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</si>
  <si>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</si>
  <si>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</si>
  <si>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</si>
  <si>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</si>
  <si>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</si>
  <si>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</si>
  <si>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</si>
  <si>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</si>
  <si>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</si>
  <si>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</si>
  <si>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</si>
  <si>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</si>
  <si>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</si>
  <si>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</si>
  <si>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</si>
  <si>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</si>
  <si>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</si>
  <si>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</si>
  <si>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</si>
  <si>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</si>
  <si>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</si>
  <si>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</si>
  <si>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</si>
  <si>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</si>
  <si>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</si>
  <si>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</si>
  <si>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</si>
  <si>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</si>
  <si>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</si>
  <si>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</si>
  <si>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</si>
  <si>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</si>
  <si>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</si>
  <si>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</si>
  <si>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</si>
  <si>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</si>
  <si>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</si>
  <si>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</si>
  <si>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</si>
  <si>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</si>
  <si>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</si>
  <si>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</si>
  <si>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</si>
  <si>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</si>
  <si>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</si>
  <si>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</si>
  <si>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</si>
  <si>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</si>
  <si>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</si>
  <si>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</si>
  <si>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</si>
  <si>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</si>
  <si>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</si>
  <si>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</si>
  <si>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</si>
  <si>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</si>
  <si>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</si>
  <si>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</si>
  <si>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</si>
  <si>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</si>
  <si>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</si>
  <si>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</si>
  <si>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</si>
  <si>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</si>
  <si>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</si>
  <si>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</si>
  <si>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</si>
  <si>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</si>
  <si>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</si>
  <si>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</si>
  <si>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</si>
  <si>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</si>
  <si>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</si>
  <si>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</si>
  <si>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</si>
  <si>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</si>
  <si>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</si>
  <si>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</si>
  <si>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</si>
  <si>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</si>
  <si>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</si>
  <si>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</si>
  <si>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</si>
  <si>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</si>
  <si>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</si>
  <si>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</si>
  <si>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</si>
  <si>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</si>
  <si>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</si>
  <si>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</si>
  <si>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</si>
  <si>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</si>
  <si>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</si>
  <si>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</si>
  <si>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</si>
  <si>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</si>
  <si>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</si>
  <si>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</si>
  <si>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</si>
  <si>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</si>
  <si>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</si>
  <si>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</si>
  <si>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</si>
  <si>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</si>
  <si>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</si>
  <si>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</si>
  <si>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</si>
  <si>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</si>
  <si>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</si>
  <si>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</si>
  <si>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</si>
  <si>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</si>
  <si>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</si>
  <si>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</si>
  <si>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</si>
  <si>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</si>
  <si>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</si>
  <si>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</si>
  <si>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</si>
  <si>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</si>
  <si>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</si>
  <si>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</si>
  <si>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</si>
  <si>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</si>
  <si>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</si>
  <si>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</si>
  <si>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</si>
  <si>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</si>
  <si>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</si>
  <si>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</si>
  <si>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</si>
  <si>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</si>
  <si>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</si>
  <si>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</si>
  <si>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</si>
  <si>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</si>
  <si>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</si>
  <si>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</si>
  <si>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</si>
  <si>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</si>
  <si>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</si>
  <si>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</si>
  <si>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</si>
  <si>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</si>
  <si>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</si>
  <si>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</si>
  <si>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</si>
  <si>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</si>
  <si>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</si>
  <si>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</si>
  <si>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</si>
  <si>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</si>
  <si>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</si>
  <si>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</si>
  <si>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</si>
  <si>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</si>
  <si>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</si>
  <si>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</si>
  <si>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</si>
  <si>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</si>
  <si>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</si>
  <si>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</si>
  <si>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</si>
  <si>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</si>
  <si>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</si>
  <si>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</si>
  <si>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</si>
  <si>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</si>
  <si>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</si>
  <si>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</si>
  <si>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</si>
  <si>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</si>
  <si>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</si>
  <si>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</si>
  <si>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</si>
  <si>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</si>
  <si>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</si>
  <si>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</si>
  <si>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</si>
  <si>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</si>
  <si>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</si>
  <si>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</si>
  <si>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</si>
  <si>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</si>
  <si>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</si>
  <si>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</si>
  <si>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</si>
  <si>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</si>
  <si>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</si>
  <si>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</si>
  <si>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</si>
  <si>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</si>
  <si>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</si>
  <si>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</si>
  <si>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</si>
  <si>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</si>
  <si>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</si>
  <si>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</si>
  <si>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</si>
  <si>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</si>
  <si>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</si>
  <si>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</si>
  <si>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</si>
  <si>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</si>
  <si>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</si>
  <si>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</si>
  <si>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</si>
  <si>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</si>
  <si>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</si>
  <si>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</si>
  <si>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</si>
  <si>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</si>
  <si>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</si>
  <si>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</si>
  <si>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</si>
  <si>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</si>
  <si>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</si>
  <si>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</si>
  <si>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</si>
  <si>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</si>
  <si>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</si>
  <si>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</si>
  <si>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</si>
  <si>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</si>
  <si>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</si>
  <si>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</si>
  <si>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</si>
  <si>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</si>
  <si>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</si>
  <si>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</si>
  <si>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</si>
  <si>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</si>
  <si>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</si>
  <si>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</si>
  <si>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</si>
  <si>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</si>
  <si>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</si>
  <si>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</si>
  <si>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</si>
  <si>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</si>
  <si>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</si>
  <si>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</si>
  <si>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</si>
  <si>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</si>
  <si>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</si>
  <si>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</si>
  <si>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</si>
  <si>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</si>
  <si>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</si>
  <si>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</si>
  <si>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</si>
  <si>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</si>
  <si>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</si>
  <si>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</si>
  <si>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</si>
  <si>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</si>
  <si>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</si>
  <si>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</si>
  <si>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</si>
  <si>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</si>
  <si>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</si>
  <si>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</si>
  <si>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</si>
  <si>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</si>
  <si>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</si>
  <si>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</si>
  <si>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</si>
  <si>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</si>
  <si>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</si>
  <si>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</si>
  <si>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</si>
  <si>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</si>
  <si>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</si>
  <si>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</si>
  <si>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</si>
  <si>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</si>
  <si>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</si>
  <si>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</si>
  <si>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</si>
  <si>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</si>
  <si>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</si>
  <si>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</si>
  <si>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</si>
  <si>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</si>
  <si>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</si>
  <si>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</si>
  <si>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</si>
  <si>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</si>
  <si>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</si>
  <si>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</si>
  <si>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</si>
  <si>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</si>
  <si>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</si>
  <si>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</si>
  <si>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</si>
  <si>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</si>
  <si>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</si>
  <si>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</si>
  <si>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</si>
  <si>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</si>
  <si>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</si>
  <si>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</si>
  <si>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</si>
  <si>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</si>
  <si>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</si>
  <si>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</si>
  <si>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</si>
  <si>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</si>
  <si>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</si>
  <si>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</si>
  <si>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</si>
  <si>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</si>
  <si>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</si>
  <si>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</si>
  <si>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</si>
  <si>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</si>
  <si>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</si>
  <si>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</si>
  <si>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</si>
  <si>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</si>
  <si>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</si>
  <si>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</si>
  <si>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</si>
  <si>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</si>
  <si>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</si>
  <si>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</si>
  <si>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</si>
  <si>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</si>
  <si>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</si>
  <si>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</si>
  <si>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</si>
  <si>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</si>
  <si>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</si>
  <si>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</si>
  <si>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</si>
  <si>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</si>
  <si>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</si>
  <si>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</si>
  <si>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</si>
  <si>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</si>
  <si>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</si>
  <si>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</si>
  <si>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</si>
  <si>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</si>
  <si>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</si>
  <si>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</si>
  <si>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</si>
  <si>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</si>
  <si>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</si>
  <si>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</si>
  <si>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</si>
  <si>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</si>
  <si>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</si>
  <si>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</si>
  <si>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</si>
  <si>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</si>
  <si>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</si>
  <si>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</si>
  <si>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</si>
  <si>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</si>
  <si>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</si>
  <si>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</si>
  <si>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</si>
  <si>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</si>
  <si>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</si>
  <si>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</si>
  <si>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</si>
  <si>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</si>
  <si>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</si>
  <si>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</si>
  <si>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</si>
  <si>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</si>
  <si>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</si>
  <si>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</si>
  <si>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</si>
  <si>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</si>
  <si>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</si>
  <si>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</si>
  <si>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</si>
  <si>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</si>
  <si>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</si>
  <si>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</si>
  <si>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</si>
  <si>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</si>
  <si>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</si>
  <si>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</si>
  <si>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</si>
  <si>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</si>
  <si>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</si>
  <si>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</si>
  <si>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</si>
  <si>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</si>
  <si>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</si>
  <si>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</si>
  <si>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</si>
  <si>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</si>
  <si>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</si>
  <si>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</si>
  <si>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</si>
  <si>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</si>
  <si>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</si>
  <si>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</si>
  <si>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</si>
  <si>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</si>
  <si>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</si>
  <si>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</si>
  <si>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</si>
  <si>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</si>
  <si>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</si>
  <si>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</si>
  <si>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</si>
  <si>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</si>
  <si>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</si>
  <si>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</si>
  <si>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</si>
  <si>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</si>
  <si>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</si>
  <si>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</si>
  <si>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</si>
  <si>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</si>
  <si>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</si>
  <si>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</si>
  <si>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</si>
  <si>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</si>
  <si>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</si>
  <si>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</si>
  <si>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</si>
  <si>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</si>
  <si>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</si>
  <si>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</si>
  <si>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</si>
  <si>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</si>
  <si>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</si>
  <si>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</si>
  <si>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</si>
  <si>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</si>
  <si>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</si>
  <si>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</si>
  <si>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</si>
  <si>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</si>
  <si>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</si>
  <si>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</si>
  <si>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</si>
  <si>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</si>
  <si>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</si>
  <si>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</si>
  <si>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</si>
  <si>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</si>
  <si>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</si>
  <si>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</si>
  <si>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</si>
  <si>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</si>
  <si>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</si>
  <si>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</si>
  <si>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</si>
  <si>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</si>
  <si>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</si>
  <si>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</si>
  <si>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</si>
  <si>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</si>
  <si>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</si>
  <si>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</si>
  <si>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</si>
  <si>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</si>
  <si>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</si>
  <si>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</si>
  <si>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</si>
  <si>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</si>
  <si>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</si>
  <si>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</si>
  <si>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</si>
  <si>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</si>
  <si>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</si>
  <si>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</si>
  <si>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</si>
  <si>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</si>
  <si>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</si>
  <si>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</si>
  <si>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</si>
  <si>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</si>
  <si>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</si>
  <si>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</si>
  <si>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</si>
  <si>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</si>
  <si>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</si>
  <si>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</si>
  <si>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</si>
  <si>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</si>
  <si>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</si>
  <si>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</si>
  <si>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</si>
  <si>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</si>
  <si>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</si>
  <si>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</si>
  <si>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</si>
  <si>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</si>
  <si>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</si>
  <si>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</si>
  <si>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</si>
  <si>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</si>
  <si>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</si>
  <si>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</si>
  <si>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</si>
  <si>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</si>
  <si>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</si>
  <si>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</si>
  <si>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</si>
  <si>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</si>
  <si>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</si>
  <si>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</si>
  <si>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</si>
  <si>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</si>
  <si>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</si>
  <si>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</si>
  <si>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</si>
  <si>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</si>
  <si>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</si>
  <si>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</si>
  <si>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</si>
  <si>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</si>
  <si>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</si>
  <si>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</si>
  <si>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</si>
  <si>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</si>
  <si>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</si>
  <si>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</si>
  <si>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</si>
  <si>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</si>
  <si>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</si>
  <si>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</si>
  <si>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</si>
  <si>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</si>
  <si>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</si>
  <si>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</si>
  <si>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</si>
  <si>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</si>
  <si>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</si>
  <si>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</si>
  <si>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</si>
  <si>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</si>
  <si>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</si>
  <si>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</si>
  <si>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</si>
  <si>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</si>
  <si>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</si>
  <si>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</si>
  <si>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</si>
  <si>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</si>
  <si>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</si>
  <si>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</si>
  <si>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</si>
  <si>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</si>
  <si>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</si>
  <si>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</si>
  <si>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</si>
  <si>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</si>
  <si>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</si>
  <si>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</si>
  <si>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</si>
  <si>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</si>
  <si>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</si>
  <si>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</si>
  <si>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</si>
  <si>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</si>
  <si>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</si>
  <si>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</si>
  <si>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</si>
  <si>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</si>
  <si>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</si>
  <si>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</si>
  <si>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</si>
  <si>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</si>
  <si>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</si>
  <si>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</si>
  <si>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</si>
  <si>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</si>
  <si>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</si>
  <si>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</si>
  <si>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</si>
  <si>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</si>
  <si>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</si>
  <si>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</si>
  <si>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</si>
  <si>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</si>
  <si>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</si>
  <si>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</si>
  <si>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</si>
  <si>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</si>
  <si>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</si>
  <si>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</si>
  <si>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</si>
  <si>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</si>
  <si>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</si>
  <si>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</si>
  <si>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</si>
  <si>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</si>
  <si>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</si>
  <si>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</si>
  <si>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</si>
  <si>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</si>
  <si>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</si>
  <si>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</si>
  <si>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</si>
  <si>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</si>
  <si>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</si>
  <si>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</si>
  <si>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</si>
  <si>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</si>
  <si>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</si>
  <si>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</si>
  <si>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</si>
  <si>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</si>
  <si>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</si>
  <si>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</si>
  <si>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</si>
  <si>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</si>
  <si>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</si>
  <si>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</si>
  <si>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</si>
  <si>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</si>
  <si>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</si>
  <si>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</si>
  <si>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</si>
  <si>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</si>
  <si>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</si>
  <si>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</si>
  <si>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</si>
  <si>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</si>
  <si>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</si>
  <si>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</si>
  <si>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</si>
  <si>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</si>
  <si>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</si>
  <si>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</si>
  <si>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</si>
  <si>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</si>
  <si>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</si>
  <si>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</si>
  <si>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</si>
  <si>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</si>
  <si>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</si>
  <si>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</si>
  <si>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</si>
  <si>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</si>
  <si>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</si>
  <si>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</si>
  <si>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</si>
  <si>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</si>
  <si>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</si>
  <si>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</si>
  <si>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</si>
  <si>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</si>
  <si>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</si>
  <si>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</si>
  <si>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</si>
  <si>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</si>
  <si>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</si>
  <si>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</si>
  <si>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</si>
  <si>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</si>
  <si>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</si>
  <si>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</si>
  <si>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</si>
  <si>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</si>
  <si>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</si>
  <si>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</si>
  <si>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</si>
  <si>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</si>
  <si>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</si>
  <si>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</si>
  <si>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</si>
  <si>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</si>
  <si>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</si>
  <si>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</si>
  <si>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</si>
  <si>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</si>
  <si>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</si>
  <si>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</si>
  <si>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</si>
  <si>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</si>
  <si>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</si>
  <si>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</si>
  <si>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</si>
  <si>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</si>
  <si>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</si>
  <si>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</si>
  <si>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</si>
  <si>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</si>
  <si>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</si>
  <si>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</si>
  <si>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</si>
  <si>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</si>
  <si>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</si>
  <si>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Column Labels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</si>
  <si>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</si>
  <si>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</si>
  <si>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</si>
  <si>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</si>
  <si>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</si>
  <si>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</si>
  <si>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</si>
  <si>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</si>
  <si>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</si>
  <si>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</si>
  <si>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</si>
  <si>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</si>
  <si>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</si>
  <si>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</si>
  <si>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</si>
  <si>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Conversion Month</t>
  </si>
  <si>
    <t>Conversion Year</t>
  </si>
  <si>
    <t>vlookup</t>
  </si>
  <si>
    <t>Count of Sub-Category</t>
  </si>
  <si>
    <t>Count of Category and Sub-Category</t>
  </si>
  <si>
    <t>Goal</t>
  </si>
  <si>
    <t>Successful</t>
  </si>
  <si>
    <t>Failed</t>
  </si>
  <si>
    <t>Canceled</t>
  </si>
  <si>
    <t xml:space="preserve">Total 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</si>
  <si>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</si>
  <si>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</si>
  <si>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</si>
  <si>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</si>
  <si>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</si>
  <si>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</si>
  <si>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</si>
  <si>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</si>
  <si>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</si>
  <si>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</si>
  <si>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</si>
  <si>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</si>
  <si>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</si>
  <si>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</si>
  <si>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Percentage failed</t>
  </si>
  <si>
    <t>convert Month to Char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</si>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</sst>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0.0%"/>
    <numFmt numFmtId="165" formatCode="_(* #,##0_);_(* \(#,##0\);_(* &quot;-&quot;??_);_(@_)"/>
    <numFmt numFmtId="166" formatCode="[$-409]m/d/yy\ h:mm\ AM/PM;@"/>
    <numFmt numFmtId="167" formatCode="[$-409]mmmm\-yy;@"/>
    <numFmt numFmtId="168" formatCode="[$-409]d\-mmm\-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1" fillId="0" borderId="0" xfId="1" applyFont="1" applyAlignment="1">
      <alignment horizontal="center"/>
    </xf>
    <xf numFmtId="43" fontId="0" fillId="0" borderId="0" xfId="1" applyFon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1" applyNumberFormat="1" applyFont="1" applyAlignment="1"/>
    <xf numFmtId="165" fontId="0" fillId="0" borderId="0" xfId="0" applyNumberFormat="1" applyAlignment="1"/>
    <xf numFmtId="165" fontId="0" fillId="0" borderId="0" xfId="0" pivotButton="1" applyNumberFormat="1" applyAlignmen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6" fontId="1" fillId="2" borderId="0" xfId="0" applyNumberFormat="1" applyFont="1" applyFill="1" applyAlignment="1">
      <alignment horizontal="center"/>
    </xf>
    <xf numFmtId="166" fontId="0" fillId="2" borderId="0" xfId="0" applyNumberFormat="1" applyFill="1"/>
    <xf numFmtId="167" fontId="1" fillId="3" borderId="0" xfId="0" applyNumberFormat="1" applyFont="1" applyFill="1" applyAlignment="1">
      <alignment horizontal="center"/>
    </xf>
    <xf numFmtId="167" fontId="0" fillId="3" borderId="0" xfId="0" applyNumberFormat="1" applyFill="1"/>
    <xf numFmtId="17" fontId="1" fillId="4" borderId="0" xfId="0" applyNumberFormat="1" applyFont="1" applyFill="1" applyAlignment="1">
      <alignment horizontal="center"/>
    </xf>
    <xf numFmtId="0" fontId="1" fillId="4" borderId="0" xfId="0" applyNumberFormat="1" applyFont="1" applyFill="1" applyAlignment="1">
      <alignment horizontal="center"/>
    </xf>
    <xf numFmtId="17" fontId="0" fillId="4" borderId="0" xfId="0" applyNumberFormat="1" applyFill="1"/>
    <xf numFmtId="166" fontId="0" fillId="4" borderId="0" xfId="0" applyNumberFormat="1" applyFill="1"/>
    <xf numFmtId="168" fontId="0" fillId="4" borderId="0" xfId="0" applyNumberFormat="1" applyFill="1"/>
    <xf numFmtId="0" fontId="0" fillId="4" borderId="0" xfId="0" applyNumberFormat="1" applyFill="1"/>
    <xf numFmtId="0" fontId="0" fillId="4" borderId="0" xfId="0" applyFill="1"/>
    <xf numFmtId="0" fontId="0" fillId="5" borderId="0" xfId="0" applyFill="1"/>
    <xf numFmtId="0" fontId="0" fillId="5" borderId="0" xfId="0" quotePrefix="1" applyFill="1"/>
    <xf numFmtId="0" fontId="0" fillId="5" borderId="0" xfId="0" applyFill="1" applyAlignment="1">
      <alignment horizontal="right"/>
    </xf>
    <xf numFmtId="164" fontId="0" fillId="5" borderId="0" xfId="0" applyNumberFormat="1" applyFill="1" applyAlignment="1">
      <alignment horizontal="right"/>
    </xf>
  </cellXfs>
  <cellStyles count="2">
    <cellStyle name="Comma" xfId="1" builtinId="3"/>
    <cellStyle name="Normal" xfId="0" builtinId="0"/>
  </cellStyles>
  <dxfs count="26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alignment horizontal="general"/>
    </dxf>
    <dxf>
      <alignment horizontal="general"/>
    </dxf>
    <dxf>
      <alignment horizontal="general"/>
    </dxf>
    <dxf>
      <alignment horizontal="general"/>
    </dxf>
    <dxf>
      <alignment horizontal="general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[Assignmnt_1_Don Hasfal_StarterBook.xlsx]CategoryStats!PivotTable1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2E-45EE-9821-2476E9CAF05C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2E-45EE-9821-2476E9CAF05C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2E-45EE-9821-2476E9CAF05C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2E-45EE-9821-2476E9CAF0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941672"/>
        <c:axId val="607942000"/>
      </c:barChart>
      <c:catAx>
        <c:axId val="607941672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942000"/>
        <c:crosses val="autoZero"/>
        <c:auto val="1"/>
        <c:lblAlgn val="ctr"/>
        <c:lblOffset val="100"/>
        <c:noMultiLvlLbl val="0"/>
      </c:catAx>
      <c:valAx>
        <c:axId val="60794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94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[Assignmnt_1_Don Hasfal_StarterBook.xlsx]sub_CategoryStats!PivotTable1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869627322784481E-2"/>
          <c:y val="0.19460541725863631"/>
          <c:w val="0.86346733787191909"/>
          <c:h val="0.73456693265363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sub_CategoryStats!$B$4:$B$5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sub_CategoryStats!$A$6:$A$47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sub_CategoryStats!$B$6:$B$47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2F-4B39-8ABB-151FC2062D12}"/>
            </c:ext>
          </c:extLst>
        </c:ser>
        <c:ser>
          <c:idx val="1"/>
          <c:order val="1"/>
          <c:tx>
            <c:strRef>
              <c:f>sub_CategoryStats!$C$4:$C$5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sub_CategoryStats!$A$6:$A$47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sub_CategoryStats!$C$6:$C$47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2F-4B39-8ABB-151FC2062D12}"/>
            </c:ext>
          </c:extLst>
        </c:ser>
        <c:ser>
          <c:idx val="2"/>
          <c:order val="2"/>
          <c:tx>
            <c:strRef>
              <c:f>sub_CategoryStats!$D$4:$D$5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sub_CategoryStats!$A$6:$A$47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sub_CategoryStats!$D$6:$D$47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2F-4B39-8ABB-151FC2062D12}"/>
            </c:ext>
          </c:extLst>
        </c:ser>
        <c:ser>
          <c:idx val="3"/>
          <c:order val="3"/>
          <c:tx>
            <c:strRef>
              <c:f>sub_CategoryStats!$E$4:$E$5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sub_CategoryStats!$A$6:$A$47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sub_CategoryStats!$E$6:$E$47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2F-4B39-8ABB-151FC2062D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7941672"/>
        <c:axId val="607942000"/>
      </c:barChart>
      <c:catAx>
        <c:axId val="607941672"/>
        <c:scaling>
          <c:orientation val="minMax"/>
        </c:scaling>
        <c:delete val="0"/>
        <c:axPos val="b"/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942000"/>
        <c:crosses val="autoZero"/>
        <c:auto val="1"/>
        <c:lblAlgn val="ctr"/>
        <c:lblOffset val="100"/>
        <c:noMultiLvlLbl val="0"/>
      </c:catAx>
      <c:valAx>
        <c:axId val="60794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941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[Assignmnt_1_Don Hasfal_StarterBook.xlsx]LaunchDateOutcomes!PivotTable3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185</c:v>
                </c:pt>
                <c:pt idx="1">
                  <c:v>202</c:v>
                </c:pt>
                <c:pt idx="2">
                  <c:v>182</c:v>
                </c:pt>
                <c:pt idx="3">
                  <c:v>192</c:v>
                </c:pt>
                <c:pt idx="4">
                  <c:v>232</c:v>
                </c:pt>
                <c:pt idx="5">
                  <c:v>212</c:v>
                </c:pt>
                <c:pt idx="6">
                  <c:v>187</c:v>
                </c:pt>
                <c:pt idx="7">
                  <c:v>171</c:v>
                </c:pt>
                <c:pt idx="8">
                  <c:v>147</c:v>
                </c:pt>
                <c:pt idx="9">
                  <c:v>185</c:v>
                </c:pt>
                <c:pt idx="10">
                  <c:v>178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CC-4420-9BF1-35D2BA28F566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147</c:v>
                </c:pt>
                <c:pt idx="1">
                  <c:v>103</c:v>
                </c:pt>
                <c:pt idx="2">
                  <c:v>110</c:v>
                </c:pt>
                <c:pt idx="3">
                  <c:v>105</c:v>
                </c:pt>
                <c:pt idx="4">
                  <c:v>128</c:v>
                </c:pt>
                <c:pt idx="5">
                  <c:v>148</c:v>
                </c:pt>
                <c:pt idx="6">
                  <c:v>152</c:v>
                </c:pt>
                <c:pt idx="7">
                  <c:v>131</c:v>
                </c:pt>
                <c:pt idx="8">
                  <c:v>128</c:v>
                </c:pt>
                <c:pt idx="9">
                  <c:v>147</c:v>
                </c:pt>
                <c:pt idx="10">
                  <c:v>114</c:v>
                </c:pt>
                <c:pt idx="1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CC-4420-9BF1-35D2BA28F566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33</c:v>
                </c:pt>
                <c:pt idx="1">
                  <c:v>29</c:v>
                </c:pt>
                <c:pt idx="2">
                  <c:v>26</c:v>
                </c:pt>
                <c:pt idx="3">
                  <c:v>26</c:v>
                </c:pt>
                <c:pt idx="4">
                  <c:v>25</c:v>
                </c:pt>
                <c:pt idx="5">
                  <c:v>27</c:v>
                </c:pt>
                <c:pt idx="6">
                  <c:v>45</c:v>
                </c:pt>
                <c:pt idx="7">
                  <c:v>30</c:v>
                </c:pt>
                <c:pt idx="8">
                  <c:v>24</c:v>
                </c:pt>
                <c:pt idx="9">
                  <c:v>22</c:v>
                </c:pt>
                <c:pt idx="10">
                  <c:v>38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DCC-4420-9BF1-35D2BA28F5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741272"/>
        <c:axId val="519740616"/>
      </c:lineChart>
      <c:catAx>
        <c:axId val="519741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740616"/>
        <c:crosses val="autoZero"/>
        <c:auto val="1"/>
        <c:lblAlgn val="ctr"/>
        <c:lblOffset val="100"/>
        <c:noMultiLvlLbl val="0"/>
      </c:catAx>
      <c:valAx>
        <c:axId val="519740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741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Trends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GoalOutcomes!$F$2:$F$13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0.23357664233576642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0F-481F-B409-8E078A34D565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GoalOutcomes!$G$2:$G$13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0.27007299270072993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0F-481F-B409-8E078A34D565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GoalOutcomes!$A$2:$A$13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GoalOutcomes!$H$2:$H$13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9.4890510948905105E-2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0F-481F-B409-8E078A34D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9738320"/>
        <c:axId val="519738648"/>
      </c:lineChart>
      <c:catAx>
        <c:axId val="51973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738648"/>
        <c:crosses val="autoZero"/>
        <c:auto val="1"/>
        <c:lblAlgn val="ctr"/>
        <c:lblOffset val="100"/>
        <c:noMultiLvlLbl val="0"/>
      </c:catAx>
      <c:valAx>
        <c:axId val="51973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73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396875</xdr:colOff>
      <xdr:row>16</xdr:row>
      <xdr:rowOff>104775</xdr:rowOff>
    </xdr:from>
    <xdr:to>
      <xdr:col>8</xdr:col>
      <xdr:colOff>149225</xdr:colOff>
      <xdr:row>31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C025E2-204B-4839-A518-16688680BF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803274</xdr:colOff>
      <xdr:row>2</xdr:row>
      <xdr:rowOff>0</xdr:rowOff>
    </xdr:from>
    <xdr:to>
      <xdr:col>19</xdr:col>
      <xdr:colOff>69850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A70085-255B-46BD-8C3B-2DB1E964E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244475</xdr:colOff>
      <xdr:row>12</xdr:row>
      <xdr:rowOff>130175</xdr:rowOff>
    </xdr:from>
    <xdr:to>
      <xdr:col>13</xdr:col>
      <xdr:colOff>549275</xdr:colOff>
      <xdr:row>27</xdr:row>
      <xdr:rowOff>111125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CC6867-E8E8-4678-8E20-B2A545DD12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44450</xdr:colOff>
      <xdr:row>15</xdr:row>
      <xdr:rowOff>3175</xdr:rowOff>
    </xdr:from>
    <xdr:to>
      <xdr:col>8</xdr:col>
      <xdr:colOff>0</xdr:colOff>
      <xdr:row>29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8E4745-B0AD-4A45-936A-8F95A2E22E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ovan Hasfal" refreshedDate="43492.454536342593" createdVersion="6" refreshedVersion="6" minRefreshableVersion="3" recordCount="4115" xr:uid="{A844B984-61DB-4D74-8DD6-1BF4A92F4C89}">
  <cacheSource type="worksheet">
    <worksheetSource ref="A1:X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3">
      <sharedItems containsString="0" containsBlank="1" containsNumber="1" minValue="1" maxValue="100000000"/>
    </cacheField>
    <cacheField name="pledged" numFmtId="43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164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novan Hasfal" refreshedDate="43492.607890509258" createdVersion="6" refreshedVersion="6" minRefreshableVersion="3" recordCount="4114" xr:uid="{9F9322B9-717B-4C14-934F-7A9E305FE09E}">
  <cacheSource type="worksheet">
    <worksheetSource ref="A1:X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3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3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7">
      <sharedItems containsNonDate="0" containsDate="1" containsString="0" containsBlank="1" minDate="2009-05-16T22:55:13" maxDate="2017-03-15T10:30:07"/>
    </cacheField>
    <cacheField name="Date Created Conversion2" numFmtId="0">
      <sharedItems containsNonDate="0" containsDate="1" containsString="0" containsBlank="1" minDate="2009-05-16T22:55:13" maxDate="2017-03-15T10:30:07"/>
    </cacheField>
    <cacheField name="Conversion Month" numFmtId="0">
      <sharedItems containsString="0" containsBlank="1" containsNumber="1" containsInteger="1" minValue="1" maxValue="12"/>
    </cacheField>
    <cacheField name="Conversion Year" numFmtId="0">
      <sharedItems containsString="0" containsBlank="1" containsNumber="1" containsInteger="1" minValue="2009" maxValue="2017" count="10">
        <m/>
        <n v="2015"/>
        <n v="2017"/>
        <n v="2016"/>
        <n v="2014"/>
        <n v="2013"/>
        <n v="2012"/>
        <n v="2011"/>
        <n v="2010"/>
        <n v="2009"/>
      </sharedItems>
    </cacheField>
    <cacheField name="Vlookup" numFmtId="166">
      <sharedItems containsBlank="1" count="13">
        <m/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Ended Conversion" numFmtId="166">
      <sharedItems containsNonDate="0" containsDate="1" containsString="0" containsBlank="1" minDate="2009-08-10T14:26:00" maxDate="2017-05-03T14:12:00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64">
      <sharedItems containsSemiMixedTypes="0" containsString="0" containsNumber="1" minValue="0" maxValue="22603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m/>
    <m/>
    <m/>
    <x v="0"/>
    <x v="0"/>
    <m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x v="1"/>
    <n v="14653"/>
    <x v="0"/>
    <s v="US"/>
    <s v="USD"/>
    <n v="1488464683"/>
    <n v="1485872683"/>
    <d v="2015-06-21T19:10:11"/>
    <d v="2015-06-21T00:00:00"/>
    <n v="6"/>
    <x v="1"/>
    <x v="1"/>
    <d v="2015-07-22T22:00:00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d v="2017-01-31T09:24:43"/>
    <d v="2017-01-31T09:24:43"/>
    <n v="1"/>
    <x v="2"/>
    <x v="2"/>
    <d v="2017-03-02T09:24:4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d v="2016-02-05T11:51:23"/>
    <d v="2016-02-05T11:51:23"/>
    <n v="2"/>
    <x v="3"/>
    <x v="3"/>
    <d v="2016-02-15T11:51:2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d v="2014-07-08T07:21:47"/>
    <d v="2014-07-08T07:21:47"/>
    <n v="7"/>
    <x v="4"/>
    <x v="4"/>
    <d v="2014-08-07T07:21:47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d v="2015-11-19T15:01:19"/>
    <d v="2015-11-19T15:01:19"/>
    <n v="11"/>
    <x v="1"/>
    <x v="5"/>
    <d v="2015-12-19T15:01:19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d v="2016-07-12T17:23:27"/>
    <d v="2016-07-12T17:23:27"/>
    <n v="7"/>
    <x v="3"/>
    <x v="4"/>
    <d v="2016-07-29T00:35:0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d v="2014-06-03T20:44:10"/>
    <d v="2014-06-03T20:44:10"/>
    <n v="6"/>
    <x v="4"/>
    <x v="1"/>
    <d v="2014-06-13T20:44:10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d v="2016-05-25T20:07:47"/>
    <d v="2016-05-25T20:07:47"/>
    <n v="5"/>
    <x v="3"/>
    <x v="6"/>
    <d v="2016-07-04T20:07:47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d v="2016-04-08T17:40:12"/>
    <d v="2016-04-08T17:40:12"/>
    <n v="4"/>
    <x v="3"/>
    <x v="7"/>
    <d v="2016-04-15T16:00:00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d v="2016-03-17T21:29:04"/>
    <d v="2016-03-17T21:29:04"/>
    <n v="3"/>
    <x v="3"/>
    <x v="8"/>
    <d v="2016-04-16T21:29:04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d v="2014-05-20T20:37:59"/>
    <d v="2014-05-20T20:37:59"/>
    <n v="5"/>
    <x v="4"/>
    <x v="6"/>
    <d v="2014-06-24T20:37:59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d v="2016-07-21T13:41:02"/>
    <d v="2016-07-21T13:41:02"/>
    <n v="7"/>
    <x v="3"/>
    <x v="4"/>
    <d v="2016-08-21T22:00:00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d v="2014-06-01T12:07:05"/>
    <d v="2014-06-01T12:07:05"/>
    <n v="6"/>
    <x v="4"/>
    <x v="1"/>
    <d v="2014-07-15T22:00:00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d v="2016-05-18T11:15:09"/>
    <d v="2016-05-18T11:15:09"/>
    <n v="5"/>
    <x v="3"/>
    <x v="6"/>
    <d v="2016-06-23T15:27:00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d v="2014-06-17T19:38:08"/>
    <d v="2014-06-17T19:38:08"/>
    <n v="6"/>
    <x v="4"/>
    <x v="1"/>
    <d v="2014-07-13T08:59:00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d v="2015-09-09T04:24:18"/>
    <d v="2015-09-09T04:24:18"/>
    <n v="9"/>
    <x v="1"/>
    <x v="9"/>
    <d v="2015-09-27T15:14:00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d v="2014-05-01T14:06:51"/>
    <d v="2014-05-01T14:06:51"/>
    <n v="5"/>
    <x v="4"/>
    <x v="6"/>
    <d v="2014-06-16T00:30:00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d v="2014-10-05T12:33:42"/>
    <d v="2014-10-05T12:33:42"/>
    <n v="10"/>
    <x v="4"/>
    <x v="10"/>
    <d v="2014-11-04T13:33:42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d v="2014-08-18T08:00:56"/>
    <d v="2014-08-18T08:00:56"/>
    <n v="8"/>
    <x v="4"/>
    <x v="11"/>
    <d v="2014-09-17T08:00:56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d v="2015-06-20T14:35:34"/>
    <d v="2015-06-20T14:35:34"/>
    <n v="6"/>
    <x v="1"/>
    <x v="1"/>
    <d v="2015-07-20T14:35:34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d v="2015-07-15T13:11:52"/>
    <d v="2015-07-15T13:11:52"/>
    <n v="7"/>
    <x v="1"/>
    <x v="4"/>
    <d v="2015-09-13T13:11:52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d v="2014-08-27T10:03:09"/>
    <d v="2014-08-27T10:03:09"/>
    <n v="8"/>
    <x v="4"/>
    <x v="11"/>
    <d v="2014-09-26T10:03:09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d v="2014-12-16T16:52:20"/>
    <d v="2014-12-16T16:52:20"/>
    <n v="12"/>
    <x v="4"/>
    <x v="12"/>
    <d v="2015-01-01T02:59:00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d v="2015-04-03T13:41:41"/>
    <d v="2015-04-03T13:41:41"/>
    <n v="4"/>
    <x v="1"/>
    <x v="7"/>
    <d v="2015-04-30T10:20:00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d v="2015-08-13T14:41:03"/>
    <d v="2015-08-13T14:41:03"/>
    <n v="8"/>
    <x v="1"/>
    <x v="11"/>
    <d v="2015-09-15T14:39:00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d v="2015-11-09T19:36:01"/>
    <d v="2015-11-09T19:36:01"/>
    <n v="11"/>
    <x v="1"/>
    <x v="5"/>
    <d v="2016-01-08T19:36:01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d v="2014-07-08T07:22:24"/>
    <d v="2014-07-08T07:22:24"/>
    <n v="7"/>
    <x v="4"/>
    <x v="4"/>
    <d v="2014-08-17T07:22:24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d v="2014-10-16T22:57:13"/>
    <d v="2014-10-16T22:57:13"/>
    <n v="10"/>
    <x v="4"/>
    <x v="10"/>
    <d v="2014-11-15T23:57:13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d v="2015-11-16T18:08:04"/>
    <d v="2015-11-16T18:08:04"/>
    <n v="11"/>
    <x v="1"/>
    <x v="5"/>
    <d v="2015-12-16T18:08:04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d v="2014-06-22T11:09:28"/>
    <d v="2014-06-22T11:09:28"/>
    <n v="6"/>
    <x v="4"/>
    <x v="1"/>
    <d v="2014-07-22T11:09:28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d v="2014-07-22T02:01:55"/>
    <d v="2014-07-22T02:01:55"/>
    <n v="7"/>
    <x v="4"/>
    <x v="4"/>
    <d v="2014-08-21T02:01:55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d v="2016-01-07T14:00:34"/>
    <d v="2016-01-07T14:00:34"/>
    <n v="1"/>
    <x v="3"/>
    <x v="2"/>
    <d v="2016-01-25T14:00:34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d v="2016-04-01T10:03:37"/>
    <d v="2016-04-01T10:03:37"/>
    <n v="4"/>
    <x v="3"/>
    <x v="7"/>
    <d v="2016-05-12T22:59:00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d v="2015-10-09T10:51:41"/>
    <d v="2015-10-09T10:51:41"/>
    <n v="10"/>
    <x v="1"/>
    <x v="10"/>
    <d v="2015-11-08T11:51:4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d v="2014-07-21T02:43:21"/>
    <d v="2014-07-21T02:43:21"/>
    <n v="7"/>
    <x v="4"/>
    <x v="4"/>
    <d v="2014-08-05T02:43:21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d v="2015-04-04T02:00:14"/>
    <d v="2015-04-04T02:00:14"/>
    <n v="4"/>
    <x v="1"/>
    <x v="7"/>
    <d v="2015-04-27T19:00:00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d v="2015-03-05T02:22:05"/>
    <d v="2015-03-05T02:22:05"/>
    <n v="3"/>
    <x v="1"/>
    <x v="8"/>
    <d v="2015-04-04T01:22:05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d v="2015-01-28T11:37:59"/>
    <d v="2015-01-28T11:37:59"/>
    <n v="1"/>
    <x v="1"/>
    <x v="2"/>
    <d v="2015-02-27T11:37:59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d v="2013-04-10T20:22:24"/>
    <d v="2013-04-10T20:22:24"/>
    <n v="4"/>
    <x v="5"/>
    <x v="7"/>
    <d v="2013-05-10T20:22:24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d v="2014-04-24T20:07:48"/>
    <d v="2014-04-24T20:07:48"/>
    <n v="4"/>
    <x v="4"/>
    <x v="7"/>
    <d v="2014-05-25T17:59:0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d v="2014-05-30T00:08:08"/>
    <d v="2014-05-30T00:08:08"/>
    <n v="5"/>
    <x v="4"/>
    <x v="6"/>
    <d v="2014-06-18T23:00:00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d v="2014-09-05T08:39:14"/>
    <d v="2014-09-05T08:39:14"/>
    <n v="9"/>
    <x v="4"/>
    <x v="9"/>
    <d v="2014-10-05T08:39:14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d v="2014-11-28T10:20:26"/>
    <d v="2014-11-28T10:20:26"/>
    <n v="11"/>
    <x v="4"/>
    <x v="5"/>
    <d v="2014-12-28T10:20:2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d v="2014-06-12T13:58:06"/>
    <d v="2014-06-12T13:58:06"/>
    <n v="6"/>
    <x v="4"/>
    <x v="1"/>
    <d v="2014-07-12T19:00:00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d v="2014-08-22T21:22:17"/>
    <d v="2014-08-22T21:22:17"/>
    <n v="8"/>
    <x v="4"/>
    <x v="11"/>
    <d v="2014-10-06T21:22:1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d v="2016-03-28T09:58:27"/>
    <d v="2016-03-28T09:58:27"/>
    <n v="3"/>
    <x v="3"/>
    <x v="8"/>
    <d v="2016-04-27T09:58:27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d v="2015-11-15T18:09:34"/>
    <d v="2015-11-15T18:09:34"/>
    <n v="11"/>
    <x v="1"/>
    <x v="5"/>
    <d v="2015-12-15T18:09:34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d v="2014-10-20T14:40:07"/>
    <d v="2014-10-20T14:40:07"/>
    <n v="10"/>
    <x v="4"/>
    <x v="10"/>
    <d v="2014-12-19T15:40:07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x v="14"/>
    <n v="12000"/>
    <x v="0"/>
    <s v="US"/>
    <s v="USD"/>
    <n v="1445660045"/>
    <n v="1443068045"/>
    <d v="2015-01-29T07:24:20"/>
    <d v="2015-01-29T07:24:20"/>
    <n v="1"/>
    <x v="1"/>
    <x v="2"/>
    <d v="2015-03-01T07:00:00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d v="2015-09-23T23:14:05"/>
    <d v="2015-09-23T23:14:05"/>
    <n v="9"/>
    <x v="1"/>
    <x v="9"/>
    <d v="2015-10-23T23:14:05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d v="2014-12-22T13:04:18"/>
    <d v="2014-12-22T13:04:18"/>
    <n v="12"/>
    <x v="4"/>
    <x v="12"/>
    <d v="2015-01-30T12:00:00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d v="2015-07-11T17:17:17"/>
    <d v="2015-07-11T17:17:17"/>
    <n v="7"/>
    <x v="1"/>
    <x v="4"/>
    <d v="2015-08-10T17:17:17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d v="2014-06-17T11:50:46"/>
    <d v="2014-06-17T11:50:46"/>
    <n v="6"/>
    <x v="4"/>
    <x v="1"/>
    <d v="2014-07-17T11:50:46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d v="2014-03-21T08:10:45"/>
    <d v="2014-03-21T08:10:45"/>
    <n v="3"/>
    <x v="4"/>
    <x v="8"/>
    <d v="2014-04-04T17:00:00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d v="2015-11-25T12:07:01"/>
    <d v="2015-11-25T12:07:01"/>
    <n v="11"/>
    <x v="1"/>
    <x v="5"/>
    <d v="2015-12-25T12:07:01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d v="2016-05-06T18:15:16"/>
    <d v="2016-05-06T18:15:16"/>
    <n v="5"/>
    <x v="3"/>
    <x v="6"/>
    <d v="2016-05-27T18:15:1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d v="2015-05-25T08:10:24"/>
    <d v="2015-05-25T08:10:24"/>
    <n v="5"/>
    <x v="1"/>
    <x v="6"/>
    <d v="2015-06-08T11:00:00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d v="2015-03-26T14:59:22"/>
    <d v="2015-03-26T14:59:22"/>
    <n v="3"/>
    <x v="1"/>
    <x v="8"/>
    <d v="2015-04-25T14:59:2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d v="2014-10-20T12:52:52"/>
    <d v="2014-10-20T12:52:52"/>
    <n v="10"/>
    <x v="4"/>
    <x v="10"/>
    <d v="2014-11-19T13:52:52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d v="2015-08-14T00:39:36"/>
    <d v="2015-08-14T00:39:36"/>
    <n v="8"/>
    <x v="1"/>
    <x v="11"/>
    <d v="2015-09-14T16:00:0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d v="2014-03-03T16:38:37"/>
    <d v="2014-03-03T16:38:37"/>
    <n v="3"/>
    <x v="4"/>
    <x v="8"/>
    <d v="2014-03-22T19:00:00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d v="2013-05-15T14:32:37"/>
    <d v="2013-05-15T14:32:37"/>
    <n v="5"/>
    <x v="5"/>
    <x v="6"/>
    <d v="2013-06-06T14:32:37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d v="2013-02-06T14:11:18"/>
    <d v="2013-02-06T14:11:18"/>
    <n v="2"/>
    <x v="5"/>
    <x v="3"/>
    <d v="2013-03-03T14:11:18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d v="2013-12-04T16:53:33"/>
    <d v="2013-12-04T16:53:33"/>
    <n v="12"/>
    <x v="5"/>
    <x v="12"/>
    <d v="2013-12-27T23:59:00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d v="2013-06-07T19:26:21"/>
    <d v="2013-06-07T19:26:21"/>
    <n v="6"/>
    <x v="5"/>
    <x v="1"/>
    <d v="2013-07-07T19:26:21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d v="2014-07-15T14:42:34"/>
    <d v="2014-07-15T14:42:34"/>
    <n v="7"/>
    <x v="4"/>
    <x v="4"/>
    <d v="2014-08-11T00:59:0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d v="2016-06-18T15:23:40"/>
    <d v="2016-06-18T15:23:40"/>
    <n v="6"/>
    <x v="3"/>
    <x v="1"/>
    <d v="2016-07-18T15:23:40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d v="2012-06-15T09:00:04"/>
    <d v="2012-06-15T09:00:04"/>
    <n v="6"/>
    <x v="6"/>
    <x v="1"/>
    <d v="2012-07-15T09:00:04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d v="2014-01-24T08:39:51"/>
    <d v="2014-01-24T08:39:51"/>
    <n v="1"/>
    <x v="4"/>
    <x v="2"/>
    <d v="2014-02-23T08:39:51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d v="2011-08-30T23:30:25"/>
    <d v="2011-08-30T23:30:25"/>
    <n v="8"/>
    <x v="7"/>
    <x v="11"/>
    <d v="2011-10-02T01:59:0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d v="2011-07-06T16:30:45"/>
    <d v="2011-07-06T16:30:45"/>
    <n v="7"/>
    <x v="7"/>
    <x v="4"/>
    <d v="2011-09-04T16:30:45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d v="2012-03-29T01:30:57"/>
    <d v="2012-03-29T01:30:57"/>
    <n v="3"/>
    <x v="6"/>
    <x v="8"/>
    <d v="2012-05-28T01:30:57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d v="2012-10-25T19:14:41"/>
    <d v="2012-10-25T19:14:41"/>
    <n v="10"/>
    <x v="6"/>
    <x v="10"/>
    <d v="2012-11-14T19:00:00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d v="2011-02-13T13:09:44"/>
    <d v="2011-02-13T13:09:44"/>
    <n v="2"/>
    <x v="7"/>
    <x v="3"/>
    <d v="2011-05-02T22:59:00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d v="2015-12-22T06:41:35"/>
    <d v="2015-12-22T06:41:35"/>
    <n v="12"/>
    <x v="1"/>
    <x v="12"/>
    <d v="2016-01-21T06:41:3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d v="2013-03-24T00:01:12"/>
    <d v="2013-03-24T00:01:12"/>
    <n v="3"/>
    <x v="5"/>
    <x v="8"/>
    <d v="2013-04-23T00:01:12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d v="2011-10-28T11:35:58"/>
    <d v="2011-10-28T11:35:58"/>
    <n v="10"/>
    <x v="7"/>
    <x v="10"/>
    <d v="2011-12-27T12:35:58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d v="2012-03-28T22:28:37"/>
    <d v="2012-03-28T22:28:37"/>
    <n v="3"/>
    <x v="6"/>
    <x v="8"/>
    <d v="2012-05-20T21:59:00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d v="2016-08-22T12:32:01"/>
    <d v="2016-08-22T12:32:01"/>
    <n v="8"/>
    <x v="3"/>
    <x v="11"/>
    <d v="2016-09-01T12:32:01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d v="2014-03-26T13:38:13"/>
    <d v="2014-03-26T13:38:13"/>
    <n v="3"/>
    <x v="4"/>
    <x v="8"/>
    <d v="2014-04-25T13:38:13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d v="2013-11-04T21:00:56"/>
    <d v="2013-11-04T21:00:56"/>
    <n v="11"/>
    <x v="5"/>
    <x v="5"/>
    <d v="2013-12-09T21:00:56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d v="2012-07-09T22:48:47"/>
    <d v="2012-07-09T22:48:47"/>
    <n v="7"/>
    <x v="6"/>
    <x v="4"/>
    <d v="2012-07-13T22:02:00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d v="2011-09-09T14:41:01"/>
    <d v="2011-09-09T14:41:01"/>
    <n v="9"/>
    <x v="7"/>
    <x v="9"/>
    <d v="2011-10-09T14:41:01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d v="2015-02-07T09:46:29"/>
    <d v="2015-02-07T09:46:29"/>
    <n v="2"/>
    <x v="1"/>
    <x v="3"/>
    <d v="2015-02-22T06:30:00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d v="2011-04-15T13:11:26"/>
    <d v="2011-04-15T13:11:26"/>
    <n v="4"/>
    <x v="7"/>
    <x v="7"/>
    <d v="2011-05-15T13:11:26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d v="2011-08-23T22:00:37"/>
    <d v="2011-08-23T22:00:37"/>
    <n v="8"/>
    <x v="7"/>
    <x v="11"/>
    <d v="2011-09-22T22:00:37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d v="2015-10-14T08:20:45"/>
    <d v="2015-10-14T08:20:45"/>
    <n v="10"/>
    <x v="1"/>
    <x v="10"/>
    <d v="2015-12-27T09:20:45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d v="2010-05-24T07:56:43"/>
    <d v="2010-05-24T07:56:43"/>
    <n v="5"/>
    <x v="8"/>
    <x v="6"/>
    <d v="2010-06-02T20:41:00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d v="2014-05-27T10:48:51"/>
    <d v="2014-05-27T10:48:51"/>
    <n v="5"/>
    <x v="4"/>
    <x v="6"/>
    <d v="2014-06-22T10:48:51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d v="2013-05-08T13:03:12"/>
    <d v="2013-05-08T13:03:12"/>
    <n v="5"/>
    <x v="5"/>
    <x v="6"/>
    <d v="2013-06-02T13:03:12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d v="2011-06-12T02:08:19"/>
    <d v="2011-06-12T02:08:19"/>
    <n v="6"/>
    <x v="7"/>
    <x v="1"/>
    <d v="2011-07-12T02:08:19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d v="2011-03-17T04:39:24"/>
    <d v="2011-03-17T04:39:24"/>
    <n v="3"/>
    <x v="7"/>
    <x v="8"/>
    <d v="2011-05-17T04:39:24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d v="2016-12-16T23:46:23"/>
    <d v="2016-12-16T23:46:23"/>
    <n v="12"/>
    <x v="3"/>
    <x v="12"/>
    <d v="2017-02-01T03:00:00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d v="2012-06-05T15:35:37"/>
    <d v="2012-06-05T15:35:37"/>
    <n v="6"/>
    <x v="6"/>
    <x v="1"/>
    <d v="2012-07-03T16:00:00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d v="2014-03-18T12:13:42"/>
    <d v="2014-03-18T12:13:42"/>
    <n v="3"/>
    <x v="4"/>
    <x v="8"/>
    <d v="2014-04-07T12:13:42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d v="2012-01-26T19:07:21"/>
    <d v="2012-01-26T19:07:21"/>
    <n v="1"/>
    <x v="6"/>
    <x v="2"/>
    <d v="2012-02-25T19:07:2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d v="2010-05-26T10:54:01"/>
    <d v="2010-05-26T10:54:01"/>
    <n v="5"/>
    <x v="8"/>
    <x v="6"/>
    <d v="2010-07-31T22:00:00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d v="2011-06-11T22:14:42"/>
    <d v="2011-06-11T22:14:42"/>
    <n v="6"/>
    <x v="7"/>
    <x v="1"/>
    <d v="2011-07-11T22:14:42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d v="2012-11-01T14:04:34"/>
    <d v="2012-11-01T14:04:34"/>
    <n v="11"/>
    <x v="6"/>
    <x v="5"/>
    <d v="2012-12-07T18:30:00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d v="2013-12-23T16:39:59"/>
    <d v="2013-12-23T16:39:59"/>
    <n v="12"/>
    <x v="5"/>
    <x v="12"/>
    <d v="2014-01-22T16:39:59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d v="2012-10-15T13:04:46"/>
    <d v="2012-10-15T13:04:46"/>
    <n v="10"/>
    <x v="6"/>
    <x v="10"/>
    <d v="2012-11-04T14:04:46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d v="2012-12-31T13:38:30"/>
    <d v="2012-12-31T13:38:30"/>
    <n v="12"/>
    <x v="6"/>
    <x v="12"/>
    <d v="2013-01-24T13:38:30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d v="2010-11-22T22:08:53"/>
    <d v="2010-11-22T22:08:53"/>
    <n v="11"/>
    <x v="8"/>
    <x v="5"/>
    <d v="2010-12-22T22:08:5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d v="2014-02-12T14:20:30"/>
    <d v="2014-02-12T14:20:30"/>
    <n v="2"/>
    <x v="4"/>
    <x v="3"/>
    <d v="2014-03-07T14:20:30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d v="2011-03-10T11:41:06"/>
    <d v="2011-03-10T11:41:06"/>
    <n v="3"/>
    <x v="7"/>
    <x v="8"/>
    <d v="2011-04-02T20:00:0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x v="10"/>
    <n v="5025"/>
    <x v="0"/>
    <s v="US"/>
    <s v="USD"/>
    <n v="1333391901"/>
    <n v="1332182301"/>
    <d v="2016-04-25T12:23:40"/>
    <d v="2016-04-25T12:23:40"/>
    <n v="4"/>
    <x v="3"/>
    <x v="7"/>
    <d v="2016-05-13T19:00:00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d v="2012-03-19T13:38:21"/>
    <d v="2012-03-19T13:38:21"/>
    <n v="3"/>
    <x v="6"/>
    <x v="8"/>
    <d v="2012-04-02T13:38:21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d v="2011-04-02T18:34:47"/>
    <d v="2011-04-02T18:34:47"/>
    <n v="4"/>
    <x v="7"/>
    <x v="7"/>
    <d v="2011-04-24T18:34:47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d v="2013-04-01T09:42:50"/>
    <d v="2013-04-01T09:42:50"/>
    <n v="4"/>
    <x v="5"/>
    <x v="7"/>
    <d v="2013-05-31T09:42:5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d v="2011-01-26T19:37:10"/>
    <d v="2011-01-26T19:37:10"/>
    <n v="1"/>
    <x v="7"/>
    <x v="2"/>
    <d v="2011-02-25T19:37: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d v="2013-10-10T17:47:33"/>
    <d v="2013-10-10T17:47:33"/>
    <n v="10"/>
    <x v="5"/>
    <x v="10"/>
    <d v="2013-11-14T00:59:00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d v="2015-05-01T02:59:47"/>
    <d v="2015-05-01T02:59:47"/>
    <n v="5"/>
    <x v="1"/>
    <x v="6"/>
    <d v="2015-05-31T02:59:47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d v="2014-03-19T20:01:58"/>
    <d v="2014-03-19T20:01:58"/>
    <n v="3"/>
    <x v="4"/>
    <x v="8"/>
    <d v="2014-04-12T21:00:00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d v="2011-07-29T13:12:08"/>
    <d v="2011-07-29T13:12:08"/>
    <n v="7"/>
    <x v="7"/>
    <x v="4"/>
    <d v="2011-08-06T10:00:00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x v="52"/>
    <n v="632"/>
    <x v="0"/>
    <s v="US"/>
    <s v="USD"/>
    <n v="1328377444"/>
    <n v="1326217444"/>
    <d v="2011-11-14T01:34:48"/>
    <d v="2011-11-14T01:34:48"/>
    <n v="11"/>
    <x v="7"/>
    <x v="5"/>
    <d v="2012-01-13T01:34:48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d v="2012-01-10T12:44:04"/>
    <d v="2012-01-10T12:44:04"/>
    <n v="1"/>
    <x v="6"/>
    <x v="2"/>
    <d v="2012-02-04T12:44:04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d v="2011-02-21T06:55:55"/>
    <d v="2011-02-21T06:55:55"/>
    <n v="2"/>
    <x v="7"/>
    <x v="3"/>
    <d v="2011-04-08T05:55:55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d v="2010-03-11T15:02:24"/>
    <d v="2010-03-11T15:02:24"/>
    <n v="3"/>
    <x v="8"/>
    <x v="8"/>
    <d v="2010-06-09T14:00:00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d v="2011-06-28T20:17:16"/>
    <d v="2011-06-28T20:17:16"/>
    <n v="6"/>
    <x v="7"/>
    <x v="1"/>
    <d v="2011-07-28T20:17:1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d v="2011-07-14T20:39:46"/>
    <d v="2011-07-14T20:39:46"/>
    <n v="7"/>
    <x v="7"/>
    <x v="4"/>
    <d v="2011-08-13T18:00:0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d v="2016-09-02T20:11:47"/>
    <d v="2016-09-02T20:11:47"/>
    <n v="9"/>
    <x v="3"/>
    <x v="9"/>
    <d v="2016-10-02T20:11:47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d v="2015-04-02T11:55:10"/>
    <d v="2015-04-02T11:55:10"/>
    <n v="4"/>
    <x v="1"/>
    <x v="7"/>
    <d v="2015-04-18T05:16:00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d v="2016-08-11T05:21:47"/>
    <d v="2016-08-11T05:21:47"/>
    <n v="8"/>
    <x v="3"/>
    <x v="11"/>
    <d v="2016-10-10T05:21:47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d v="2014-09-22T13:46:04"/>
    <d v="2014-09-22T13:46:04"/>
    <n v="9"/>
    <x v="4"/>
    <x v="9"/>
    <d v="2014-10-28T17:00:00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d v="2015-04-20T17:17:22"/>
    <d v="2015-04-20T17:17:22"/>
    <n v="4"/>
    <x v="1"/>
    <x v="7"/>
    <d v="2015-05-15T17:17:22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d v="2016-12-05T18:51:20"/>
    <d v="2016-12-05T18:51:20"/>
    <n v="12"/>
    <x v="3"/>
    <x v="12"/>
    <d v="2017-02-03T18:51:20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d v="2015-05-11T09:08:57"/>
    <d v="2015-05-11T09:08:57"/>
    <n v="5"/>
    <x v="1"/>
    <x v="6"/>
    <d v="2015-06-10T21:00:00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x v="57"/>
    <n v="1867"/>
    <x v="1"/>
    <s v="US"/>
    <s v="USD"/>
    <n v="1476941293"/>
    <n v="1473917293"/>
    <d v="2015-03-04T09:59:01"/>
    <d v="2015-03-04T09:59:01"/>
    <n v="3"/>
    <x v="1"/>
    <x v="8"/>
    <d v="2015-04-03T08:59:01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d v="2016-09-15T00:28:13"/>
    <d v="2016-09-15T00:28:13"/>
    <n v="9"/>
    <x v="3"/>
    <x v="9"/>
    <d v="2016-10-20T00:28:1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d v="2014-08-31T17:29:43"/>
    <d v="2014-08-31T17:29:43"/>
    <n v="8"/>
    <x v="4"/>
    <x v="11"/>
    <d v="2014-10-30T17:29:43"/>
    <b v="0"/>
    <n v="0"/>
    <b v="0"/>
    <s v="film &amp; video/science fiction"/>
    <n v="0"/>
    <e v="#DIV/0!"/>
    <x v="0"/>
    <s v="science fiction"/>
  </r>
  <r>
    <n v="131"/>
    <s v="I (Canceled)"/>
    <s v="I"/>
    <x v="38"/>
    <n v="0"/>
    <x v="1"/>
    <s v="US"/>
    <s v="USD"/>
    <n v="1467763200"/>
    <n v="1466453161"/>
    <d v="2014-05-19T16:58:12"/>
    <d v="2014-05-19T16:58:12"/>
    <n v="5"/>
    <x v="4"/>
    <x v="6"/>
    <d v="2014-06-16T15:16:00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d v="2016-06-20T15:06:01"/>
    <d v="2016-06-20T15:06:01"/>
    <n v="6"/>
    <x v="3"/>
    <x v="1"/>
    <d v="2016-07-05T19:00:00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d v="2014-09-23T14:30:07"/>
    <d v="2014-09-23T14:30:07"/>
    <n v="9"/>
    <x v="4"/>
    <x v="9"/>
    <d v="2014-11-07T15:30:07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d v="2016-05-01T14:23:04"/>
    <d v="2016-05-01T14:23:04"/>
    <n v="5"/>
    <x v="3"/>
    <x v="6"/>
    <d v="2016-05-31T12:31:00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d v="2015-08-05T16:50:18"/>
    <d v="2015-08-05T16:50:18"/>
    <n v="8"/>
    <x v="1"/>
    <x v="11"/>
    <d v="2015-09-04T12:00:00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d v="2014-05-29T04:09:57"/>
    <d v="2014-05-29T04:09:57"/>
    <n v="5"/>
    <x v="4"/>
    <x v="6"/>
    <d v="2014-07-01T14:00:00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d v="2015-04-02T04:50:34"/>
    <d v="2015-04-02T04:50:34"/>
    <n v="4"/>
    <x v="1"/>
    <x v="7"/>
    <d v="2015-05-16T05:16:00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d v="2015-08-23T08:46:33"/>
    <d v="2015-08-23T08:46:33"/>
    <n v="8"/>
    <x v="1"/>
    <x v="11"/>
    <d v="2015-10-12T08:46:33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d v="2015-07-01T01:10:41"/>
    <d v="2015-07-01T01:10:41"/>
    <n v="7"/>
    <x v="1"/>
    <x v="4"/>
    <d v="2015-07-31T23:59:00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d v="2015-07-02T17:06:12"/>
    <d v="2015-07-02T17:06:12"/>
    <n v="7"/>
    <x v="1"/>
    <x v="4"/>
    <d v="2015-07-12T17:06:1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d v="2015-02-17T23:45:32"/>
    <d v="2015-02-17T23:45:32"/>
    <n v="2"/>
    <x v="1"/>
    <x v="3"/>
    <d v="2015-03-19T22:45:32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d v="2015-04-15T22:40:23"/>
    <d v="2015-04-15T22:40:23"/>
    <n v="4"/>
    <x v="1"/>
    <x v="7"/>
    <d v="2015-05-30T22:40:23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d v="2014-10-26T16:26:18"/>
    <d v="2014-10-26T16:26:18"/>
    <n v="10"/>
    <x v="4"/>
    <x v="10"/>
    <d v="2014-11-16T17:26:18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d v="2016-07-07T20:32:22"/>
    <d v="2016-07-07T20:32:22"/>
    <n v="7"/>
    <x v="3"/>
    <x v="4"/>
    <d v="2016-09-03T00:55:00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d v="2015-02-12T13:17:52"/>
    <d v="2015-02-12T13:17:52"/>
    <n v="2"/>
    <x v="1"/>
    <x v="3"/>
    <d v="2015-04-13T12:17: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d v="2015-07-15T08:00:52"/>
    <d v="2015-07-15T08:00:52"/>
    <n v="7"/>
    <x v="1"/>
    <x v="4"/>
    <d v="2015-08-11T08:00:52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d v="2016-11-18T19:23:18"/>
    <d v="2016-11-18T19:23:18"/>
    <n v="11"/>
    <x v="3"/>
    <x v="5"/>
    <d v="2017-01-17T19:23:18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d v="2014-11-26T13:25:40"/>
    <d v="2014-11-26T13:25:40"/>
    <n v="11"/>
    <x v="4"/>
    <x v="5"/>
    <d v="2015-01-08T13:18:00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d v="2016-01-28T01:45:36"/>
    <d v="2016-01-28T01:45:36"/>
    <n v="1"/>
    <x v="3"/>
    <x v="2"/>
    <d v="2016-02-27T01:45:36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d v="2014-11-24T23:07:50"/>
    <d v="2014-11-24T23:07:50"/>
    <n v="11"/>
    <x v="4"/>
    <x v="5"/>
    <d v="2014-12-25T03:00:0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d v="2015-03-26T22:53:02"/>
    <d v="2015-03-26T22:53:02"/>
    <n v="3"/>
    <x v="1"/>
    <x v="8"/>
    <d v="2015-05-25T22:53:02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d v="2015-04-19T08:13:11"/>
    <d v="2015-04-19T08:13:11"/>
    <n v="4"/>
    <x v="1"/>
    <x v="7"/>
    <d v="2015-06-18T08:13:11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d v="2014-08-23T20:51:40"/>
    <d v="2014-08-23T20:51:40"/>
    <n v="8"/>
    <x v="4"/>
    <x v="11"/>
    <d v="2014-09-22T20:51:40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d v="2014-10-21T09:04:04"/>
    <d v="2014-10-21T09:04:04"/>
    <n v="10"/>
    <x v="4"/>
    <x v="10"/>
    <d v="2014-12-02T10:04:0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d v="2015-04-21T08:08:15"/>
    <d v="2015-04-21T08:08:15"/>
    <n v="4"/>
    <x v="1"/>
    <x v="7"/>
    <d v="2015-06-03T08:08:1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d v="2015-06-13T08:25:35"/>
    <d v="2015-06-13T08:25:35"/>
    <n v="6"/>
    <x v="1"/>
    <x v="1"/>
    <d v="2015-07-23T08:25:35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d v="2014-06-03T21:59:56"/>
    <d v="2014-06-03T21:59:56"/>
    <n v="6"/>
    <x v="4"/>
    <x v="1"/>
    <d v="2014-08-02T21:59:56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d v="2016-01-27T16:52:52"/>
    <d v="2016-01-27T16:52:52"/>
    <n v="1"/>
    <x v="3"/>
    <x v="2"/>
    <d v="2016-02-26T16:52:52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d v="2014-09-21T20:50:28"/>
    <d v="2014-09-21T20:50:28"/>
    <n v="9"/>
    <x v="4"/>
    <x v="9"/>
    <d v="2014-10-21T20:50:28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d v="2016-05-24T05:25:45"/>
    <d v="2016-05-24T05:25:45"/>
    <n v="5"/>
    <x v="3"/>
    <x v="6"/>
    <d v="2016-07-03T05:25:45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d v="2015-06-16T16:54:51"/>
    <d v="2015-06-16T16:54:51"/>
    <n v="6"/>
    <x v="1"/>
    <x v="1"/>
    <d v="2015-08-15T16:54:5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d v="2014-06-02T11:29:55"/>
    <d v="2014-06-02T11:29:55"/>
    <n v="6"/>
    <x v="4"/>
    <x v="1"/>
    <d v="2014-07-02T11:29:55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d v="2014-07-14T22:02:36"/>
    <d v="2014-07-14T22:02:36"/>
    <n v="7"/>
    <x v="4"/>
    <x v="4"/>
    <d v="2014-08-16T18:42:00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d v="2015-08-27T18:04:14"/>
    <d v="2015-08-27T18:04:14"/>
    <n v="8"/>
    <x v="1"/>
    <x v="11"/>
    <d v="2015-09-30T19:00:00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x v="73"/>
    <n v="0"/>
    <x v="2"/>
    <s v="GB"/>
    <s v="GBP"/>
    <n v="1452613724"/>
    <n v="1450021724"/>
    <d v="2014-07-21T13:18:21"/>
    <d v="2014-07-21T13:18:21"/>
    <n v="7"/>
    <x v="4"/>
    <x v="4"/>
    <d v="2014-09-19T13:18:21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d v="2015-12-13T10:48:44"/>
    <d v="2015-12-13T10:48:44"/>
    <n v="12"/>
    <x v="1"/>
    <x v="12"/>
    <d v="2016-01-12T10:48:44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d v="2016-12-16T20:49:22"/>
    <d v="2016-12-16T20:49:22"/>
    <n v="12"/>
    <x v="3"/>
    <x v="12"/>
    <d v="2017-01-15T20:49:22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d v="2015-06-05T17:15:35"/>
    <d v="2015-06-05T17:15:35"/>
    <n v="6"/>
    <x v="1"/>
    <x v="1"/>
    <d v="2015-08-04T17:15:35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d v="2015-02-17T15:02:50"/>
    <d v="2015-02-17T15:02:50"/>
    <n v="2"/>
    <x v="1"/>
    <x v="3"/>
    <d v="2015-03-19T14:02:50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d v="2014-09-18T07:07:39"/>
    <d v="2014-09-18T07:07:39"/>
    <n v="9"/>
    <x v="4"/>
    <x v="9"/>
    <d v="2014-10-18T07:07:39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d v="2015-07-31T18:28:03"/>
    <d v="2015-07-31T18:28:03"/>
    <n v="7"/>
    <x v="1"/>
    <x v="4"/>
    <d v="2015-08-30T00:28:00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d v="2016-06-12T23:20:14"/>
    <d v="2016-06-12T23:20:14"/>
    <n v="6"/>
    <x v="3"/>
    <x v="1"/>
    <d v="2016-08-11T23:20:14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d v="2015-02-12T04:28:43"/>
    <d v="2015-02-12T04:28:43"/>
    <n v="2"/>
    <x v="1"/>
    <x v="3"/>
    <d v="2015-03-19T03:28:4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d v="2015-01-29T08:45:08"/>
    <d v="2015-01-29T08:45:08"/>
    <n v="1"/>
    <x v="1"/>
    <x v="2"/>
    <d v="2015-02-28T08:45:08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d v="2015-03-09T13:12:56"/>
    <d v="2015-03-09T13:12:56"/>
    <n v="3"/>
    <x v="1"/>
    <x v="8"/>
    <d v="2015-05-08T13:12:56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d v="2014-08-04T13:40:11"/>
    <d v="2014-08-04T13:40:11"/>
    <n v="8"/>
    <x v="4"/>
    <x v="11"/>
    <d v="2014-08-29T13:40:11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d v="2015-07-06T14:46:39"/>
    <d v="2015-07-06T14:46:39"/>
    <n v="7"/>
    <x v="1"/>
    <x v="4"/>
    <d v="2015-08-05T14:46:39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d v="2015-03-06T20:08:46"/>
    <d v="2015-03-06T20:08:46"/>
    <n v="3"/>
    <x v="1"/>
    <x v="8"/>
    <d v="2015-03-23T19:08:46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d v="2015-10-27T17:55:45"/>
    <d v="2015-10-27T17:55:45"/>
    <n v="10"/>
    <x v="1"/>
    <x v="10"/>
    <d v="2015-11-26T18:55:4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d v="2016-02-02T20:55:55"/>
    <d v="2016-02-02T20:55:55"/>
    <n v="2"/>
    <x v="3"/>
    <x v="3"/>
    <d v="2016-03-03T20:55:55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d v="2015-03-04T18:47:23"/>
    <d v="2015-03-04T18:47:23"/>
    <n v="3"/>
    <x v="1"/>
    <x v="8"/>
    <d v="2015-04-13T14:00:00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d v="2015-05-23T12:48:15"/>
    <d v="2015-05-23T12:48:15"/>
    <n v="5"/>
    <x v="1"/>
    <x v="6"/>
    <d v="2015-06-22T12:48:15"/>
    <b v="0"/>
    <n v="0"/>
    <b v="0"/>
    <s v="film &amp; video/drama"/>
    <n v="0"/>
    <e v="#DIV/0!"/>
    <x v="0"/>
    <s v="drama"/>
  </r>
  <r>
    <n v="183"/>
    <s v="Three Little Words"/>
    <s v="Don't kill me until I meet my Dad"/>
    <x v="78"/>
    <n v="4482"/>
    <x v="2"/>
    <s v="GB"/>
    <s v="GBP"/>
    <n v="1417033610"/>
    <n v="1414438010"/>
    <d v="2016-12-07T19:17:12"/>
    <d v="2016-12-07T19:17:12"/>
    <n v="12"/>
    <x v="3"/>
    <x v="12"/>
    <d v="2017-01-06T19:17:12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d v="2014-10-27T14:26:50"/>
    <d v="2014-10-27T14:26:50"/>
    <n v="10"/>
    <x v="4"/>
    <x v="10"/>
    <d v="2014-11-26T15:26:50"/>
    <b v="0"/>
    <n v="2"/>
    <b v="0"/>
    <s v="film &amp; video/drama"/>
    <n v="3.4000000000000002E-2"/>
    <n v="25.5"/>
    <x v="0"/>
    <s v="drama"/>
  </r>
  <r>
    <n v="185"/>
    <s v="BLANK Short Movie"/>
    <s v="Love has no boundaries!"/>
    <x v="79"/>
    <n v="2200"/>
    <x v="2"/>
    <s v="NO"/>
    <s v="NOK"/>
    <n v="1471557139"/>
    <n v="1468965139"/>
    <d v="2014-07-05T13:59:22"/>
    <d v="2014-07-05T13:59:22"/>
    <n v="7"/>
    <x v="4"/>
    <x v="4"/>
    <d v="2014-08-31T22:59:00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d v="2016-07-19T16:52:19"/>
    <d v="2016-07-19T16:52:19"/>
    <n v="7"/>
    <x v="3"/>
    <x v="4"/>
    <d v="2016-08-18T16:52:19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d v="2017-02-01T14:30:34"/>
    <d v="2017-02-01T14:30:34"/>
    <n v="2"/>
    <x v="2"/>
    <x v="3"/>
    <d v="2017-03-03T15:00:00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d v="2015-06-27T00:37:37"/>
    <d v="2015-06-27T00:37:37"/>
    <n v="6"/>
    <x v="1"/>
    <x v="1"/>
    <d v="2015-07-21T01:59:00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d v="2014-08-05T23:23:35"/>
    <d v="2014-08-05T23:23:35"/>
    <n v="8"/>
    <x v="4"/>
    <x v="11"/>
    <d v="2014-09-04T23:23:35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x v="14"/>
    <n v="50"/>
    <x v="2"/>
    <s v="US"/>
    <s v="USD"/>
    <n v="1466091446"/>
    <n v="1465227446"/>
    <d v="2016-07-05T11:34:37"/>
    <d v="2016-07-05T11:34:37"/>
    <n v="7"/>
    <x v="3"/>
    <x v="4"/>
    <d v="2016-09-03T11:34:37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d v="2016-06-06T10:37:26"/>
    <d v="2016-06-06T10:37:26"/>
    <n v="6"/>
    <x v="3"/>
    <x v="1"/>
    <d v="2016-06-16T10:37:26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d v="2015-08-23T05:35:38"/>
    <d v="2015-08-23T05:35:38"/>
    <n v="8"/>
    <x v="1"/>
    <x v="11"/>
    <d v="2015-10-02T05:35:38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d v="2014-09-17T14:00:32"/>
    <d v="2014-09-17T14:00:32"/>
    <n v="9"/>
    <x v="4"/>
    <x v="9"/>
    <d v="2014-10-17T14:00:32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d v="2014-09-29T17:26:06"/>
    <d v="2014-09-29T17:26:06"/>
    <n v="9"/>
    <x v="4"/>
    <x v="9"/>
    <d v="2014-11-28T18:26:06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d v="2016-01-06T18:55:31"/>
    <d v="2016-01-06T18:55:31"/>
    <n v="1"/>
    <x v="3"/>
    <x v="2"/>
    <d v="2016-03-06T18:55:31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d v="2015-05-11T11:05:32"/>
    <d v="2015-05-11T11:05:32"/>
    <n v="5"/>
    <x v="1"/>
    <x v="6"/>
    <d v="2015-07-10T11:05:32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d v="2015-09-12T08:01:38"/>
    <d v="2015-09-12T08:01:38"/>
    <n v="9"/>
    <x v="1"/>
    <x v="9"/>
    <d v="2015-10-10T16:00: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d v="2017-01-06T15:21:40"/>
    <d v="2017-01-06T15:21:40"/>
    <n v="1"/>
    <x v="2"/>
    <x v="2"/>
    <d v="2017-02-17T16:00:00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d v="2014-09-05T04:12:02"/>
    <d v="2014-09-05T04:12:02"/>
    <n v="9"/>
    <x v="4"/>
    <x v="9"/>
    <d v="2014-10-05T04:12: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d v="2016-08-01T21:58:22"/>
    <d v="2016-08-01T21:58:22"/>
    <n v="8"/>
    <x v="3"/>
    <x v="11"/>
    <d v="2016-08-31T21:58:22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d v="2014-08-15T21:00:03"/>
    <d v="2014-08-15T21:00:03"/>
    <n v="8"/>
    <x v="4"/>
    <x v="11"/>
    <d v="2014-09-14T21:00:03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x v="12"/>
    <n v="0"/>
    <x v="2"/>
    <s v="US"/>
    <s v="USD"/>
    <n v="1444337940"/>
    <n v="1441750564"/>
    <d v="2015-01-19T14:38:49"/>
    <d v="2015-01-19T14:38:49"/>
    <n v="1"/>
    <x v="1"/>
    <x v="2"/>
    <d v="2015-02-08T14:38:49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d v="2015-09-08T17:16:04"/>
    <d v="2015-09-08T17:16:04"/>
    <n v="9"/>
    <x v="1"/>
    <x v="9"/>
    <d v="2015-10-08T15:59:00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d v="2014-11-30T15:21:04"/>
    <d v="2014-11-30T15:21:04"/>
    <n v="11"/>
    <x v="4"/>
    <x v="5"/>
    <d v="2015-01-29T15:21: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d v="2016-07-05T09:00:03"/>
    <d v="2016-07-05T09:00:03"/>
    <n v="7"/>
    <x v="3"/>
    <x v="4"/>
    <d v="2016-08-04T09:00:03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d v="2015-09-01T10:10:22"/>
    <d v="2015-09-01T10:10:22"/>
    <n v="9"/>
    <x v="1"/>
    <x v="9"/>
    <d v="2015-10-06T10:10:22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d v="2016-07-15T19:06:23"/>
    <d v="2016-07-15T19:06:23"/>
    <n v="7"/>
    <x v="3"/>
    <x v="4"/>
    <d v="2016-08-05T19:06:23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d v="2014-12-04T23:43:58"/>
    <d v="2014-12-04T23:43:58"/>
    <n v="12"/>
    <x v="4"/>
    <x v="12"/>
    <d v="2015-01-03T23:43:5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d v="2014-11-16T03:52:47"/>
    <d v="2014-11-16T03:52:47"/>
    <n v="11"/>
    <x v="4"/>
    <x v="5"/>
    <d v="2014-12-16T03:52:47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d v="2015-06-10T17:08:55"/>
    <d v="2015-06-10T17:08:55"/>
    <n v="6"/>
    <x v="1"/>
    <x v="1"/>
    <d v="2015-07-10T17:08:55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d v="2015-09-01T20:33:12"/>
    <d v="2015-09-01T20:33:12"/>
    <n v="9"/>
    <x v="1"/>
    <x v="9"/>
    <d v="2015-10-01T00:00:00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d v="2015-08-19T22:50:17"/>
    <d v="2015-08-19T22:50:17"/>
    <n v="8"/>
    <x v="1"/>
    <x v="11"/>
    <d v="2015-09-18T22:50:17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d v="2016-02-16T16:08:40"/>
    <d v="2016-02-16T16:08:40"/>
    <n v="2"/>
    <x v="3"/>
    <x v="3"/>
    <d v="2016-04-16T15:08:40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d v="2015-07-17T09:15:47"/>
    <d v="2015-07-17T09:15:47"/>
    <n v="7"/>
    <x v="1"/>
    <x v="4"/>
    <d v="2015-08-16T09:06:41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d v="2015-01-05T10:22:29"/>
    <d v="2015-01-05T10:22:29"/>
    <n v="1"/>
    <x v="1"/>
    <x v="2"/>
    <d v="2015-03-06T10:22:29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d v="2016-01-06T00:31:22"/>
    <d v="2016-01-06T00:31:22"/>
    <n v="1"/>
    <x v="3"/>
    <x v="2"/>
    <d v="2016-02-17T18:59:00"/>
    <b v="0"/>
    <n v="84"/>
    <b v="0"/>
    <s v="film &amp; video/drama"/>
    <n v="0.55698440000000005"/>
    <n v="331.53833333333336"/>
    <x v="0"/>
    <s v="drama"/>
  </r>
  <r>
    <n v="217"/>
    <s v="Bitch"/>
    <s v="A roadmovie by paw"/>
    <x v="57"/>
    <n v="11943"/>
    <x v="2"/>
    <s v="SE"/>
    <s v="SEK"/>
    <n v="1419780149"/>
    <n v="1417101749"/>
    <d v="2015-03-03T18:00:37"/>
    <d v="2015-03-03T18:00:37"/>
    <n v="3"/>
    <x v="1"/>
    <x v="8"/>
    <d v="2015-04-22T17:00:3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d v="2014-11-27T10:22:29"/>
    <d v="2014-11-27T10:22:29"/>
    <n v="11"/>
    <x v="4"/>
    <x v="5"/>
    <d v="2014-12-28T10:22:2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d v="2015-03-16T10:04:49"/>
    <d v="2015-03-16T10:04:49"/>
    <n v="3"/>
    <x v="1"/>
    <x v="8"/>
    <d v="2015-05-15T10:04:4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d v="2016-02-29T02:50:25"/>
    <d v="2016-02-29T02:50:25"/>
    <n v="2"/>
    <x v="3"/>
    <x v="3"/>
    <d v="2016-04-01T01:59:0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x v="63"/>
    <n v="0"/>
    <x v="2"/>
    <s v="US"/>
    <s v="USD"/>
    <n v="1427569564"/>
    <n v="1422389164"/>
    <d v="2015-07-10T10:27:10"/>
    <d v="2015-07-10T10:27:10"/>
    <n v="7"/>
    <x v="1"/>
    <x v="4"/>
    <d v="2015-08-20T15:06:00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d v="2015-01-27T15:06:04"/>
    <d v="2015-01-27T15:06:04"/>
    <n v="1"/>
    <x v="1"/>
    <x v="2"/>
    <d v="2015-03-28T14:06:04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d v="2015-01-27T13:28:38"/>
    <d v="2015-01-27T13:28:38"/>
    <n v="1"/>
    <x v="1"/>
    <x v="2"/>
    <d v="2015-03-26T21:39:0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d v="2016-04-21T20:09:10"/>
    <d v="2016-04-21T20:09:10"/>
    <n v="4"/>
    <x v="3"/>
    <x v="7"/>
    <d v="2016-05-21T20:05:00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d v="2015-05-11T00:38:46"/>
    <d v="2015-05-11T00:38:46"/>
    <n v="5"/>
    <x v="1"/>
    <x v="6"/>
    <d v="2015-07-10T00:38:46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d v="2016-03-09T18:04:14"/>
    <d v="2016-03-09T18:04:14"/>
    <n v="3"/>
    <x v="3"/>
    <x v="8"/>
    <d v="2016-04-08T17:04:1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d v="2015-04-12T10:59:04"/>
    <d v="2015-04-12T10:59:04"/>
    <n v="4"/>
    <x v="1"/>
    <x v="7"/>
    <d v="2015-05-31T04:29:00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d v="2015-06-09T16:27:21"/>
    <d v="2015-06-09T16:27:21"/>
    <n v="6"/>
    <x v="1"/>
    <x v="1"/>
    <d v="2015-07-09T16:27:21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d v="2015-04-02T11:28:25"/>
    <d v="2015-04-02T11:28:25"/>
    <n v="4"/>
    <x v="1"/>
    <x v="7"/>
    <d v="2015-06-01T11:28:25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d v="2016-01-14T17:24:57"/>
    <d v="2016-01-14T17:24:57"/>
    <n v="1"/>
    <x v="3"/>
    <x v="2"/>
    <d v="2016-02-13T17:24:57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d v="2015-05-05T13:39:11"/>
    <d v="2015-05-05T13:39:11"/>
    <n v="5"/>
    <x v="1"/>
    <x v="6"/>
    <d v="2015-06-04T13:39:1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d v="2015-12-03T18:00:51"/>
    <d v="2015-12-03T18:00:51"/>
    <n v="12"/>
    <x v="1"/>
    <x v="12"/>
    <d v="2016-01-02T18:00:51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d v="2015-01-28T14:49:06"/>
    <d v="2015-01-28T14:49:06"/>
    <n v="1"/>
    <x v="1"/>
    <x v="2"/>
    <d v="2015-02-27T14:49:06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d v="2016-08-30T16:52:52"/>
    <d v="2016-08-30T16:52:52"/>
    <n v="8"/>
    <x v="3"/>
    <x v="11"/>
    <d v="2016-09-29T16:52:52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d v="2015-05-11T19:50:59"/>
    <d v="2015-05-11T19:50:59"/>
    <n v="5"/>
    <x v="1"/>
    <x v="6"/>
    <d v="2015-06-20T19:50:59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d v="2015-06-09T16:48:17"/>
    <d v="2015-06-09T16:48:17"/>
    <n v="6"/>
    <x v="1"/>
    <x v="1"/>
    <d v="2015-07-09T16:48:17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x v="36"/>
    <n v="50"/>
    <x v="2"/>
    <s v="US"/>
    <s v="USD"/>
    <n v="1457445069"/>
    <n v="1452261069"/>
    <d v="2015-11-12T21:01:39"/>
    <d v="2015-11-12T21:01:39"/>
    <n v="11"/>
    <x v="1"/>
    <x v="5"/>
    <d v="2016-01-04T19:00:00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d v="2016-01-08T08:51:09"/>
    <d v="2016-01-08T08:51:09"/>
    <n v="1"/>
    <x v="3"/>
    <x v="2"/>
    <d v="2016-03-08T08:51:09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d v="2016-12-09T18:06:00"/>
    <d v="2016-12-09T18:06:00"/>
    <n v="12"/>
    <x v="3"/>
    <x v="12"/>
    <d v="2016-12-30T04:00:0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d v="2015-10-19T21:38:50"/>
    <d v="2015-10-19T21:38:50"/>
    <n v="10"/>
    <x v="1"/>
    <x v="10"/>
    <d v="2015-11-08T07:00:0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d v="2013-03-21T12:00:11"/>
    <d v="2013-03-21T12:00:11"/>
    <n v="3"/>
    <x v="5"/>
    <x v="8"/>
    <d v="2013-05-05T12:00:1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d v="2014-11-06T11:45:04"/>
    <d v="2014-11-06T11:45:04"/>
    <n v="11"/>
    <x v="4"/>
    <x v="5"/>
    <d v="2014-12-21T11:45:04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d v="2011-11-15T06:49:50"/>
    <d v="2011-11-15T06:49:50"/>
    <n v="11"/>
    <x v="7"/>
    <x v="5"/>
    <d v="2011-12-20T06:49:50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d v="2014-01-22T20:08:24"/>
    <d v="2014-01-22T20:08:24"/>
    <n v="1"/>
    <x v="4"/>
    <x v="2"/>
    <d v="2014-02-21T20:08:2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d v="2010-02-04T02:45:59"/>
    <d v="2010-02-04T02:45:59"/>
    <n v="2"/>
    <x v="8"/>
    <x v="3"/>
    <d v="2010-03-16T02:06:00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d v="2012-07-16T20:16:25"/>
    <d v="2012-07-16T20:16:25"/>
    <n v="7"/>
    <x v="6"/>
    <x v="4"/>
    <d v="2012-08-15T20:16:2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d v="2010-10-29T03:43:25"/>
    <d v="2010-10-29T03:43:25"/>
    <n v="10"/>
    <x v="8"/>
    <x v="10"/>
    <d v="2010-12-18T04:43:25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d v="2010-09-09T09:30:14"/>
    <d v="2010-09-09T09:30:14"/>
    <n v="9"/>
    <x v="8"/>
    <x v="9"/>
    <d v="2010-10-15T22:39:00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d v="2011-11-23T13:35:09"/>
    <d v="2011-11-23T13:35:09"/>
    <n v="11"/>
    <x v="7"/>
    <x v="5"/>
    <d v="2012-01-07T13:35:0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d v="2010-06-03T17:10:20"/>
    <d v="2010-06-03T17:10:20"/>
    <n v="6"/>
    <x v="8"/>
    <x v="1"/>
    <d v="2010-08-22T12:40:0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d v="2013-05-07T08:34:51"/>
    <d v="2013-05-07T08:34:51"/>
    <n v="5"/>
    <x v="5"/>
    <x v="6"/>
    <d v="2013-06-06T08:34: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d v="2012-04-14T13:54:06"/>
    <d v="2012-04-14T13:54:06"/>
    <n v="4"/>
    <x v="6"/>
    <x v="7"/>
    <d v="2012-05-16T14:00:00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d v="2010-03-29T10:54:18"/>
    <d v="2010-03-29T10:54:18"/>
    <n v="3"/>
    <x v="8"/>
    <x v="8"/>
    <d v="2010-05-31T22:59:00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d v="2012-01-16T10:37:15"/>
    <d v="2012-01-16T10:37:15"/>
    <n v="1"/>
    <x v="6"/>
    <x v="2"/>
    <d v="2012-02-15T10:37:15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d v="2015-09-16T17:51:50"/>
    <d v="2015-09-16T17:51:50"/>
    <n v="9"/>
    <x v="1"/>
    <x v="9"/>
    <d v="2015-10-16T21:00:00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d v="2011-02-14T07:38:02"/>
    <d v="2011-02-14T07:38:02"/>
    <n v="2"/>
    <x v="7"/>
    <x v="3"/>
    <d v="2011-03-16T06:38:02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d v="2013-02-14T13:27:47"/>
    <d v="2013-02-14T13:27:47"/>
    <n v="2"/>
    <x v="5"/>
    <x v="3"/>
    <d v="2013-03-16T13:27:4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d v="2016-04-19T10:02:42"/>
    <d v="2016-04-19T10:02:42"/>
    <n v="4"/>
    <x v="3"/>
    <x v="7"/>
    <d v="2016-05-19T10:02:42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d v="2011-05-18T20:14:26"/>
    <d v="2011-05-18T20:14:26"/>
    <n v="5"/>
    <x v="7"/>
    <x v="6"/>
    <d v="2011-06-17T20:14:26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d v="2015-03-09T12:42:49"/>
    <d v="2015-03-09T12:42:49"/>
    <n v="3"/>
    <x v="1"/>
    <x v="8"/>
    <d v="2015-04-08T12:42:4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d v="2010-06-01T13:07:59"/>
    <d v="2010-06-01T13:07:59"/>
    <n v="6"/>
    <x v="8"/>
    <x v="1"/>
    <d v="2010-07-17T04:59:00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d v="2012-04-18T16:15:04"/>
    <d v="2012-04-18T16:15:04"/>
    <n v="4"/>
    <x v="6"/>
    <x v="7"/>
    <d v="2012-06-07T09:55:00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d v="2011-01-12T00:57:08"/>
    <d v="2011-01-12T00:57:08"/>
    <n v="1"/>
    <x v="7"/>
    <x v="2"/>
    <d v="2011-02-26T00:57:08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d v="2012-08-28T17:54:54"/>
    <d v="2012-08-28T17:54:54"/>
    <n v="8"/>
    <x v="6"/>
    <x v="11"/>
    <d v="2012-09-27T17:54:5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d v="2012-04-11T09:53:15"/>
    <d v="2012-04-11T09:53:15"/>
    <n v="4"/>
    <x v="6"/>
    <x v="7"/>
    <d v="2012-05-11T09:53:1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d v="2010-03-30T00:53:50"/>
    <d v="2010-03-30T00:53:50"/>
    <n v="3"/>
    <x v="8"/>
    <x v="8"/>
    <d v="2010-05-10T15:16:00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d v="2010-01-26T23:11:47"/>
    <d v="2010-01-26T23:11:47"/>
    <n v="1"/>
    <x v="8"/>
    <x v="2"/>
    <d v="2010-04-22T22:51:00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d v="2014-05-26T05:51:39"/>
    <d v="2014-05-26T05:51:39"/>
    <n v="5"/>
    <x v="4"/>
    <x v="6"/>
    <d v="2014-06-25T05:51:39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d v="2011-09-22T22:39:38"/>
    <d v="2011-09-22T22:39:38"/>
    <n v="9"/>
    <x v="7"/>
    <x v="9"/>
    <d v="2011-11-06T23:39:38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d v="2017-01-22T23:43:42"/>
    <d v="2017-01-22T23:43:42"/>
    <n v="1"/>
    <x v="2"/>
    <x v="2"/>
    <d v="2017-02-21T23:43:42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d v="2011-04-04T15:47:50"/>
    <d v="2011-04-04T15:47:50"/>
    <n v="4"/>
    <x v="7"/>
    <x v="7"/>
    <d v="2011-05-24T23:00:00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d v="2013-12-03T21:24:21"/>
    <d v="2013-12-03T21:24:21"/>
    <n v="12"/>
    <x v="5"/>
    <x v="12"/>
    <d v="2014-01-02T03:00:00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d v="2010-02-26T16:36:31"/>
    <d v="2010-02-26T16:36:31"/>
    <n v="2"/>
    <x v="8"/>
    <x v="3"/>
    <d v="2010-04-28T13:49:00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d v="2011-06-03T06:57:46"/>
    <d v="2011-06-03T06:57:46"/>
    <n v="6"/>
    <x v="7"/>
    <x v="1"/>
    <d v="2011-07-03T06:57:46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d v="2012-03-01T16:53:49"/>
    <d v="2012-03-01T16:53:49"/>
    <n v="3"/>
    <x v="6"/>
    <x v="8"/>
    <d v="2012-04-05T01:59:00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d v="2012-10-10T19:46:06"/>
    <d v="2012-10-10T19:46:06"/>
    <n v="10"/>
    <x v="6"/>
    <x v="10"/>
    <d v="2012-11-09T20:46:0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d v="2012-02-27T20:57:54"/>
    <d v="2012-02-27T20:57:54"/>
    <n v="2"/>
    <x v="6"/>
    <x v="3"/>
    <d v="2012-04-27T19:57:54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d v="2015-04-23T16:23:39"/>
    <d v="2015-04-23T16:23:39"/>
    <n v="4"/>
    <x v="1"/>
    <x v="7"/>
    <d v="2015-05-23T16:23: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d v="2012-09-11T19:58:59"/>
    <d v="2012-09-11T19:58:59"/>
    <n v="9"/>
    <x v="6"/>
    <x v="9"/>
    <d v="2012-10-11T19:58:5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d v="2017-01-24T00:51:36"/>
    <d v="2017-01-24T00:51:36"/>
    <n v="1"/>
    <x v="2"/>
    <x v="2"/>
    <d v="2017-02-26T21:01:0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d v="2014-04-15T09:10:35"/>
    <d v="2014-04-15T09:10:35"/>
    <n v="4"/>
    <x v="4"/>
    <x v="7"/>
    <d v="2014-05-30T09:10:35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d v="2009-05-16T22:55:13"/>
    <d v="2009-05-16T22:55:13"/>
    <n v="5"/>
    <x v="9"/>
    <x v="6"/>
    <d v="2009-08-10T14:26:00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x v="102"/>
    <n v="20569.05"/>
    <x v="0"/>
    <s v="US"/>
    <s v="USD"/>
    <n v="1306904340"/>
    <n v="1305219744"/>
    <d v="2010-01-16T17:04:52"/>
    <d v="2010-01-16T17:04:52"/>
    <n v="1"/>
    <x v="8"/>
    <x v="2"/>
    <d v="2010-02-22T17:00:00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d v="2011-05-12T12:02:24"/>
    <d v="2011-05-12T12:02:24"/>
    <n v="5"/>
    <x v="7"/>
    <x v="6"/>
    <d v="2011-05-31T23:59:0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d v="2011-12-27T12:43:00"/>
    <d v="2011-12-27T12:43:00"/>
    <n v="12"/>
    <x v="7"/>
    <x v="12"/>
    <d v="2012-01-21T12:43:00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d v="2013-08-20T13:08:48"/>
    <d v="2013-08-20T13:08:48"/>
    <n v="8"/>
    <x v="5"/>
    <x v="11"/>
    <d v="2013-09-19T13:08:48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d v="2013-02-08T14:35:24"/>
    <d v="2013-02-08T14:35:24"/>
    <n v="2"/>
    <x v="5"/>
    <x v="3"/>
    <d v="2013-03-25T13:35:24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d v="2012-10-02T01:40:18"/>
    <d v="2012-10-02T01:40:18"/>
    <n v="10"/>
    <x v="6"/>
    <x v="10"/>
    <d v="2012-11-01T23:00:00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d v="2012-05-21T23:03:13"/>
    <d v="2012-05-21T23:03:13"/>
    <n v="5"/>
    <x v="6"/>
    <x v="6"/>
    <d v="2012-06-25T23:03:13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d v="2013-10-03T05:57:14"/>
    <d v="2013-10-03T05:57:14"/>
    <n v="10"/>
    <x v="5"/>
    <x v="10"/>
    <d v="2013-11-02T05:57:14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d v="2010-12-14T03:51:37"/>
    <d v="2010-12-14T03:51:37"/>
    <n v="12"/>
    <x v="8"/>
    <x v="12"/>
    <d v="2011-02-02T02:59:00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d v="2013-04-12T13:27:26"/>
    <d v="2013-04-12T13:27:26"/>
    <n v="4"/>
    <x v="5"/>
    <x v="7"/>
    <d v="2013-04-30T19:01:00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d v="2011-09-26T14:16:39"/>
    <d v="2011-09-26T14:16:39"/>
    <n v="9"/>
    <x v="7"/>
    <x v="9"/>
    <d v="2011-10-28T22:59:00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d v="2014-03-21T11:01:54"/>
    <d v="2014-03-21T11:01:54"/>
    <n v="3"/>
    <x v="4"/>
    <x v="8"/>
    <d v="2014-04-20T11:01:5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d v="2010-06-13T21:01:34"/>
    <d v="2010-06-13T21:01:34"/>
    <n v="6"/>
    <x v="8"/>
    <x v="1"/>
    <d v="2010-07-19T11:00:00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d v="2013-09-01T19:06:49"/>
    <d v="2013-09-01T19:06:49"/>
    <n v="9"/>
    <x v="5"/>
    <x v="9"/>
    <d v="2013-10-31T19:00:00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d v="2012-08-13T06:24:43"/>
    <d v="2012-08-13T06:24:43"/>
    <n v="8"/>
    <x v="6"/>
    <x v="11"/>
    <d v="2012-09-07T06:24:43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d v="2015-03-26T12:28:21"/>
    <d v="2015-03-26T12:28:21"/>
    <n v="3"/>
    <x v="1"/>
    <x v="8"/>
    <d v="2015-04-30T22:59:00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d v="2014-03-11T06:07:28"/>
    <d v="2014-03-11T06:07:28"/>
    <n v="3"/>
    <x v="4"/>
    <x v="8"/>
    <d v="2014-05-09T16:00:0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d v="2010-10-18T00:24:20"/>
    <d v="2010-10-18T00:24:20"/>
    <n v="10"/>
    <x v="8"/>
    <x v="10"/>
    <d v="2010-11-17T01:24:2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d v="2011-03-24T18:02:18"/>
    <d v="2011-03-24T18:02:18"/>
    <n v="3"/>
    <x v="7"/>
    <x v="8"/>
    <d v="2011-04-24T18:02:18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d v="2013-02-07T12:42:15"/>
    <d v="2013-02-07T12:42:15"/>
    <n v="2"/>
    <x v="5"/>
    <x v="3"/>
    <d v="2013-03-19T11:42:15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d v="2012-01-25T15:33:58"/>
    <d v="2012-01-25T15:33:58"/>
    <n v="1"/>
    <x v="6"/>
    <x v="2"/>
    <d v="2012-02-24T15:33:58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d v="2012-05-02T20:42:26"/>
    <d v="2012-05-02T20:42:26"/>
    <n v="5"/>
    <x v="6"/>
    <x v="6"/>
    <d v="2012-06-01T20:42:26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d v="2012-07-23T21:16:37"/>
    <d v="2012-07-23T21:16:37"/>
    <n v="7"/>
    <x v="6"/>
    <x v="4"/>
    <d v="2012-08-31T21:00:00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d v="2012-02-09T10:07:29"/>
    <d v="2012-02-09T10:07:29"/>
    <n v="2"/>
    <x v="6"/>
    <x v="3"/>
    <d v="2012-03-10T10:07:29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x v="29"/>
    <n v="24490"/>
    <x v="0"/>
    <s v="US"/>
    <s v="USD"/>
    <n v="1360276801"/>
    <n v="1357684801"/>
    <d v="2013-02-28T15:05:33"/>
    <d v="2013-02-28T15:05:33"/>
    <n v="2"/>
    <x v="5"/>
    <x v="3"/>
    <d v="2013-03-20T14:05:33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d v="2013-01-08T17:40:01"/>
    <d v="2013-01-08T17:40:01"/>
    <n v="1"/>
    <x v="5"/>
    <x v="2"/>
    <d v="2013-02-07T17:40:01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d v="2011-01-24T11:40:10"/>
    <d v="2011-01-24T11:40:10"/>
    <n v="1"/>
    <x v="7"/>
    <x v="2"/>
    <d v="2011-03-10T11:40:10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d v="2012-08-13T13:02:14"/>
    <d v="2012-08-13T13:02:14"/>
    <n v="8"/>
    <x v="6"/>
    <x v="11"/>
    <d v="2012-09-03T13:02:14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d v="2011-10-04T23:23:43"/>
    <d v="2011-10-04T23:23:43"/>
    <n v="10"/>
    <x v="7"/>
    <x v="10"/>
    <d v="2011-10-19T21:00:00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d v="2011-11-21T00:16:32"/>
    <d v="2011-11-21T00:16:32"/>
    <n v="11"/>
    <x v="7"/>
    <x v="5"/>
    <d v="2012-01-01T02:59:00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d v="2013-03-15T16:03:52"/>
    <d v="2013-03-15T16:03:52"/>
    <n v="3"/>
    <x v="5"/>
    <x v="8"/>
    <d v="2013-04-14T16:03:52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d v="2010-06-28T00:28:14"/>
    <d v="2010-06-28T00:28:14"/>
    <n v="6"/>
    <x v="8"/>
    <x v="1"/>
    <d v="2010-08-11T10:59:00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d v="2013-01-30T14:59:48"/>
    <d v="2013-01-30T14:59:48"/>
    <n v="1"/>
    <x v="5"/>
    <x v="2"/>
    <d v="2013-03-01T14:59:48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d v="2012-07-23T13:32:14"/>
    <d v="2012-07-23T13:32:14"/>
    <n v="7"/>
    <x v="6"/>
    <x v="4"/>
    <d v="2012-08-22T13:32:14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d v="2014-11-07T17:09:57"/>
    <d v="2014-11-07T17:09:57"/>
    <n v="11"/>
    <x v="4"/>
    <x v="5"/>
    <d v="2014-12-10T23:59:00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d v="2013-11-11T11:14:43"/>
    <d v="2013-11-11T11:14:43"/>
    <n v="11"/>
    <x v="5"/>
    <x v="5"/>
    <d v="2013-12-11T11:14:43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d v="2013-02-24T19:55:51"/>
    <d v="2013-02-24T19:55:51"/>
    <n v="2"/>
    <x v="5"/>
    <x v="3"/>
    <d v="2013-03-26T18:55:51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d v="2009-11-06T15:07:09"/>
    <d v="2009-11-06T15:07:09"/>
    <n v="11"/>
    <x v="9"/>
    <x v="5"/>
    <d v="2010-02-02T02:59:0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d v="2015-11-23T08:13:53"/>
    <d v="2015-11-23T08:13:53"/>
    <n v="11"/>
    <x v="1"/>
    <x v="5"/>
    <d v="2015-12-22T18:00:00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d v="2016-10-04T05:43:06"/>
    <d v="2016-10-04T05:43:06"/>
    <n v="10"/>
    <x v="3"/>
    <x v="10"/>
    <d v="2016-11-08T06:43:06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d v="2016-04-13T08:40:48"/>
    <d v="2016-04-13T08:40:48"/>
    <n v="4"/>
    <x v="3"/>
    <x v="7"/>
    <d v="2016-05-13T08:40:48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d v="2016-11-23T02:42:46"/>
    <d v="2016-11-23T02:42:46"/>
    <n v="11"/>
    <x v="3"/>
    <x v="5"/>
    <d v="2016-12-21T02:59:00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d v="2015-06-29T10:01:48"/>
    <d v="2015-06-29T10:01:48"/>
    <n v="6"/>
    <x v="1"/>
    <x v="1"/>
    <d v="2015-08-01T10:01:48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d v="2016-11-14T23:30:33"/>
    <d v="2016-11-14T23:30:33"/>
    <n v="11"/>
    <x v="3"/>
    <x v="5"/>
    <d v="2016-12-19T23:30:33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d v="2017-02-09T02:33:26"/>
    <d v="2017-02-09T02:33:26"/>
    <n v="2"/>
    <x v="2"/>
    <x v="3"/>
    <d v="2017-03-14T17:57:00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d v="2015-02-23T00:38:49"/>
    <d v="2015-02-23T00:38:49"/>
    <n v="2"/>
    <x v="1"/>
    <x v="3"/>
    <d v="2015-03-22T03:00:00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d v="2015-10-01T17:43:08"/>
    <d v="2015-10-01T17:43:08"/>
    <n v="10"/>
    <x v="1"/>
    <x v="10"/>
    <d v="2015-10-31T23:00:00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d v="2015-10-14T06:12:07"/>
    <d v="2015-10-14T06:12:07"/>
    <n v="10"/>
    <x v="1"/>
    <x v="10"/>
    <d v="2015-11-06T23:00:0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d v="2013-04-15T07:22:43"/>
    <d v="2013-04-15T07:22:43"/>
    <n v="4"/>
    <x v="5"/>
    <x v="7"/>
    <d v="2013-05-16T22:59:00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d v="2016-05-17T08:57:14"/>
    <d v="2016-05-17T08:57:14"/>
    <n v="5"/>
    <x v="3"/>
    <x v="6"/>
    <d v="2016-06-17T08:57:14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d v="2015-09-16T11:19:37"/>
    <d v="2015-09-16T11:19:37"/>
    <n v="9"/>
    <x v="1"/>
    <x v="9"/>
    <d v="2015-10-28T03:00:00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d v="2016-03-08T10:16:31"/>
    <d v="2016-03-08T10:16:31"/>
    <n v="3"/>
    <x v="3"/>
    <x v="8"/>
    <d v="2016-04-07T09:16:31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d v="2015-04-07T11:22:37"/>
    <d v="2015-04-07T11:22:37"/>
    <n v="4"/>
    <x v="1"/>
    <x v="7"/>
    <d v="2015-05-15T14:00:00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d v="2015-04-07T12:41:55"/>
    <d v="2015-04-07T12:41:55"/>
    <n v="4"/>
    <x v="1"/>
    <x v="7"/>
    <d v="2015-05-08T17:00:00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d v="2015-10-14T09:18:38"/>
    <d v="2015-10-14T09:18:38"/>
    <n v="10"/>
    <x v="1"/>
    <x v="10"/>
    <d v="2015-11-13T10:18:3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d v="2015-02-11T22:05:08"/>
    <d v="2015-02-11T22:05:08"/>
    <n v="2"/>
    <x v="1"/>
    <x v="3"/>
    <d v="2015-03-13T21:05:0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d v="2016-07-08T13:08:10"/>
    <d v="2016-07-08T13:08:10"/>
    <n v="7"/>
    <x v="3"/>
    <x v="4"/>
    <d v="2016-09-02T20:00:00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d v="2015-03-30T13:14:28"/>
    <d v="2015-03-30T13:14:28"/>
    <n v="3"/>
    <x v="1"/>
    <x v="8"/>
    <d v="2015-04-29T13:14:28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d v="2017-02-06T11:03:27"/>
    <d v="2017-02-06T11:03:27"/>
    <n v="2"/>
    <x v="2"/>
    <x v="3"/>
    <d v="2017-03-08T16:00:00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d v="2014-09-12T16:06:38"/>
    <d v="2014-09-12T16:06:38"/>
    <n v="9"/>
    <x v="4"/>
    <x v="9"/>
    <d v="2014-09-30T22:59:00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d v="2016-03-30T13:44:25"/>
    <d v="2016-03-30T13:44:25"/>
    <n v="3"/>
    <x v="3"/>
    <x v="8"/>
    <d v="2016-04-29T13:44:2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d v="2014-10-14T12:42:25"/>
    <d v="2014-10-14T12:42:25"/>
    <n v="10"/>
    <x v="4"/>
    <x v="10"/>
    <d v="2014-11-13T22:00:00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d v="2015-04-17T18:18:14"/>
    <d v="2015-04-17T18:18:14"/>
    <n v="4"/>
    <x v="1"/>
    <x v="7"/>
    <d v="2015-05-31T21:20:0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d v="2015-04-20T17:39:50"/>
    <d v="2015-04-20T17:39:50"/>
    <n v="4"/>
    <x v="1"/>
    <x v="7"/>
    <d v="2015-05-20T17:39:50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d v="2015-09-14T07:00:21"/>
    <d v="2015-09-14T07:00:21"/>
    <n v="9"/>
    <x v="1"/>
    <x v="9"/>
    <d v="2015-10-14T07:00:21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d v="2015-10-15T06:53:29"/>
    <d v="2015-10-15T06:53:29"/>
    <n v="10"/>
    <x v="1"/>
    <x v="10"/>
    <d v="2015-11-14T07:53:29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d v="2015-07-22T09:05:16"/>
    <d v="2015-07-22T09:05:16"/>
    <n v="7"/>
    <x v="1"/>
    <x v="4"/>
    <d v="2015-08-21T09:05:16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d v="2017-01-25T06:58:28"/>
    <d v="2017-01-25T06:58:28"/>
    <n v="1"/>
    <x v="2"/>
    <x v="2"/>
    <d v="2017-02-24T06:58:28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d v="2016-08-03T20:35:09"/>
    <d v="2016-08-03T20:35:09"/>
    <n v="8"/>
    <x v="3"/>
    <x v="11"/>
    <d v="2016-09-10T22:59:00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d v="2016-02-27T18:09:14"/>
    <d v="2016-02-27T18:09:14"/>
    <n v="2"/>
    <x v="3"/>
    <x v="3"/>
    <d v="2016-04-07T17:09:14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d v="2014-09-07T23:01:08"/>
    <d v="2014-09-07T23:01:08"/>
    <n v="9"/>
    <x v="4"/>
    <x v="9"/>
    <d v="2014-10-07T23:01:08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d v="2015-10-20T14:00:19"/>
    <d v="2015-10-20T14:00:19"/>
    <n v="10"/>
    <x v="1"/>
    <x v="10"/>
    <d v="2015-11-19T15:00:19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d v="2016-03-09T14:52:01"/>
    <d v="2016-03-09T14:52:01"/>
    <n v="3"/>
    <x v="3"/>
    <x v="8"/>
    <d v="2016-04-08T13:52:01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d v="2014-10-31T02:03:14"/>
    <d v="2014-10-31T02:03:14"/>
    <n v="10"/>
    <x v="4"/>
    <x v="10"/>
    <d v="2014-12-01T03:03:14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d v="2016-02-15T14:16:33"/>
    <d v="2016-02-15T14:16:33"/>
    <n v="2"/>
    <x v="3"/>
    <x v="3"/>
    <d v="2016-03-16T13:16:33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d v="2015-03-15T00:19:57"/>
    <d v="2015-03-15T00:19:57"/>
    <n v="3"/>
    <x v="1"/>
    <x v="8"/>
    <d v="2015-04-24T00:19:57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d v="2016-05-17T15:38:41"/>
    <d v="2016-05-17T15:38:41"/>
    <n v="5"/>
    <x v="3"/>
    <x v="6"/>
    <d v="2016-06-15T10:00:0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d v="2014-10-22T20:41:30"/>
    <d v="2014-10-22T20:41:30"/>
    <n v="10"/>
    <x v="4"/>
    <x v="10"/>
    <d v="2014-11-14T00:12:0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d v="2015-06-08T16:33:00"/>
    <d v="2015-06-08T16:33:00"/>
    <n v="6"/>
    <x v="1"/>
    <x v="1"/>
    <d v="2015-07-22T22:11:00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d v="2014-10-23T19:01:46"/>
    <d v="2014-10-23T19:01:46"/>
    <n v="10"/>
    <x v="4"/>
    <x v="10"/>
    <d v="2014-11-22T20:01:46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d v="2014-07-17T00:03:11"/>
    <d v="2014-07-17T00:03:11"/>
    <n v="7"/>
    <x v="4"/>
    <x v="4"/>
    <d v="2014-08-07T19:00:00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d v="2010-03-18T12:52:16"/>
    <d v="2010-03-18T12:52:16"/>
    <n v="3"/>
    <x v="8"/>
    <x v="8"/>
    <d v="2010-05-02T14:22:00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d v="2014-05-21T15:37:52"/>
    <d v="2014-05-21T15:37:52"/>
    <n v="5"/>
    <x v="4"/>
    <x v="6"/>
    <d v="2014-06-20T22:59:00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d v="2014-01-29T09:33:19"/>
    <d v="2014-01-29T09:33:19"/>
    <n v="1"/>
    <x v="4"/>
    <x v="2"/>
    <d v="2014-02-28T09:33:19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d v="2012-04-20T14:01:58"/>
    <d v="2012-04-20T14:01:58"/>
    <n v="4"/>
    <x v="6"/>
    <x v="7"/>
    <d v="2012-05-20T14:01:5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d v="2013-03-22T08:51:18"/>
    <d v="2013-03-22T08:51:18"/>
    <n v="3"/>
    <x v="5"/>
    <x v="8"/>
    <d v="2013-04-30T23:59:00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d v="2015-02-08T09:32:02"/>
    <d v="2015-02-08T09:32:02"/>
    <n v="2"/>
    <x v="1"/>
    <x v="3"/>
    <d v="2015-03-15T08:32:02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d v="2011-12-16T08:14:29"/>
    <d v="2011-12-16T08:14:29"/>
    <n v="12"/>
    <x v="7"/>
    <x v="12"/>
    <d v="2012-01-15T08:14:29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d v="2016-12-07T14:05:00"/>
    <d v="2016-12-07T14:05:00"/>
    <n v="12"/>
    <x v="3"/>
    <x v="12"/>
    <d v="2017-01-06T14:05:00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d v="2012-12-18T13:25:39"/>
    <d v="2012-12-18T13:25:39"/>
    <n v="12"/>
    <x v="6"/>
    <x v="12"/>
    <d v="2013-02-01T13:25:39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d v="2016-02-25T08:50:44"/>
    <d v="2016-02-25T08:50:44"/>
    <n v="2"/>
    <x v="3"/>
    <x v="3"/>
    <d v="2016-04-05T11:00:00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d v="2012-06-18T16:53:18"/>
    <d v="2012-06-18T16:53:18"/>
    <n v="6"/>
    <x v="6"/>
    <x v="1"/>
    <d v="2012-07-18T16:53:18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d v="2011-08-02T16:20:31"/>
    <d v="2011-08-02T16:20:31"/>
    <n v="8"/>
    <x v="7"/>
    <x v="11"/>
    <d v="2011-09-16T16:20:3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d v="2014-01-18T18:38:31"/>
    <d v="2014-01-18T18:38:31"/>
    <n v="1"/>
    <x v="4"/>
    <x v="2"/>
    <d v="2014-03-01T12:18:00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d v="2016-07-25T05:51:56"/>
    <d v="2016-07-25T05:51:56"/>
    <n v="7"/>
    <x v="3"/>
    <x v="4"/>
    <d v="2016-08-25T05:51:56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d v="2015-10-15T01:01:08"/>
    <d v="2015-10-15T01:01:08"/>
    <n v="10"/>
    <x v="1"/>
    <x v="10"/>
    <d v="2015-11-14T02:01:00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d v="2016-01-01T08:43:28"/>
    <d v="2016-01-01T08:43:28"/>
    <n v="1"/>
    <x v="3"/>
    <x v="2"/>
    <d v="2016-01-25T18:52:00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d v="2012-03-19T11:31:12"/>
    <d v="2012-03-19T11:31:12"/>
    <n v="3"/>
    <x v="6"/>
    <x v="8"/>
    <d v="2012-05-03T11:31:1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d v="2015-12-29T12:16:32"/>
    <d v="2015-12-29T12:16:32"/>
    <n v="12"/>
    <x v="1"/>
    <x v="12"/>
    <d v="2016-01-23T12:16:32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d v="2012-06-25T11:45:17"/>
    <d v="2012-06-25T11:45:17"/>
    <n v="6"/>
    <x v="6"/>
    <x v="1"/>
    <d v="2012-07-30T00:00: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d v="2012-08-23T12:01:40"/>
    <d v="2012-08-23T12:01:40"/>
    <n v="8"/>
    <x v="6"/>
    <x v="11"/>
    <d v="2012-09-06T12:01:40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d v="2014-04-25T21:49:19"/>
    <d v="2014-04-25T21:49:19"/>
    <n v="4"/>
    <x v="4"/>
    <x v="7"/>
    <d v="2014-05-18T21:49:19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d v="2014-12-07T13:45:47"/>
    <d v="2014-12-07T13:45:47"/>
    <n v="12"/>
    <x v="4"/>
    <x v="12"/>
    <d v="2015-01-06T13:45:47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d v="2014-10-22T09:01:41"/>
    <d v="2014-10-22T09:01:41"/>
    <n v="10"/>
    <x v="4"/>
    <x v="10"/>
    <d v="2014-11-21T10:01:4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d v="2015-07-26T17:49:51"/>
    <d v="2015-07-26T17:49:51"/>
    <n v="7"/>
    <x v="1"/>
    <x v="4"/>
    <d v="2015-08-10T17:49:51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d v="2015-07-15T11:14:18"/>
    <d v="2015-07-15T11:14:18"/>
    <n v="7"/>
    <x v="1"/>
    <x v="4"/>
    <d v="2015-08-15T01:00:0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d v="2016-06-27T20:49:40"/>
    <d v="2016-06-27T20:49:40"/>
    <n v="6"/>
    <x v="3"/>
    <x v="1"/>
    <d v="2016-07-27T20:49:4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d v="2014-02-03T20:30:50"/>
    <d v="2014-02-03T20:30:50"/>
    <n v="2"/>
    <x v="4"/>
    <x v="3"/>
    <d v="2014-03-07T17:59:0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d v="2015-04-17T19:52:52"/>
    <d v="2015-04-17T19:52:52"/>
    <n v="4"/>
    <x v="1"/>
    <x v="7"/>
    <d v="2015-05-07T19:52:52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d v="2011-11-17T20:00:51"/>
    <d v="2011-11-17T20:00:51"/>
    <n v="11"/>
    <x v="7"/>
    <x v="5"/>
    <d v="2011-12-17T19:59:00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d v="2011-08-08T12:12:51"/>
    <d v="2011-08-08T12:12:51"/>
    <n v="8"/>
    <x v="7"/>
    <x v="11"/>
    <d v="2011-09-07T22:00:00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d v="2013-09-09T12:00:52"/>
    <d v="2013-09-09T12:00:52"/>
    <n v="9"/>
    <x v="5"/>
    <x v="9"/>
    <d v="2013-10-10T12:00:5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d v="2016-02-17T14:38:02"/>
    <d v="2016-02-17T14:38:02"/>
    <n v="2"/>
    <x v="3"/>
    <x v="3"/>
    <d v="2016-04-17T13:38:02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d v="2012-03-22T16:49:20"/>
    <d v="2012-03-22T16:49:20"/>
    <n v="3"/>
    <x v="6"/>
    <x v="8"/>
    <d v="2012-04-27T16:32:00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d v="2012-06-22T08:33:26"/>
    <d v="2012-06-22T08:33:26"/>
    <n v="6"/>
    <x v="6"/>
    <x v="1"/>
    <d v="2012-07-07T08:33:26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d v="2010-07-20T13:38:04"/>
    <d v="2010-07-20T13:38:04"/>
    <n v="7"/>
    <x v="8"/>
    <x v="4"/>
    <d v="2010-08-31T22:44:00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d v="2015-03-15T14:02:06"/>
    <d v="2015-03-15T14:02:06"/>
    <n v="3"/>
    <x v="1"/>
    <x v="8"/>
    <d v="2015-04-29T14:02:06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d v="2016-11-13T16:01:07"/>
    <d v="2016-11-13T16:01:07"/>
    <n v="11"/>
    <x v="3"/>
    <x v="5"/>
    <d v="2016-12-14T07:00: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d v="2014-04-16T10:15:47"/>
    <d v="2014-04-16T10:15:47"/>
    <n v="4"/>
    <x v="4"/>
    <x v="7"/>
    <d v="2014-05-16T22:30:0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d v="2011-07-08T15:12:50"/>
    <d v="2011-07-08T15:12:50"/>
    <n v="7"/>
    <x v="7"/>
    <x v="4"/>
    <d v="2011-08-07T15:12:50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d v="2015-10-15T07:56:57"/>
    <d v="2015-10-15T07:56:57"/>
    <n v="10"/>
    <x v="1"/>
    <x v="10"/>
    <d v="2015-11-05T08:56:57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d v="2011-06-24T02:27:21"/>
    <d v="2011-06-24T02:27:21"/>
    <n v="6"/>
    <x v="7"/>
    <x v="1"/>
    <d v="2011-08-10T02:08:00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d v="2014-01-07T10:04:22"/>
    <d v="2014-01-07T10:04:22"/>
    <n v="1"/>
    <x v="4"/>
    <x v="2"/>
    <d v="2014-02-05T18:04:00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d v="2014-02-03T21:02:19"/>
    <d v="2014-02-03T21:02:19"/>
    <n v="2"/>
    <x v="4"/>
    <x v="3"/>
    <d v="2014-03-05T21:02:19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d v="2011-04-04T22:53:57"/>
    <d v="2011-04-04T22:53:57"/>
    <n v="4"/>
    <x v="7"/>
    <x v="7"/>
    <d v="2011-05-09T00:59:0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d v="2011-09-20T15:54:10"/>
    <d v="2011-09-20T15:54:10"/>
    <n v="9"/>
    <x v="7"/>
    <x v="9"/>
    <d v="2011-11-19T16:54:1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d v="2013-09-26T12:39:50"/>
    <d v="2013-09-26T12:39:50"/>
    <n v="9"/>
    <x v="5"/>
    <x v="9"/>
    <d v="2013-11-05T13:39:50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d v="2016-06-22T15:42:24"/>
    <d v="2016-06-22T15:42:24"/>
    <n v="6"/>
    <x v="3"/>
    <x v="1"/>
    <d v="2016-07-22T15:42:24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d v="2015-04-19T18:33:17"/>
    <d v="2015-04-19T18:33:17"/>
    <n v="4"/>
    <x v="1"/>
    <x v="7"/>
    <d v="2015-06-18T18:33:17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d v="2013-11-19T23:13:24"/>
    <d v="2013-11-19T23:13:24"/>
    <n v="11"/>
    <x v="5"/>
    <x v="5"/>
    <d v="2013-12-22T00:00:00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d v="2012-07-09T12:49:38"/>
    <d v="2012-07-09T12:49:38"/>
    <n v="7"/>
    <x v="6"/>
    <x v="4"/>
    <d v="2012-07-25T12:49:38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d v="2012-06-19T16:03:31"/>
    <d v="2012-06-19T16:03:31"/>
    <n v="6"/>
    <x v="6"/>
    <x v="1"/>
    <d v="2012-07-19T16:03:31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d v="2013-09-11T20:31:05"/>
    <d v="2013-09-11T20:31:05"/>
    <n v="9"/>
    <x v="5"/>
    <x v="9"/>
    <d v="2013-10-11T20:31:0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d v="2014-09-22T15:26:42"/>
    <d v="2014-09-22T15:26:42"/>
    <n v="9"/>
    <x v="4"/>
    <x v="9"/>
    <d v="2014-10-17T07:00:00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d v="2014-01-09T04:30:31"/>
    <d v="2014-01-09T04:30:31"/>
    <n v="1"/>
    <x v="4"/>
    <x v="2"/>
    <d v="2014-02-08T04:30:31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d v="2013-03-27T18:17:40"/>
    <d v="2013-03-27T18:17:40"/>
    <n v="3"/>
    <x v="5"/>
    <x v="8"/>
    <d v="2013-04-07T23:33:00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d v="2015-06-23T01:46:37"/>
    <d v="2015-06-23T01:46:37"/>
    <n v="6"/>
    <x v="1"/>
    <x v="1"/>
    <d v="2015-07-23T01:46:3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d v="2013-04-30T15:13:07"/>
    <d v="2013-04-30T15:13:07"/>
    <n v="4"/>
    <x v="5"/>
    <x v="7"/>
    <d v="2013-06-29T15:13:07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d v="2014-02-12T00:40:31"/>
    <d v="2014-02-12T00:40:31"/>
    <n v="2"/>
    <x v="4"/>
    <x v="3"/>
    <d v="2014-03-13T23:40:3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d v="2015-06-22T06:47:36"/>
    <d v="2015-06-22T06:47:36"/>
    <n v="6"/>
    <x v="1"/>
    <x v="1"/>
    <d v="2015-08-21T06:47:36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d v="2014-08-12T01:14:57"/>
    <d v="2014-08-12T01:14:57"/>
    <n v="8"/>
    <x v="4"/>
    <x v="11"/>
    <d v="2014-09-11T01:14:57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d v="2013-05-06T17:13:50"/>
    <d v="2013-05-06T17:13:50"/>
    <n v="5"/>
    <x v="5"/>
    <x v="6"/>
    <d v="2013-06-05T17:13:50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d v="2012-01-26T04:01:39"/>
    <d v="2012-01-26T04:01:39"/>
    <n v="1"/>
    <x v="6"/>
    <x v="2"/>
    <d v="2012-03-26T03:01:39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d v="2015-09-28T15:40:04"/>
    <d v="2015-09-28T15:40:04"/>
    <n v="9"/>
    <x v="1"/>
    <x v="9"/>
    <d v="2015-11-27T16:40:0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d v="2016-01-31T12:05:14"/>
    <d v="2016-01-31T12:05:14"/>
    <n v="1"/>
    <x v="3"/>
    <x v="2"/>
    <d v="2016-03-01T12:05:14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d v="2015-10-08T16:49:00"/>
    <d v="2015-10-08T16:49:00"/>
    <n v="10"/>
    <x v="1"/>
    <x v="10"/>
    <d v="2015-10-22T13:59:00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d v="2014-05-19T13:24:05"/>
    <d v="2014-05-19T13:24:05"/>
    <n v="5"/>
    <x v="4"/>
    <x v="6"/>
    <d v="2014-06-16T17:00:00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d v="2009-09-14T16:38:02"/>
    <d v="2009-09-14T16:38:02"/>
    <n v="9"/>
    <x v="9"/>
    <x v="9"/>
    <d v="2009-11-26T23:59:0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d v="2013-08-26T21:34:27"/>
    <d v="2013-08-26T21:34:27"/>
    <n v="8"/>
    <x v="5"/>
    <x v="11"/>
    <d v="2013-09-10T21:34:27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d v="2016-06-05T15:54:43"/>
    <d v="2016-06-05T15:54:43"/>
    <n v="6"/>
    <x v="3"/>
    <x v="1"/>
    <d v="2016-07-05T15:54:43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d v="2015-08-22T12:26:21"/>
    <d v="2015-08-22T12:26:21"/>
    <n v="8"/>
    <x v="1"/>
    <x v="11"/>
    <d v="2015-10-21T12:26:21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d v="2015-08-12T10:07:02"/>
    <d v="2015-08-12T10:07:02"/>
    <n v="8"/>
    <x v="1"/>
    <x v="11"/>
    <d v="2015-10-11T10:07: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d v="2013-10-29T15:01:42"/>
    <d v="2013-10-29T15:01:42"/>
    <n v="10"/>
    <x v="5"/>
    <x v="10"/>
    <d v="2013-12-01T16:01:42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d v="2013-08-14T12:56:20"/>
    <d v="2013-08-14T12:56:20"/>
    <n v="8"/>
    <x v="5"/>
    <x v="11"/>
    <d v="2013-09-13T12:56:20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d v="2013-07-01T03:41:53"/>
    <d v="2013-07-01T03:41:53"/>
    <n v="7"/>
    <x v="5"/>
    <x v="4"/>
    <d v="2013-07-31T03:41:53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d v="2016-08-09T02:38:46"/>
    <d v="2016-08-09T02:38:46"/>
    <n v="8"/>
    <x v="3"/>
    <x v="11"/>
    <d v="2016-10-08T02:38:46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d v="2015-10-19T01:15:58"/>
    <d v="2015-10-19T01:15:58"/>
    <n v="10"/>
    <x v="1"/>
    <x v="10"/>
    <d v="2015-11-18T02:15:5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d v="2014-10-07T13:16:58"/>
    <d v="2014-10-07T13:16:58"/>
    <n v="10"/>
    <x v="4"/>
    <x v="10"/>
    <d v="2014-10-17T13:16:58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d v="2016-02-23T18:39:13"/>
    <d v="2016-02-23T18:39:13"/>
    <n v="2"/>
    <x v="3"/>
    <x v="3"/>
    <d v="2016-03-24T17:39:13"/>
    <b v="0"/>
    <n v="0"/>
    <b v="0"/>
    <s v="film &amp; video/animation"/>
    <n v="0"/>
    <e v="#DIV/0!"/>
    <x v="0"/>
    <s v="animation"/>
  </r>
  <r>
    <n v="442"/>
    <s v="The Paranormal Idiot"/>
    <s v="Doomsday is here"/>
    <x v="73"/>
    <n v="6691"/>
    <x v="2"/>
    <s v="US"/>
    <s v="USD"/>
    <n v="1424380783"/>
    <n v="1421788783"/>
    <d v="2013-10-03T14:03:16"/>
    <d v="2013-10-03T14:03:16"/>
    <n v="10"/>
    <x v="5"/>
    <x v="10"/>
    <d v="2013-11-02T14:03:16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d v="2015-01-20T16:19:43"/>
    <d v="2015-01-20T16:19:43"/>
    <n v="1"/>
    <x v="1"/>
    <x v="2"/>
    <d v="2015-02-19T16:19: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d v="2014-01-10T19:21:41"/>
    <d v="2014-01-10T19:21:41"/>
    <n v="1"/>
    <x v="4"/>
    <x v="2"/>
    <d v="2014-02-09T19:21:4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d v="2011-12-17T16:46:01"/>
    <d v="2011-12-17T16:46:01"/>
    <n v="12"/>
    <x v="7"/>
    <x v="12"/>
    <d v="2012-02-15T16:46:01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d v="2015-05-06T03:02:55"/>
    <d v="2015-05-06T03:02:55"/>
    <n v="5"/>
    <x v="1"/>
    <x v="6"/>
    <d v="2015-05-21T03:02:55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d v="2015-02-01T21:00:20"/>
    <d v="2015-02-01T21:00:20"/>
    <n v="2"/>
    <x v="1"/>
    <x v="3"/>
    <d v="2015-03-03T21:00:20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d v="2013-02-26T08:19:23"/>
    <d v="2013-02-26T08:19:23"/>
    <n v="2"/>
    <x v="5"/>
    <x v="3"/>
    <d v="2013-03-23T07:19:23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d v="2014-04-24T13:11:35"/>
    <d v="2014-04-24T13:11:35"/>
    <n v="4"/>
    <x v="4"/>
    <x v="7"/>
    <d v="2014-05-14T13:11:3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d v="2013-09-17T08:38:05"/>
    <d v="2013-09-17T08:38:05"/>
    <n v="9"/>
    <x v="5"/>
    <x v="9"/>
    <d v="2013-10-17T08:38:05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d v="2014-01-15T17:43:20"/>
    <d v="2014-01-15T17:43:20"/>
    <n v="1"/>
    <x v="4"/>
    <x v="2"/>
    <d v="2014-02-14T17:43:20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d v="2013-12-26T12:09:51"/>
    <d v="2013-12-26T12:09:51"/>
    <n v="12"/>
    <x v="5"/>
    <x v="12"/>
    <d v="2014-01-25T12:09:51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d v="2015-04-13T11:53:35"/>
    <d v="2015-04-13T11:53:35"/>
    <n v="4"/>
    <x v="1"/>
    <x v="7"/>
    <d v="2015-05-13T11:53:35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d v="2015-02-03T14:47:59"/>
    <d v="2015-02-03T14:47:59"/>
    <n v="2"/>
    <x v="1"/>
    <x v="3"/>
    <d v="2015-02-19T14:47:59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d v="2014-10-26T12:12:51"/>
    <d v="2014-10-26T12:12:51"/>
    <n v="10"/>
    <x v="4"/>
    <x v="10"/>
    <d v="2014-11-26T08:14:00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d v="2012-03-02T19:03:42"/>
    <d v="2012-03-02T19:03:42"/>
    <n v="3"/>
    <x v="6"/>
    <x v="8"/>
    <d v="2012-04-16T19:31:00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d v="2013-09-30T11:40:01"/>
    <d v="2013-09-30T11:40:01"/>
    <n v="9"/>
    <x v="5"/>
    <x v="9"/>
    <d v="2013-10-21T22:59:00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d v="2014-07-17T13:25:12"/>
    <d v="2014-07-17T13:25:12"/>
    <n v="7"/>
    <x v="4"/>
    <x v="4"/>
    <d v="2014-08-16T13:25:12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d v="2013-04-14T11:47:40"/>
    <d v="2013-04-14T11:47:40"/>
    <n v="4"/>
    <x v="5"/>
    <x v="7"/>
    <d v="2013-05-14T11:47:40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x v="0"/>
    <n v="25"/>
    <x v="2"/>
    <s v="US"/>
    <s v="USD"/>
    <n v="1401595200"/>
    <n v="1398862875"/>
    <d v="2011-09-14T10:22:07"/>
    <d v="2011-09-14T10:22:07"/>
    <n v="9"/>
    <x v="7"/>
    <x v="9"/>
    <d v="2011-11-13T11:22:07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d v="2014-04-30T08:01:15"/>
    <d v="2014-04-30T08:01:15"/>
    <n v="4"/>
    <x v="4"/>
    <x v="7"/>
    <d v="2014-05-31T23:00:00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d v="2013-05-13T15:19:27"/>
    <d v="2013-05-13T15:19:27"/>
    <n v="5"/>
    <x v="5"/>
    <x v="6"/>
    <d v="2013-06-02T15:19:27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d v="2011-06-10T22:02:21"/>
    <d v="2011-06-10T22:02:21"/>
    <n v="6"/>
    <x v="7"/>
    <x v="1"/>
    <d v="2011-08-09T22:02:21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d v="2011-07-26T12:02:33"/>
    <d v="2011-07-26T12:02:33"/>
    <n v="7"/>
    <x v="7"/>
    <x v="4"/>
    <d v="2011-09-24T12:02:33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d v="2016-04-28T15:22:15"/>
    <d v="2016-04-28T15:22:15"/>
    <n v="4"/>
    <x v="3"/>
    <x v="7"/>
    <d v="2016-05-18T15:22:1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d v="2014-06-10T21:52:54"/>
    <d v="2014-06-10T21:52:54"/>
    <n v="6"/>
    <x v="4"/>
    <x v="1"/>
    <d v="2014-06-26T21:52:5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d v="2012-08-08T17:37:44"/>
    <d v="2012-08-08T17:37:44"/>
    <n v="8"/>
    <x v="6"/>
    <x v="11"/>
    <d v="2012-09-07T17:37:4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d v="2012-08-14T11:18:54"/>
    <d v="2012-08-14T11:18:54"/>
    <n v="8"/>
    <x v="6"/>
    <x v="11"/>
    <d v="2012-09-28T11:18:54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d v="2012-05-11T23:01:23"/>
    <d v="2012-05-11T23:01:23"/>
    <n v="5"/>
    <x v="6"/>
    <x v="6"/>
    <d v="2012-07-10T22:51:05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d v="2014-07-07T18:45:24"/>
    <d v="2014-07-07T18:45:24"/>
    <n v="7"/>
    <x v="4"/>
    <x v="4"/>
    <d v="2014-09-05T18:45:24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d v="2013-11-26T23:01:29"/>
    <d v="2013-11-26T23:01:29"/>
    <n v="11"/>
    <x v="5"/>
    <x v="5"/>
    <d v="2014-01-15T23:00:00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d v="2014-03-05T12:19:39"/>
    <d v="2014-03-05T12:19:39"/>
    <n v="3"/>
    <x v="4"/>
    <x v="8"/>
    <d v="2014-04-19T11:19:39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d v="2014-07-24T17:08:38"/>
    <d v="2014-07-24T17:08:38"/>
    <n v="7"/>
    <x v="4"/>
    <x v="4"/>
    <d v="2014-08-23T17:08:38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d v="2014-08-18T11:45:19"/>
    <d v="2014-08-18T11:45:19"/>
    <n v="8"/>
    <x v="4"/>
    <x v="11"/>
    <d v="2014-09-17T11:45:1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d v="2017-01-18T02:53:49"/>
    <d v="2017-01-18T02:53:49"/>
    <n v="1"/>
    <x v="2"/>
    <x v="2"/>
    <d v="2017-02-17T02:53:49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x v="135"/>
    <n v="4906.59"/>
    <x v="2"/>
    <s v="US"/>
    <s v="USD"/>
    <n v="1401767940"/>
    <n v="1398727441"/>
    <d v="2015-04-05T21:04:03"/>
    <d v="2015-04-05T21:04:03"/>
    <n v="4"/>
    <x v="1"/>
    <x v="7"/>
    <d v="2015-05-05T21:04:03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d v="2014-04-28T18:24:01"/>
    <d v="2014-04-28T18:24:01"/>
    <n v="4"/>
    <x v="4"/>
    <x v="7"/>
    <d v="2014-06-02T22:59:00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d v="2012-03-19T15:02:14"/>
    <d v="2012-03-19T15:02:14"/>
    <n v="3"/>
    <x v="6"/>
    <x v="8"/>
    <d v="2012-05-18T15:02:14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d v="2015-03-02T16:51:49"/>
    <d v="2015-03-02T16:51:49"/>
    <n v="3"/>
    <x v="1"/>
    <x v="8"/>
    <d v="2015-04-01T15:51:4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d v="2014-09-22T04:47:15"/>
    <d v="2014-09-22T04:47:15"/>
    <n v="9"/>
    <x v="4"/>
    <x v="9"/>
    <d v="2014-11-21T05:47: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d v="2013-07-10T07:00:15"/>
    <d v="2013-07-10T07:00:15"/>
    <n v="7"/>
    <x v="5"/>
    <x v="4"/>
    <d v="2013-08-09T07:00:15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d v="2012-09-10T11:08:09"/>
    <d v="2012-09-10T11:08:09"/>
    <n v="9"/>
    <x v="6"/>
    <x v="9"/>
    <d v="2012-10-10T11:08:09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d v="2016-03-18T16:31:30"/>
    <d v="2016-03-18T16:31:30"/>
    <n v="3"/>
    <x v="3"/>
    <x v="8"/>
    <d v="2016-04-14T09:34:00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d v="2012-11-29T23:44:32"/>
    <d v="2012-11-29T23:44:32"/>
    <n v="11"/>
    <x v="6"/>
    <x v="5"/>
    <d v="2013-01-28T23:44:3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d v="2015-09-25T17:32:52"/>
    <d v="2015-09-25T17:32:52"/>
    <n v="9"/>
    <x v="1"/>
    <x v="9"/>
    <d v="2015-11-05T18:32:52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d v="2013-04-17T07:08:19"/>
    <d v="2013-04-17T07:08:19"/>
    <n v="4"/>
    <x v="5"/>
    <x v="7"/>
    <d v="2013-05-17T07:08:1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d v="2014-05-02T17:37:19"/>
    <d v="2014-05-02T17:37:19"/>
    <n v="5"/>
    <x v="4"/>
    <x v="6"/>
    <d v="2014-06-01T17:37:19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d v="2016-10-26T09:16:34"/>
    <d v="2016-10-26T09:16:34"/>
    <n v="10"/>
    <x v="3"/>
    <x v="10"/>
    <d v="2016-12-25T10:16:34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d v="2016-12-09T20:18:20"/>
    <d v="2016-12-09T20:18:20"/>
    <n v="12"/>
    <x v="3"/>
    <x v="12"/>
    <d v="2017-01-08T20:18:20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x v="28"/>
    <n v="0"/>
    <x v="2"/>
    <s v="US"/>
    <s v="USD"/>
    <n v="1345677285"/>
    <n v="1343085285"/>
    <d v="2011-12-05T06:33:36"/>
    <d v="2011-12-05T06:33:36"/>
    <n v="12"/>
    <x v="7"/>
    <x v="12"/>
    <d v="2012-01-05T06:33:0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d v="2012-07-23T18:14:45"/>
    <d v="2012-07-23T18:14:45"/>
    <n v="7"/>
    <x v="6"/>
    <x v="4"/>
    <d v="2012-08-22T18:14:45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d v="2015-12-28T18:34:59"/>
    <d v="2015-12-28T18:34:59"/>
    <n v="12"/>
    <x v="1"/>
    <x v="12"/>
    <d v="2016-01-27T18:34:59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d v="2016-08-13T19:50:30"/>
    <d v="2016-08-13T19:50:30"/>
    <n v="8"/>
    <x v="3"/>
    <x v="11"/>
    <d v="2016-10-12T19:50:30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d v="2015-04-20T12:25:38"/>
    <d v="2015-04-20T12:25:38"/>
    <n v="4"/>
    <x v="1"/>
    <x v="7"/>
    <d v="2015-05-20T12:25:38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d v="2014-06-09T14:56:05"/>
    <d v="2014-06-09T14:56:05"/>
    <n v="6"/>
    <x v="4"/>
    <x v="1"/>
    <d v="2014-07-02T22:00:00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d v="2015-06-16T14:51:45"/>
    <d v="2015-06-16T14:51:45"/>
    <n v="6"/>
    <x v="1"/>
    <x v="1"/>
    <d v="2015-07-16T14:51:45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x v="140"/>
    <n v="30"/>
    <x v="2"/>
    <s v="US"/>
    <s v="USD"/>
    <n v="1419483600"/>
    <n v="1414889665"/>
    <d v="2013-12-12T17:21:14"/>
    <d v="2013-12-12T17:21:14"/>
    <n v="12"/>
    <x v="5"/>
    <x v="12"/>
    <d v="2014-02-10T17:21:14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d v="2014-11-01T19:54:25"/>
    <d v="2014-11-01T19:54:25"/>
    <n v="11"/>
    <x v="4"/>
    <x v="5"/>
    <d v="2014-12-25T00:00:00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d v="2011-11-11T13:17:29"/>
    <d v="2011-11-11T13:17:29"/>
    <n v="11"/>
    <x v="7"/>
    <x v="5"/>
    <d v="2011-12-23T13:17:2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d v="2009-08-18T16:29:28"/>
    <d v="2009-08-18T16:29:28"/>
    <n v="8"/>
    <x v="9"/>
    <x v="11"/>
    <d v="2009-10-12T15:59: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d v="2010-03-10T16:15:51"/>
    <d v="2010-03-10T16:15:51"/>
    <n v="3"/>
    <x v="8"/>
    <x v="8"/>
    <d v="2010-05-08T17:16:00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d v="2011-06-09T00:37:31"/>
    <d v="2011-06-09T00:37:31"/>
    <n v="6"/>
    <x v="7"/>
    <x v="1"/>
    <d v="2011-07-09T00:37:31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d v="2012-02-17T08:17:05"/>
    <d v="2012-02-17T08:17:05"/>
    <n v="2"/>
    <x v="6"/>
    <x v="3"/>
    <d v="2012-03-18T07:17:05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d v="2014-12-18T07:38:23"/>
    <d v="2014-12-18T07:38:23"/>
    <n v="12"/>
    <x v="4"/>
    <x v="12"/>
    <d v="2015-01-17T07:38:23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d v="2012-02-10T18:36:27"/>
    <d v="2012-02-10T18:36:27"/>
    <n v="2"/>
    <x v="6"/>
    <x v="3"/>
    <d v="2012-04-10T17:36:27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d v="2015-11-09T21:21:26"/>
    <d v="2015-11-09T21:21:26"/>
    <n v="11"/>
    <x v="1"/>
    <x v="5"/>
    <d v="2015-12-24T21:21:2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d v="2013-07-11T08:15:20"/>
    <d v="2013-07-11T08:15:20"/>
    <n v="7"/>
    <x v="5"/>
    <x v="4"/>
    <d v="2013-08-10T08:15:20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d v="2012-09-04T18:00:57"/>
    <d v="2012-09-04T18:00:57"/>
    <n v="9"/>
    <x v="6"/>
    <x v="9"/>
    <d v="2012-10-19T18:00:57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d v="2012-03-26T19:35:01"/>
    <d v="2012-03-26T19:35:01"/>
    <n v="3"/>
    <x v="6"/>
    <x v="8"/>
    <d v="2012-05-25T09:14:0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d v="2015-05-29T10:09:30"/>
    <d v="2015-05-29T10:09:30"/>
    <n v="5"/>
    <x v="1"/>
    <x v="6"/>
    <d v="2015-06-28T10:09:3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d v="2016-01-30T23:13:59"/>
    <d v="2016-01-30T23:13:59"/>
    <n v="1"/>
    <x v="3"/>
    <x v="2"/>
    <d v="2016-02-29T23:13:59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d v="2013-03-07T02:16:22"/>
    <d v="2013-03-07T02:16:22"/>
    <n v="3"/>
    <x v="5"/>
    <x v="8"/>
    <d v="2013-04-06T01:16:2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d v="2016-10-06T12:48:47"/>
    <d v="2016-10-06T12:48:47"/>
    <n v="10"/>
    <x v="3"/>
    <x v="10"/>
    <d v="2016-11-20T13:48:47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d v="2016-07-01T10:41:45"/>
    <d v="2016-07-01T10:41:45"/>
    <n v="7"/>
    <x v="3"/>
    <x v="4"/>
    <d v="2016-08-15T02:00:00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d v="2014-07-10T09:44:07"/>
    <d v="2014-07-10T09:44:07"/>
    <n v="7"/>
    <x v="4"/>
    <x v="4"/>
    <d v="2014-08-09T09:44:07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x v="10"/>
    <n v="0"/>
    <x v="2"/>
    <s v="GB"/>
    <s v="GBP"/>
    <n v="1432752080"/>
    <n v="1427568080"/>
    <d v="2015-11-19T06:46:41"/>
    <d v="2015-11-19T06:46:41"/>
    <n v="11"/>
    <x v="1"/>
    <x v="5"/>
    <d v="2015-12-29T06:46:41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d v="2015-03-28T13:41:20"/>
    <d v="2015-03-28T13:41:20"/>
    <n v="3"/>
    <x v="1"/>
    <x v="8"/>
    <d v="2015-05-27T13:41:20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d v="2017-01-03T09:46:01"/>
    <d v="2017-01-03T09:46:01"/>
    <n v="1"/>
    <x v="2"/>
    <x v="2"/>
    <d v="2017-02-02T09:46:01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d v="2015-08-07T09:47:04"/>
    <d v="2015-08-07T09:47:04"/>
    <n v="8"/>
    <x v="1"/>
    <x v="11"/>
    <d v="2015-09-06T09:46:00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d v="2012-11-05T04:23:41"/>
    <d v="2012-11-05T04:23:41"/>
    <n v="11"/>
    <x v="6"/>
    <x v="5"/>
    <d v="2012-12-05T04:23:4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d v="2015-11-10T11:51:01"/>
    <d v="2015-11-10T11:51:01"/>
    <n v="11"/>
    <x v="1"/>
    <x v="5"/>
    <d v="2015-12-10T11:51:0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d v="2016-10-02T21:13:39"/>
    <d v="2016-10-02T21:13:39"/>
    <n v="10"/>
    <x v="3"/>
    <x v="10"/>
    <d v="2016-10-31T23:59:00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d v="2016-02-29T19:58:45"/>
    <d v="2016-02-29T19:58:45"/>
    <n v="2"/>
    <x v="3"/>
    <x v="3"/>
    <d v="2016-03-20T18:58:45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d v="2015-08-21T22:11:16"/>
    <d v="2015-08-21T22:11:16"/>
    <n v="8"/>
    <x v="1"/>
    <x v="11"/>
    <d v="2015-09-20T22:11:16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d v="2016-05-02T12:12:49"/>
    <d v="2016-05-02T12:12:49"/>
    <n v="5"/>
    <x v="3"/>
    <x v="6"/>
    <d v="2016-06-01T12:12:49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d v="2014-07-30T04:37:21"/>
    <d v="2014-07-30T04:37:21"/>
    <n v="7"/>
    <x v="4"/>
    <x v="4"/>
    <d v="2014-09-13T04:37:21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d v="2015-07-07T09:12:24"/>
    <d v="2015-07-07T09:12:24"/>
    <n v="7"/>
    <x v="1"/>
    <x v="4"/>
    <d v="2015-08-07T12:00:00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x v="146"/>
    <n v="1330"/>
    <x v="0"/>
    <s v="US"/>
    <s v="USD"/>
    <n v="1434921600"/>
    <n v="1433109907"/>
    <d v="2017-01-17T23:56:06"/>
    <d v="2017-01-17T23:56:06"/>
    <n v="1"/>
    <x v="2"/>
    <x v="2"/>
    <d v="2017-02-17T11:05:00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d v="2015-05-31T17:05:07"/>
    <d v="2015-05-31T17:05:07"/>
    <n v="5"/>
    <x v="1"/>
    <x v="6"/>
    <d v="2015-06-21T16:20:00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d v="2016-12-20T19:44:54"/>
    <d v="2016-12-20T19:44:54"/>
    <n v="12"/>
    <x v="3"/>
    <x v="12"/>
    <d v="2017-01-11T00:00:0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d v="2015-06-02T09:11:08"/>
    <d v="2015-06-02T09:11:08"/>
    <n v="6"/>
    <x v="1"/>
    <x v="1"/>
    <d v="2015-06-23T21:00:00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d v="2016-11-01T20:33:49"/>
    <d v="2016-11-01T20:33:49"/>
    <n v="11"/>
    <x v="3"/>
    <x v="5"/>
    <d v="2016-12-17T01:59:00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d v="2016-04-12T19:10:08"/>
    <d v="2016-04-12T19:10:08"/>
    <n v="4"/>
    <x v="3"/>
    <x v="7"/>
    <d v="2016-05-12T19:10:08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d v="2016-04-22T05:26:05"/>
    <d v="2016-04-22T05:26:05"/>
    <n v="4"/>
    <x v="3"/>
    <x v="7"/>
    <d v="2016-05-16T05:26:05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d v="2015-09-23T14:27:50"/>
    <d v="2015-09-23T14:27:50"/>
    <n v="9"/>
    <x v="1"/>
    <x v="9"/>
    <d v="2015-11-01T18:00:00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d v="2016-12-07T08:05:05"/>
    <d v="2016-12-07T08:05:05"/>
    <n v="12"/>
    <x v="3"/>
    <x v="12"/>
    <d v="2017-01-06T08:05:05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d v="2015-06-24T03:16:47"/>
    <d v="2015-06-24T03:16:47"/>
    <n v="6"/>
    <x v="1"/>
    <x v="1"/>
    <d v="2015-08-03T13:00:00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d v="2015-10-05T13:26:31"/>
    <d v="2015-10-05T13:26:31"/>
    <n v="10"/>
    <x v="1"/>
    <x v="10"/>
    <d v="2015-11-04T14:26:31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d v="2016-04-13T14:04:23"/>
    <d v="2016-04-13T14:04:23"/>
    <n v="4"/>
    <x v="3"/>
    <x v="7"/>
    <d v="2016-05-13T14:04:23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d v="2016-06-13T20:11:47"/>
    <d v="2016-06-13T20:11:47"/>
    <n v="6"/>
    <x v="3"/>
    <x v="1"/>
    <d v="2016-07-04T20:11:47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d v="2015-01-05T14:36:46"/>
    <d v="2015-01-05T14:36:46"/>
    <n v="1"/>
    <x v="1"/>
    <x v="2"/>
    <d v="2015-02-04T14:36:46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d v="2015-09-28T20:07:14"/>
    <d v="2015-09-28T20:07:14"/>
    <n v="9"/>
    <x v="1"/>
    <x v="9"/>
    <d v="2015-10-28T20:07:14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d v="2016-03-04T12:41:56"/>
    <d v="2016-03-04T12:41:56"/>
    <n v="3"/>
    <x v="3"/>
    <x v="8"/>
    <d v="2016-05-03T11:41:56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d v="2014-10-01T21:12:42"/>
    <d v="2014-10-01T21:12:42"/>
    <n v="10"/>
    <x v="4"/>
    <x v="10"/>
    <d v="2014-10-31T21:12:42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d v="2016-06-04T10:46:00"/>
    <d v="2016-06-04T10:46:00"/>
    <n v="6"/>
    <x v="3"/>
    <x v="1"/>
    <d v="2016-07-04T10:46:00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d v="2015-10-06T09:13:09"/>
    <d v="2015-10-06T09:13:09"/>
    <n v="10"/>
    <x v="1"/>
    <x v="10"/>
    <d v="2015-11-15T10:13:09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d v="2015-09-02T11:01:55"/>
    <d v="2015-09-02T11:01:55"/>
    <n v="9"/>
    <x v="1"/>
    <x v="9"/>
    <d v="2015-10-17T11:01:55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d v="2016-01-11T11:42:44"/>
    <d v="2016-01-11T11:42:44"/>
    <n v="1"/>
    <x v="3"/>
    <x v="2"/>
    <d v="2016-02-10T11:42:44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d v="2015-09-29T16:40:48"/>
    <d v="2015-09-29T16:40:48"/>
    <n v="9"/>
    <x v="1"/>
    <x v="9"/>
    <d v="2015-10-29T16:40:48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d v="2015-06-08T10:17:02"/>
    <d v="2015-06-08T10:17:02"/>
    <n v="6"/>
    <x v="1"/>
    <x v="1"/>
    <d v="2015-07-08T10:17:02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d v="2017-01-18T11:17:25"/>
    <d v="2017-01-18T11:17:25"/>
    <n v="1"/>
    <x v="2"/>
    <x v="2"/>
    <d v="2017-01-31T00:00:00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d v="2015-06-18T01:37:04"/>
    <d v="2015-06-18T01:37:04"/>
    <n v="6"/>
    <x v="1"/>
    <x v="1"/>
    <d v="2015-08-01T12:53:00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d v="2015-11-10T09:48:16"/>
    <d v="2015-11-10T09:48:16"/>
    <n v="11"/>
    <x v="1"/>
    <x v="5"/>
    <d v="2016-01-09T09:48:16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d v="2014-10-15T12:16:31"/>
    <d v="2014-10-15T12:16:31"/>
    <n v="10"/>
    <x v="4"/>
    <x v="10"/>
    <d v="2014-11-14T13:16:31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d v="2014-09-19T11:26:12"/>
    <d v="2014-09-19T11:26:12"/>
    <n v="9"/>
    <x v="4"/>
    <x v="9"/>
    <d v="2014-10-19T11:26:12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x v="6"/>
    <n v="200"/>
    <x v="2"/>
    <s v="US"/>
    <s v="USD"/>
    <n v="1452112717"/>
    <n v="1449520717"/>
    <d v="2016-05-13T03:29:03"/>
    <d v="2016-05-13T03:29:03"/>
    <n v="5"/>
    <x v="3"/>
    <x v="6"/>
    <d v="2016-06-12T03:29:03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d v="2015-12-07T15:38:37"/>
    <d v="2015-12-07T15:38:37"/>
    <n v="12"/>
    <x v="1"/>
    <x v="12"/>
    <d v="2016-01-06T15:38:3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d v="2016-11-02T17:36:43"/>
    <d v="2016-11-02T17:36:43"/>
    <n v="11"/>
    <x v="3"/>
    <x v="5"/>
    <d v="2016-12-02T18:36:43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d v="2015-02-22T16:11:45"/>
    <d v="2015-02-22T16:11:45"/>
    <n v="2"/>
    <x v="1"/>
    <x v="3"/>
    <d v="2015-03-24T15:11:45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d v="2015-11-13T01:47:40"/>
    <d v="2015-11-13T01:47:40"/>
    <n v="11"/>
    <x v="1"/>
    <x v="5"/>
    <d v="2015-12-13T01:47:4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d v="2014-11-17T13:30:45"/>
    <d v="2014-11-17T13:30:45"/>
    <n v="11"/>
    <x v="4"/>
    <x v="5"/>
    <d v="2014-12-17T13:30:45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d v="2015-09-21T10:48:33"/>
    <d v="2015-09-21T10:48:33"/>
    <n v="9"/>
    <x v="1"/>
    <x v="9"/>
    <d v="2015-10-26T10:48:33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d v="2016-11-18T04:20:15"/>
    <d v="2016-11-18T04:20:15"/>
    <n v="11"/>
    <x v="3"/>
    <x v="5"/>
    <d v="2016-12-18T04:20:15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d v="2015-01-17T20:40:47"/>
    <d v="2015-01-17T20:40:47"/>
    <n v="1"/>
    <x v="1"/>
    <x v="2"/>
    <d v="2015-02-16T20:40:47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d v="2016-02-11T17:37:55"/>
    <d v="2016-02-11T17:37:55"/>
    <n v="2"/>
    <x v="3"/>
    <x v="3"/>
    <d v="2016-03-12T17:37:5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d v="2015-06-10T13:50:49"/>
    <d v="2015-06-10T13:50:49"/>
    <n v="6"/>
    <x v="1"/>
    <x v="1"/>
    <d v="2015-07-10T13:50:49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d v="2016-06-14T11:25:33"/>
    <d v="2016-06-14T11:25:33"/>
    <n v="6"/>
    <x v="3"/>
    <x v="1"/>
    <d v="2016-07-14T11:25:33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d v="2014-12-02T15:13:14"/>
    <d v="2014-12-02T15:13:14"/>
    <n v="12"/>
    <x v="4"/>
    <x v="12"/>
    <d v="2015-01-01T15:13:14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d v="2015-12-10T17:07:03"/>
    <d v="2015-12-10T17:07:03"/>
    <n v="12"/>
    <x v="1"/>
    <x v="12"/>
    <d v="2016-01-16T06:00:00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d v="2015-12-02T15:20:12"/>
    <d v="2015-12-02T15:20:12"/>
    <n v="12"/>
    <x v="1"/>
    <x v="12"/>
    <d v="2016-01-01T15:20:12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d v="2016-01-19T14:09:29"/>
    <d v="2016-01-19T14:09:29"/>
    <n v="1"/>
    <x v="3"/>
    <x v="2"/>
    <d v="2016-02-18T14:09:29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d v="2015-07-07T14:35:23"/>
    <d v="2015-07-07T14:35:23"/>
    <n v="7"/>
    <x v="1"/>
    <x v="4"/>
    <d v="2015-07-26T22:59:00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d v="2015-10-05T12:11:28"/>
    <d v="2015-10-05T12:11:28"/>
    <n v="10"/>
    <x v="1"/>
    <x v="10"/>
    <d v="2015-11-04T13:11:28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d v="2014-11-19T20:12:11"/>
    <d v="2014-11-19T20:12:11"/>
    <n v="11"/>
    <x v="4"/>
    <x v="5"/>
    <d v="2015-01-17T20:12:00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d v="2016-09-19T05:38:27"/>
    <d v="2016-09-19T05:38:27"/>
    <n v="9"/>
    <x v="3"/>
    <x v="9"/>
    <d v="2016-10-19T05:38:27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d v="2015-05-14T11:37:23"/>
    <d v="2015-05-14T11:37:23"/>
    <n v="5"/>
    <x v="1"/>
    <x v="6"/>
    <d v="2015-06-13T11:37:23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d v="2015-01-27T06:19:12"/>
    <d v="2015-01-27T06:19:12"/>
    <n v="1"/>
    <x v="1"/>
    <x v="2"/>
    <d v="2015-03-28T05:19:1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x v="152"/>
    <n v="14"/>
    <x v="2"/>
    <s v="GB"/>
    <s v="GBP"/>
    <n v="1441633993"/>
    <n v="1439560393"/>
    <d v="2016-03-21T09:08:22"/>
    <d v="2016-03-21T09:08:22"/>
    <n v="3"/>
    <x v="3"/>
    <x v="8"/>
    <d v="2016-05-20T09:08:22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d v="2015-08-14T08:53:13"/>
    <d v="2015-08-14T08:53:13"/>
    <n v="8"/>
    <x v="1"/>
    <x v="11"/>
    <d v="2015-09-07T08:53:1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d v="2014-11-25T15:27:03"/>
    <d v="2014-11-25T15:27:03"/>
    <n v="11"/>
    <x v="4"/>
    <x v="5"/>
    <d v="2014-12-25T15:27:03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d v="2016-08-23T16:47:47"/>
    <d v="2016-08-23T16:47:47"/>
    <n v="8"/>
    <x v="3"/>
    <x v="11"/>
    <d v="2016-09-22T16:47:47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d v="2015-07-02T19:18:24"/>
    <d v="2015-07-02T19:18:24"/>
    <n v="7"/>
    <x v="1"/>
    <x v="4"/>
    <d v="2015-08-01T19:18:24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d v="2015-02-20T12:45:19"/>
    <d v="2015-02-20T12:45:19"/>
    <n v="2"/>
    <x v="1"/>
    <x v="3"/>
    <d v="2015-03-15T13:00:00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d v="2015-02-17T17:31:27"/>
    <d v="2015-02-17T17:31:27"/>
    <n v="2"/>
    <x v="1"/>
    <x v="3"/>
    <d v="2015-03-19T16:31:27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x v="7"/>
    <n v="0"/>
    <x v="2"/>
    <s v="GB"/>
    <s v="GBP"/>
    <n v="1448928000"/>
    <n v="1444123377"/>
    <d v="2015-02-14T12:11:56"/>
    <d v="2015-02-14T12:11:56"/>
    <n v="2"/>
    <x v="1"/>
    <x v="3"/>
    <d v="2015-03-16T11:11:56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d v="2015-10-06T04:22:57"/>
    <d v="2015-10-06T04:22:57"/>
    <n v="10"/>
    <x v="1"/>
    <x v="10"/>
    <d v="2015-11-30T19:00:00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d v="2015-01-16T15:30:07"/>
    <d v="2015-01-16T15:30:07"/>
    <n v="1"/>
    <x v="1"/>
    <x v="2"/>
    <d v="2015-02-15T15:30:0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d v="2015-03-17T13:10:33"/>
    <d v="2015-03-17T13:10:33"/>
    <n v="3"/>
    <x v="1"/>
    <x v="8"/>
    <d v="2015-04-16T13:10:33"/>
    <b v="0"/>
    <n v="2"/>
    <b v="0"/>
    <s v="technology/web"/>
    <n v="3.3444444444444443E-2"/>
    <n v="150.5"/>
    <x v="2"/>
    <s v="web"/>
  </r>
  <r>
    <n v="589"/>
    <s v="Get Neighborly"/>
    <s v="Services closer than you think..."/>
    <x v="51"/>
    <n v="1"/>
    <x v="2"/>
    <s v="US"/>
    <s v="USD"/>
    <n v="1436366699"/>
    <n v="1435070699"/>
    <d v="2016-09-18T13:28:06"/>
    <d v="2016-09-18T13:28:06"/>
    <n v="9"/>
    <x v="3"/>
    <x v="9"/>
    <d v="2016-11-17T14:28:06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d v="2015-06-23T09:44:59"/>
    <d v="2015-06-23T09:44:59"/>
    <n v="6"/>
    <x v="1"/>
    <x v="1"/>
    <d v="2015-07-08T09:44:59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d v="2016-01-08T08:18:51"/>
    <d v="2016-01-08T08:18:51"/>
    <n v="1"/>
    <x v="3"/>
    <x v="2"/>
    <d v="2016-02-08T08:01:0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d v="2015-06-22T08:02:10"/>
    <d v="2015-06-22T08:02:10"/>
    <n v="6"/>
    <x v="1"/>
    <x v="1"/>
    <d v="2015-07-22T08:02:1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d v="2014-11-03T00:34:20"/>
    <d v="2014-11-03T00:34:20"/>
    <n v="11"/>
    <x v="4"/>
    <x v="5"/>
    <d v="2014-12-03T00:34:20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x v="31"/>
    <n v="26"/>
    <x v="2"/>
    <s v="US"/>
    <s v="USD"/>
    <n v="1460832206"/>
    <n v="1458240206"/>
    <d v="2015-03-07T11:15:45"/>
    <d v="2015-03-07T11:15:45"/>
    <n v="3"/>
    <x v="1"/>
    <x v="8"/>
    <d v="2015-04-06T10:15:45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d v="2016-03-17T13:43:26"/>
    <d v="2016-03-17T13:43:26"/>
    <n v="3"/>
    <x v="3"/>
    <x v="8"/>
    <d v="2016-04-16T13:43:26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d v="2015-03-19T20:40:38"/>
    <d v="2015-03-19T20:40:38"/>
    <n v="3"/>
    <x v="1"/>
    <x v="8"/>
    <d v="2015-05-03T20:40:38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d v="2016-10-03T16:31:32"/>
    <d v="2016-10-03T16:31:32"/>
    <n v="10"/>
    <x v="3"/>
    <x v="10"/>
    <d v="2016-11-02T16:31:32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d v="2016-06-24T11:55:35"/>
    <d v="2016-06-24T11:55:35"/>
    <n v="6"/>
    <x v="3"/>
    <x v="1"/>
    <d v="2016-07-31T11:00:00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d v="2014-11-04T19:03:01"/>
    <d v="2014-11-04T19:03:01"/>
    <n v="11"/>
    <x v="4"/>
    <x v="5"/>
    <d v="2014-12-04T19:03:01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d v="2015-02-12T14:30:02"/>
    <d v="2015-02-12T14:30:02"/>
    <n v="2"/>
    <x v="1"/>
    <x v="3"/>
    <d v="2015-03-08T10:16: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d v="2015-03-10T14:09:22"/>
    <d v="2015-03-10T14:09:22"/>
    <n v="3"/>
    <x v="1"/>
    <x v="8"/>
    <d v="2015-05-09T14:09:22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d v="2014-11-26T15:35:39"/>
    <d v="2014-11-26T15:35:39"/>
    <n v="11"/>
    <x v="4"/>
    <x v="5"/>
    <d v="2014-12-26T15:35:39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d v="2015-05-19T14:03:35"/>
    <d v="2015-05-19T14:03:35"/>
    <n v="5"/>
    <x v="1"/>
    <x v="6"/>
    <d v="2015-06-18T14:03:35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d v="2014-07-15T10:20:23"/>
    <d v="2014-07-15T10:20:23"/>
    <n v="7"/>
    <x v="4"/>
    <x v="4"/>
    <d v="2014-08-14T10:20:23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d v="2014-07-28T19:50:56"/>
    <d v="2014-07-28T19:50:56"/>
    <n v="7"/>
    <x v="4"/>
    <x v="4"/>
    <d v="2014-08-27T19:50:56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d v="2015-07-09T03:35:08"/>
    <d v="2015-07-09T03:35:08"/>
    <n v="7"/>
    <x v="1"/>
    <x v="4"/>
    <d v="2015-08-23T03:35:08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d v="2015-04-08T10:36:49"/>
    <d v="2015-04-08T10:36:49"/>
    <n v="4"/>
    <x v="1"/>
    <x v="7"/>
    <d v="2015-05-24T10:00:00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d v="2015-10-23T14:48:56"/>
    <d v="2015-10-23T14:48:56"/>
    <n v="10"/>
    <x v="1"/>
    <x v="10"/>
    <d v="2015-11-22T15:48:56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d v="2015-05-16T17:06:20"/>
    <d v="2015-05-16T17:06:20"/>
    <n v="5"/>
    <x v="1"/>
    <x v="6"/>
    <d v="2015-06-15T17:06:20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d v="2015-10-29T19:49:04"/>
    <d v="2015-10-29T19:49:04"/>
    <n v="10"/>
    <x v="1"/>
    <x v="10"/>
    <d v="2015-11-28T20:49:04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d v="2015-03-23T14:56:26"/>
    <d v="2015-03-23T14:56:26"/>
    <n v="3"/>
    <x v="1"/>
    <x v="8"/>
    <d v="2015-04-22T14:56:26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d v="2015-11-20T08:27:17"/>
    <d v="2015-11-20T08:27:17"/>
    <n v="11"/>
    <x v="1"/>
    <x v="5"/>
    <d v="2016-01-19T08:27:17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d v="2016-08-02T19:45:46"/>
    <d v="2016-08-02T19:45:46"/>
    <n v="8"/>
    <x v="3"/>
    <x v="11"/>
    <d v="2016-09-01T19:45:46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d v="2015-08-31T06:55:20"/>
    <d v="2015-08-31T06:55:20"/>
    <n v="8"/>
    <x v="1"/>
    <x v="11"/>
    <d v="2015-09-30T23:59:0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d v="2016-05-24T20:29:00"/>
    <d v="2016-05-24T20:29:00"/>
    <n v="5"/>
    <x v="3"/>
    <x v="6"/>
    <d v="2016-06-23T20:29:00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d v="2015-08-25T21:55:59"/>
    <d v="2015-08-25T21:55:59"/>
    <n v="8"/>
    <x v="1"/>
    <x v="11"/>
    <d v="2015-09-24T21:55:59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d v="2017-01-26T04:01:47"/>
    <d v="2017-01-26T04:01:47"/>
    <n v="1"/>
    <x v="2"/>
    <x v="2"/>
    <d v="2017-02-25T04:01:4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d v="2015-03-24T03:14:03"/>
    <d v="2015-03-24T03:14:03"/>
    <n v="3"/>
    <x v="1"/>
    <x v="8"/>
    <d v="2015-05-08T03:14: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d v="2015-11-09T14:26:43"/>
    <d v="2015-11-09T14:26:43"/>
    <n v="11"/>
    <x v="1"/>
    <x v="5"/>
    <d v="2015-12-09T14:26:43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d v="2014-09-26T10:36:30"/>
    <d v="2014-09-26T10:36:30"/>
    <n v="9"/>
    <x v="4"/>
    <x v="9"/>
    <d v="2014-11-25T11:36:3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d v="2014-07-11T12:12:18"/>
    <d v="2014-07-11T12:12:18"/>
    <n v="7"/>
    <x v="4"/>
    <x v="4"/>
    <d v="2014-08-25T12:12:18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d v="2016-06-07T18:42:17"/>
    <d v="2016-06-07T18:42:17"/>
    <n v="6"/>
    <x v="3"/>
    <x v="1"/>
    <d v="2016-07-07T18:42:17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d v="2016-06-11T13:35:38"/>
    <d v="2016-06-11T13:35:38"/>
    <n v="6"/>
    <x v="3"/>
    <x v="1"/>
    <d v="2016-07-01T13:35:38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d v="2015-04-27T19:13:17"/>
    <d v="2015-04-27T19:13:17"/>
    <n v="4"/>
    <x v="1"/>
    <x v="7"/>
    <d v="2015-05-27T19:13:17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d v="2015-04-14T18:44:01"/>
    <d v="2015-04-14T18:44:01"/>
    <n v="4"/>
    <x v="1"/>
    <x v="7"/>
    <d v="2015-05-14T18:44:01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d v="2017-02-24T16:29:37"/>
    <d v="2017-02-24T16:29:37"/>
    <n v="2"/>
    <x v="2"/>
    <x v="3"/>
    <d v="2017-03-26T15:29:37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d v="2015-07-13T08:25:39"/>
    <d v="2015-07-13T08:25:39"/>
    <n v="7"/>
    <x v="1"/>
    <x v="4"/>
    <d v="2015-08-15T08:22:00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d v="2016-01-15T02:21:51"/>
    <d v="2016-01-15T02:21:51"/>
    <n v="1"/>
    <x v="3"/>
    <x v="2"/>
    <d v="2016-03-14T18:00:00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d v="2014-06-13T11:37:37"/>
    <d v="2014-06-13T11:37:37"/>
    <n v="6"/>
    <x v="4"/>
    <x v="1"/>
    <d v="2014-07-13T11:37:37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d v="2016-04-14T10:18:28"/>
    <d v="2016-04-14T10:18:28"/>
    <n v="4"/>
    <x v="3"/>
    <x v="7"/>
    <d v="2016-05-14T10:18:28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d v="2015-08-07T09:52:01"/>
    <d v="2015-08-07T09:52:01"/>
    <n v="8"/>
    <x v="1"/>
    <x v="11"/>
    <d v="2015-09-06T00:10:00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d v="2016-04-29T13:32:09"/>
    <d v="2016-04-29T13:32:09"/>
    <n v="4"/>
    <x v="3"/>
    <x v="7"/>
    <d v="2016-05-28T13:32:09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d v="2015-10-26T10:49:25"/>
    <d v="2015-10-26T10:49:25"/>
    <n v="10"/>
    <x v="1"/>
    <x v="10"/>
    <d v="2015-11-25T11:49:25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d v="2016-05-17T02:11:02"/>
    <d v="2016-05-17T02:11:02"/>
    <n v="5"/>
    <x v="3"/>
    <x v="6"/>
    <d v="2016-06-17T18:00:00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d v="2015-01-27T17:17:09"/>
    <d v="2015-01-27T17:17:09"/>
    <n v="1"/>
    <x v="1"/>
    <x v="2"/>
    <d v="2015-02-26T17:17:09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d v="2015-03-12T21:12:42"/>
    <d v="2015-03-12T21:12:42"/>
    <n v="3"/>
    <x v="1"/>
    <x v="8"/>
    <d v="2015-04-11T21:12:42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d v="2015-05-07T05:55:50"/>
    <d v="2015-05-07T05:55:50"/>
    <n v="5"/>
    <x v="1"/>
    <x v="6"/>
    <d v="2015-06-06T05:47:00"/>
    <b v="0"/>
    <n v="0"/>
    <b v="0"/>
    <s v="technology/web"/>
    <n v="0"/>
    <e v="#DIV/0!"/>
    <x v="2"/>
    <s v="web"/>
  </r>
  <r>
    <n v="638"/>
    <s v="W (Canceled)"/>
    <s v="O0"/>
    <x v="61"/>
    <n v="18"/>
    <x v="1"/>
    <s v="DE"/>
    <s v="EUR"/>
    <n v="1490447662"/>
    <n v="1485267262"/>
    <d v="2017-01-27T18:05:18"/>
    <d v="2017-01-27T18:05:18"/>
    <n v="1"/>
    <x v="2"/>
    <x v="2"/>
    <d v="2017-02-25T18:04:00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d v="2017-01-24T09:14:22"/>
    <d v="2017-01-24T09:14:22"/>
    <n v="1"/>
    <x v="2"/>
    <x v="2"/>
    <d v="2017-03-25T08:14:22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d v="2014-08-14T08:59:55"/>
    <d v="2014-08-14T08:59:55"/>
    <n v="8"/>
    <x v="4"/>
    <x v="11"/>
    <d v="2014-10-13T08:59:5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d v="2016-11-09T05:05:15"/>
    <d v="2016-11-09T05:05:15"/>
    <n v="11"/>
    <x v="3"/>
    <x v="5"/>
    <d v="2016-11-24T18:00:00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d v="2015-07-14T08:40:48"/>
    <d v="2015-07-14T08:40:48"/>
    <n v="7"/>
    <x v="1"/>
    <x v="4"/>
    <d v="2015-08-13T08:40:48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d v="2015-07-14T10:37:54"/>
    <d v="2015-07-14T10:37:54"/>
    <n v="7"/>
    <x v="1"/>
    <x v="4"/>
    <d v="2015-08-19T10:37:54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d v="2015-04-06T10:24:35"/>
    <d v="2015-04-06T10:24:35"/>
    <n v="4"/>
    <x v="1"/>
    <x v="7"/>
    <d v="2015-05-31T10:24:35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d v="2014-09-16T10:58:59"/>
    <d v="2014-09-16T10:58:59"/>
    <n v="9"/>
    <x v="4"/>
    <x v="9"/>
    <d v="2014-10-28T20:00:00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d v="2016-07-12T19:37:54"/>
    <d v="2016-07-12T19:37:54"/>
    <n v="7"/>
    <x v="3"/>
    <x v="4"/>
    <d v="2016-08-11T19:37:54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d v="2014-07-12T15:27:47"/>
    <d v="2014-07-12T15:27:47"/>
    <n v="7"/>
    <x v="4"/>
    <x v="4"/>
    <d v="2014-08-11T15:27: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x v="19"/>
    <n v="44388"/>
    <x v="0"/>
    <s v="US"/>
    <s v="USD"/>
    <n v="1413304708"/>
    <n v="1410280708"/>
    <d v="2016-02-16T13:25:49"/>
    <d v="2016-02-16T13:25:49"/>
    <n v="2"/>
    <x v="3"/>
    <x v="3"/>
    <d v="2016-03-17T12:25:49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d v="2014-09-09T11:38:28"/>
    <d v="2014-09-09T11:38:28"/>
    <n v="9"/>
    <x v="4"/>
    <x v="9"/>
    <d v="2014-10-14T11:38:28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d v="2014-08-26T16:53:33"/>
    <d v="2014-08-26T16:53:33"/>
    <n v="8"/>
    <x v="4"/>
    <x v="11"/>
    <d v="2014-09-16T16:53:33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d v="2014-10-19T19:53:04"/>
    <d v="2014-10-19T19:53:04"/>
    <n v="10"/>
    <x v="4"/>
    <x v="10"/>
    <d v="2014-12-18T20:53:04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d v="2014-11-12T19:25:11"/>
    <d v="2014-11-12T19:25:11"/>
    <n v="11"/>
    <x v="4"/>
    <x v="5"/>
    <d v="2014-12-12T19:25:11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d v="2016-11-01T11:34:10"/>
    <d v="2016-11-01T11:34:10"/>
    <n v="11"/>
    <x v="3"/>
    <x v="5"/>
    <d v="2016-12-01T12:34:1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d v="2015-07-14T09:50:40"/>
    <d v="2015-07-14T09:50:40"/>
    <n v="7"/>
    <x v="1"/>
    <x v="4"/>
    <d v="2015-08-20T09:50:40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d v="2015-06-08T17:58:33"/>
    <d v="2015-06-08T17:58:33"/>
    <n v="6"/>
    <x v="1"/>
    <x v="1"/>
    <d v="2015-07-08T17:58:33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d v="2015-02-10T17:58:32"/>
    <d v="2015-02-10T17:58:32"/>
    <n v="2"/>
    <x v="1"/>
    <x v="3"/>
    <d v="2015-03-12T16:58:32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d v="2016-02-17T14:18:39"/>
    <d v="2016-02-17T14:18:39"/>
    <n v="2"/>
    <x v="3"/>
    <x v="3"/>
    <d v="2016-04-17T13:18:39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d v="2015-11-23T15:17:52"/>
    <d v="2015-11-23T15:17:52"/>
    <n v="11"/>
    <x v="1"/>
    <x v="5"/>
    <d v="2015-12-23T15:17:52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x v="9"/>
    <n v="3017"/>
    <x v="0"/>
    <s v="US"/>
    <s v="USD"/>
    <n v="1440339295"/>
    <n v="1437747295"/>
    <d v="2015-06-23T22:51:29"/>
    <d v="2015-06-23T22:51:29"/>
    <n v="6"/>
    <x v="1"/>
    <x v="1"/>
    <d v="2015-07-26T13:00:00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d v="2015-07-24T09:14:55"/>
    <d v="2015-07-24T09:14:55"/>
    <n v="7"/>
    <x v="1"/>
    <x v="4"/>
    <d v="2015-08-23T09:14:55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d v="2014-10-10T12:47:59"/>
    <d v="2014-10-10T12:47:59"/>
    <n v="10"/>
    <x v="4"/>
    <x v="10"/>
    <d v="2014-11-09T13:47: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d v="2016-09-23T10:29:19"/>
    <d v="2016-09-23T10:29:19"/>
    <n v="9"/>
    <x v="3"/>
    <x v="9"/>
    <d v="2016-10-23T10:29:19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d v="2014-12-17T05:30:47"/>
    <d v="2014-12-17T05:30:47"/>
    <n v="12"/>
    <x v="4"/>
    <x v="12"/>
    <d v="2015-01-16T05:30:47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d v="2015-06-18T15:14:16"/>
    <d v="2015-06-18T15:14:16"/>
    <n v="6"/>
    <x v="1"/>
    <x v="1"/>
    <d v="2015-07-18T15:14:16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d v="2015-03-14T10:59:35"/>
    <d v="2015-03-14T10:59:35"/>
    <n v="3"/>
    <x v="1"/>
    <x v="8"/>
    <d v="2015-04-13T10:59:3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d v="2016-11-14T12:04:21"/>
    <d v="2016-11-14T12:04:21"/>
    <n v="11"/>
    <x v="3"/>
    <x v="5"/>
    <d v="2017-01-13T12:04:21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d v="2014-07-18T14:58:18"/>
    <d v="2014-07-18T14:58:18"/>
    <n v="7"/>
    <x v="4"/>
    <x v="4"/>
    <d v="2014-08-17T14:58:18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d v="2016-09-19T03:57:43"/>
    <d v="2016-09-19T03:57:43"/>
    <n v="9"/>
    <x v="3"/>
    <x v="9"/>
    <d v="2016-10-29T03:57:43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d v="2015-03-27T14:57:02"/>
    <d v="2015-03-27T14:57:02"/>
    <n v="3"/>
    <x v="1"/>
    <x v="8"/>
    <d v="2015-05-11T14:57:02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d v="2016-06-06T10:00:58"/>
    <d v="2016-06-06T10:00:58"/>
    <n v="6"/>
    <x v="3"/>
    <x v="1"/>
    <d v="2016-07-06T10:00:58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d v="2016-05-16T12:02:00"/>
    <d v="2016-05-16T12:02:00"/>
    <n v="5"/>
    <x v="3"/>
    <x v="6"/>
    <d v="2016-06-19T03:10:00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d v="2014-12-11T11:37:32"/>
    <d v="2014-12-11T11:37:32"/>
    <n v="12"/>
    <x v="4"/>
    <x v="12"/>
    <d v="2015-01-13T23:00:00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d v="2014-12-01T00:16:04"/>
    <d v="2014-12-01T00:16:04"/>
    <n v="12"/>
    <x v="4"/>
    <x v="12"/>
    <d v="2014-12-31T23:59:00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d v="2014-07-18T15:10:17"/>
    <d v="2014-07-18T15:10:17"/>
    <n v="7"/>
    <x v="4"/>
    <x v="4"/>
    <d v="2014-09-01T15:10:1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d v="2014-06-12T21:47:07"/>
    <d v="2014-06-12T21:47:07"/>
    <n v="6"/>
    <x v="4"/>
    <x v="1"/>
    <d v="2014-08-11T21:47:07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d v="2014-12-02T17:20:04"/>
    <d v="2014-12-02T17:20:04"/>
    <n v="12"/>
    <x v="4"/>
    <x v="12"/>
    <d v="2015-01-01T01:59:00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d v="2015-01-08T13:26:21"/>
    <d v="2015-01-08T13:26:21"/>
    <n v="1"/>
    <x v="1"/>
    <x v="2"/>
    <d v="2015-02-07T13:26:21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d v="2016-05-14T04:41:35"/>
    <d v="2016-05-14T04:41:35"/>
    <n v="5"/>
    <x v="3"/>
    <x v="6"/>
    <d v="2016-06-28T04:41:35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d v="2016-04-21T04:02:18"/>
    <d v="2016-04-21T04:02:18"/>
    <n v="4"/>
    <x v="3"/>
    <x v="7"/>
    <d v="2016-05-21T04:02:18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d v="2016-07-05T11:41:49"/>
    <d v="2016-07-05T11:41:49"/>
    <n v="7"/>
    <x v="3"/>
    <x v="4"/>
    <d v="2016-09-03T11:41:49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d v="2014-08-13T07:02:11"/>
    <d v="2014-08-13T07:02:11"/>
    <n v="8"/>
    <x v="4"/>
    <x v="11"/>
    <d v="2014-09-17T07:02:1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d v="2016-09-26T14:20:04"/>
    <d v="2016-09-26T14:20:04"/>
    <n v="9"/>
    <x v="3"/>
    <x v="9"/>
    <d v="2016-10-26T14:20:04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d v="2017-02-12T13:22:02"/>
    <d v="2017-02-12T13:22:02"/>
    <n v="2"/>
    <x v="2"/>
    <x v="3"/>
    <d v="2017-03-14T12:22:02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d v="2016-09-21T16:36:04"/>
    <d v="2016-09-21T16:36:04"/>
    <n v="9"/>
    <x v="3"/>
    <x v="9"/>
    <d v="2016-10-31T16:36:0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d v="2014-06-19T06:21:31"/>
    <d v="2014-06-19T06:21:31"/>
    <n v="6"/>
    <x v="4"/>
    <x v="1"/>
    <d v="2014-07-24T22:00:00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d v="2014-11-28T15:47:52"/>
    <d v="2014-11-28T15:47:52"/>
    <n v="11"/>
    <x v="4"/>
    <x v="5"/>
    <d v="2015-01-12T15:47:52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d v="2015-07-04T11:09:30"/>
    <d v="2015-07-04T11:09:30"/>
    <n v="7"/>
    <x v="1"/>
    <x v="4"/>
    <d v="2015-08-03T11:09:30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d v="2016-12-07T13:00:53"/>
    <d v="2016-12-07T13:00:53"/>
    <n v="12"/>
    <x v="3"/>
    <x v="12"/>
    <d v="2017-02-05T13:00: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d v="2015-09-14T21:30:53"/>
    <d v="2015-09-14T21:30:53"/>
    <n v="9"/>
    <x v="1"/>
    <x v="9"/>
    <d v="2015-10-14T21:30:53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d v="2016-11-01T11:01:37"/>
    <d v="2016-11-01T11:01:37"/>
    <n v="11"/>
    <x v="3"/>
    <x v="5"/>
    <d v="2016-12-07T23:59:0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d v="2016-07-28T10:14:01"/>
    <d v="2016-07-28T10:14:01"/>
    <n v="7"/>
    <x v="3"/>
    <x v="4"/>
    <d v="2016-09-09T01:00:00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d v="2015-06-02T19:40:46"/>
    <d v="2015-06-02T19:40:46"/>
    <n v="6"/>
    <x v="1"/>
    <x v="1"/>
    <d v="2015-06-30T19:40:46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d v="2016-11-22T04:01:03"/>
    <d v="2016-11-22T04:01:03"/>
    <n v="11"/>
    <x v="3"/>
    <x v="5"/>
    <d v="2016-12-22T04:01:0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d v="2015-03-31T14:23:47"/>
    <d v="2015-03-31T14:23:47"/>
    <n v="3"/>
    <x v="1"/>
    <x v="8"/>
    <d v="2015-04-30T14:23:47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d v="2017-01-02T10:55:59"/>
    <d v="2017-01-02T10:55:59"/>
    <n v="1"/>
    <x v="2"/>
    <x v="2"/>
    <d v="2017-02-01T10:55:59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x v="164"/>
    <n v="1"/>
    <x v="2"/>
    <s v="NL"/>
    <s v="EUR"/>
    <n v="1406326502"/>
    <n v="1403734502"/>
    <d v="2014-10-01T07:30:20"/>
    <d v="2014-10-01T07:30:20"/>
    <n v="10"/>
    <x v="4"/>
    <x v="10"/>
    <d v="2014-10-31T07:30:20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d v="2014-06-25T17:15:02"/>
    <d v="2014-06-25T17:15:02"/>
    <n v="6"/>
    <x v="4"/>
    <x v="1"/>
    <d v="2014-07-25T17:15:02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d v="2016-01-19T07:33:09"/>
    <d v="2016-01-19T07:33:09"/>
    <n v="1"/>
    <x v="3"/>
    <x v="2"/>
    <d v="2016-02-03T07:33:09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d v="2014-08-15T17:20:45"/>
    <d v="2014-08-15T17:20:45"/>
    <n v="8"/>
    <x v="4"/>
    <x v="11"/>
    <d v="2014-09-17T21:00:00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d v="2013-10-16T06:39:08"/>
    <d v="2013-10-16T06:39:08"/>
    <n v="10"/>
    <x v="5"/>
    <x v="10"/>
    <d v="2013-11-22T11:00: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d v="2016-12-11T11:31:21"/>
    <d v="2016-12-11T11:31:21"/>
    <n v="12"/>
    <x v="3"/>
    <x v="12"/>
    <d v="2017-01-10T11:31:2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d v="2014-06-23T10:54:40"/>
    <d v="2014-06-23T10:54:40"/>
    <n v="6"/>
    <x v="4"/>
    <x v="1"/>
    <d v="2014-07-23T10:54:40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d v="2016-10-25T12:26:27"/>
    <d v="2016-10-25T12:26:27"/>
    <n v="10"/>
    <x v="3"/>
    <x v="10"/>
    <d v="2016-11-24T13:26:27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d v="2016-12-07T17:49:09"/>
    <d v="2016-12-07T17:49:09"/>
    <n v="12"/>
    <x v="3"/>
    <x v="12"/>
    <d v="2017-01-31T18:32:00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x v="57"/>
    <n v="977"/>
    <x v="2"/>
    <s v="NL"/>
    <s v="EUR"/>
    <n v="1484999278"/>
    <n v="1482407278"/>
    <d v="2016-12-21T23:37:48"/>
    <d v="2016-12-21T23:37:48"/>
    <n v="12"/>
    <x v="3"/>
    <x v="12"/>
    <d v="2017-02-19T23:37:4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d v="2016-12-22T06:47:58"/>
    <d v="2016-12-22T06:47:58"/>
    <n v="12"/>
    <x v="3"/>
    <x v="12"/>
    <d v="2017-01-21T06:47:58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d v="2016-11-02T18:53:03"/>
    <d v="2016-11-02T18:53:03"/>
    <n v="11"/>
    <x v="3"/>
    <x v="5"/>
    <d v="2016-12-14T13:39:00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d v="2016-11-22T10:55:27"/>
    <d v="2016-11-22T10:55:27"/>
    <n v="11"/>
    <x v="3"/>
    <x v="5"/>
    <d v="2017-01-01T10:55:27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d v="2014-07-15T08:56:40"/>
    <d v="2014-07-15T08:56:40"/>
    <n v="7"/>
    <x v="4"/>
    <x v="4"/>
    <d v="2014-09-13T08:56:40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d v="2014-11-04T19:59:19"/>
    <d v="2014-11-04T19:59:19"/>
    <n v="11"/>
    <x v="4"/>
    <x v="5"/>
    <d v="2014-12-04T19:59:19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d v="2014-07-17T18:38:22"/>
    <d v="2014-07-17T18:38:22"/>
    <n v="7"/>
    <x v="4"/>
    <x v="4"/>
    <d v="2014-08-19T19:44:00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d v="2016-11-04T06:01:08"/>
    <d v="2016-11-04T06:01:08"/>
    <n v="11"/>
    <x v="3"/>
    <x v="5"/>
    <d v="2016-12-14T07:01:08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d v="2016-01-15T11:20:32"/>
    <d v="2016-01-15T11:20:32"/>
    <n v="1"/>
    <x v="3"/>
    <x v="2"/>
    <d v="2016-02-14T11:20: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d v="2016-05-06T07:42:12"/>
    <d v="2016-05-06T07:42:12"/>
    <n v="5"/>
    <x v="3"/>
    <x v="6"/>
    <d v="2016-06-05T07:42:1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d v="2016-12-30T13:54:42"/>
    <d v="2016-12-30T13:54:42"/>
    <n v="12"/>
    <x v="3"/>
    <x v="12"/>
    <d v="2017-02-28T13:54:42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d v="2015-09-25T21:10:40"/>
    <d v="2015-09-25T21:10:40"/>
    <n v="9"/>
    <x v="1"/>
    <x v="9"/>
    <d v="2015-11-04T22:10:40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x v="57"/>
    <n v="305"/>
    <x v="2"/>
    <s v="US"/>
    <s v="USD"/>
    <n v="1409949002"/>
    <n v="1407357002"/>
    <d v="2014-10-28T10:48:27"/>
    <d v="2014-10-28T10:48:27"/>
    <n v="10"/>
    <x v="4"/>
    <x v="10"/>
    <d v="2014-11-30T19:00:00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d v="2014-08-06T15:30:02"/>
    <d v="2014-08-06T15:30:02"/>
    <n v="8"/>
    <x v="4"/>
    <x v="11"/>
    <d v="2014-09-05T15:30:02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d v="2017-01-17T15:17:27"/>
    <d v="2017-01-17T15:17:27"/>
    <n v="1"/>
    <x v="2"/>
    <x v="2"/>
    <d v="2017-02-18T00:59:00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d v="2016-02-08T19:57:56"/>
    <d v="2016-02-08T19:57:56"/>
    <n v="2"/>
    <x v="3"/>
    <x v="3"/>
    <d v="2016-02-22T19:57:56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d v="2012-01-01T10:34:51"/>
    <d v="2012-01-01T10:34:51"/>
    <n v="1"/>
    <x v="6"/>
    <x v="2"/>
    <d v="2012-01-29T10:34:5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d v="2014-06-17T08:43:27"/>
    <d v="2014-06-17T08:43:27"/>
    <n v="6"/>
    <x v="4"/>
    <x v="1"/>
    <d v="2014-08-01T08:43:27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d v="2012-03-09T14:19:38"/>
    <d v="2012-03-09T14:19:38"/>
    <n v="3"/>
    <x v="6"/>
    <x v="8"/>
    <d v="2012-04-08T13:19:38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d v="2015-06-29T14:35:49"/>
    <d v="2015-06-29T14:35:49"/>
    <n v="6"/>
    <x v="1"/>
    <x v="1"/>
    <d v="2015-07-29T22:59:00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d v="2011-05-31T10:19:23"/>
    <d v="2011-05-31T10:19:23"/>
    <n v="5"/>
    <x v="7"/>
    <x v="6"/>
    <d v="2011-06-30T10:19:23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d v="2015-11-13T10:01:52"/>
    <d v="2015-11-13T10:01:52"/>
    <n v="11"/>
    <x v="1"/>
    <x v="5"/>
    <d v="2015-12-13T10:01:52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d v="2013-03-12T20:01:27"/>
    <d v="2013-03-12T20:01:27"/>
    <n v="3"/>
    <x v="5"/>
    <x v="8"/>
    <d v="2013-04-11T20:01: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d v="2012-12-03T19:29:09"/>
    <d v="2012-12-03T19:29:09"/>
    <n v="12"/>
    <x v="6"/>
    <x v="12"/>
    <d v="2013-01-14T16:20:00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d v="2011-07-07T15:05:57"/>
    <d v="2011-07-07T15:05:57"/>
    <n v="7"/>
    <x v="7"/>
    <x v="4"/>
    <d v="2011-08-21T15:05:57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x v="22"/>
    <n v="26438"/>
    <x v="0"/>
    <s v="US"/>
    <s v="USD"/>
    <n v="1323280391"/>
    <n v="1320688391"/>
    <d v="2012-07-20T23:27:41"/>
    <d v="2012-07-20T23:27:41"/>
    <n v="7"/>
    <x v="6"/>
    <x v="4"/>
    <d v="2012-09-18T23:27:4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d v="2011-11-07T12:53:11"/>
    <d v="2011-11-07T12:53:11"/>
    <n v="11"/>
    <x v="7"/>
    <x v="5"/>
    <d v="2011-12-07T12:53:1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d v="2011-12-02T14:05:47"/>
    <d v="2011-12-02T14:05:47"/>
    <n v="12"/>
    <x v="7"/>
    <x v="12"/>
    <d v="2012-01-22T01:00:00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d v="2013-07-31T05:11:01"/>
    <d v="2013-07-31T05:11:01"/>
    <n v="7"/>
    <x v="5"/>
    <x v="4"/>
    <d v="2013-09-29T05:11:01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d v="2013-11-20T05:04:52"/>
    <d v="2013-11-20T05:04:52"/>
    <n v="11"/>
    <x v="5"/>
    <x v="5"/>
    <d v="2013-12-20T05:04:52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d v="2015-04-07T22:57:00"/>
    <d v="2015-04-07T22:57:00"/>
    <n v="4"/>
    <x v="1"/>
    <x v="7"/>
    <d v="2015-05-09T00:00:00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d v="2014-11-02T19:42:26"/>
    <d v="2014-11-02T19:42:26"/>
    <n v="11"/>
    <x v="4"/>
    <x v="5"/>
    <d v="2014-12-03T19:39:0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d v="2013-11-01T12:37:20"/>
    <d v="2013-11-01T12:37:20"/>
    <n v="11"/>
    <x v="5"/>
    <x v="5"/>
    <d v="2013-11-20T23:59:00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d v="2014-01-28T01:36:27"/>
    <d v="2014-01-28T01:36:27"/>
    <n v="1"/>
    <x v="4"/>
    <x v="2"/>
    <d v="2014-02-14T15:00:00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d v="2014-10-31T09:29:54"/>
    <d v="2014-10-31T09:29:54"/>
    <n v="10"/>
    <x v="4"/>
    <x v="10"/>
    <d v="2014-11-30T23:59:00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d v="2014-07-09T07:03:49"/>
    <d v="2014-07-09T07:03:49"/>
    <n v="7"/>
    <x v="4"/>
    <x v="4"/>
    <d v="2014-08-11T07:03:49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d v="2015-06-06T22:31:22"/>
    <d v="2015-06-06T22:31:22"/>
    <n v="6"/>
    <x v="1"/>
    <x v="1"/>
    <d v="2015-06-20T22:31:22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d v="2013-05-07T10:33:26"/>
    <d v="2013-05-07T10:33:26"/>
    <n v="5"/>
    <x v="5"/>
    <x v="6"/>
    <d v="2013-06-11T10:33:26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d v="2014-02-19T17:01:52"/>
    <d v="2014-02-19T17:01:52"/>
    <n v="2"/>
    <x v="4"/>
    <x v="3"/>
    <d v="2014-03-21T16:01:52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d v="2012-03-22T12:01:25"/>
    <d v="2012-03-22T12:01:25"/>
    <n v="3"/>
    <x v="6"/>
    <x v="8"/>
    <d v="2012-04-16T16:00:00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d v="2012-11-13T17:58:23"/>
    <d v="2012-11-13T17:58:23"/>
    <n v="11"/>
    <x v="6"/>
    <x v="5"/>
    <d v="2012-12-13T17:58:23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d v="2013-04-03T08:44:05"/>
    <d v="2013-04-03T08:44:05"/>
    <n v="4"/>
    <x v="5"/>
    <x v="7"/>
    <d v="2013-05-03T08:44:05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d v="2012-09-04T20:01:49"/>
    <d v="2012-09-04T20:01:49"/>
    <n v="9"/>
    <x v="6"/>
    <x v="9"/>
    <d v="2012-09-22T22:59:00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d v="2014-12-15T08:10:19"/>
    <d v="2014-12-15T08:10:19"/>
    <n v="12"/>
    <x v="4"/>
    <x v="12"/>
    <d v="2015-01-15T05:54:00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d v="2014-07-11T15:19:26"/>
    <d v="2014-07-11T15:19:26"/>
    <n v="7"/>
    <x v="4"/>
    <x v="4"/>
    <d v="2014-08-10T15:19:26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d v="2016-12-29T17:35:30"/>
    <d v="2016-12-29T17:35:30"/>
    <n v="12"/>
    <x v="3"/>
    <x v="12"/>
    <d v="2017-01-28T17:35:3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d v="2013-01-25T16:04:32"/>
    <d v="2013-01-25T16:04:32"/>
    <n v="1"/>
    <x v="5"/>
    <x v="2"/>
    <d v="2013-02-24T16:04:32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d v="2011-06-19T10:07:55"/>
    <d v="2011-06-19T10:07:55"/>
    <n v="6"/>
    <x v="7"/>
    <x v="1"/>
    <d v="2011-08-04T10:07:55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d v="2016-09-26T05:06:57"/>
    <d v="2016-09-26T05:06:57"/>
    <n v="9"/>
    <x v="3"/>
    <x v="9"/>
    <d v="2016-10-16T06:00:00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d v="2015-01-15T09:09:51"/>
    <d v="2015-01-15T09:09:51"/>
    <n v="1"/>
    <x v="1"/>
    <x v="2"/>
    <d v="2015-02-14T09:09:5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d v="2012-12-06T12:58:41"/>
    <d v="2012-12-06T12:58:41"/>
    <n v="12"/>
    <x v="6"/>
    <x v="12"/>
    <d v="2013-01-05T12:58:41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d v="2013-04-19T09:31:17"/>
    <d v="2013-04-19T09:31:17"/>
    <n v="4"/>
    <x v="5"/>
    <x v="7"/>
    <d v="2013-05-19T19:41:00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d v="2011-02-16T13:24:19"/>
    <d v="2011-02-16T13:24:19"/>
    <n v="2"/>
    <x v="7"/>
    <x v="3"/>
    <d v="2011-04-18T12:24:19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d v="2012-11-21T20:18:34"/>
    <d v="2012-11-21T20:18:34"/>
    <n v="11"/>
    <x v="6"/>
    <x v="5"/>
    <d v="2012-12-05T20:18:34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d v="2010-09-08T15:04:28"/>
    <d v="2010-09-08T15:04:28"/>
    <n v="9"/>
    <x v="8"/>
    <x v="9"/>
    <d v="2010-10-08T15:04:28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d v="2014-05-30T02:55:39"/>
    <d v="2014-05-30T02:55:39"/>
    <n v="5"/>
    <x v="4"/>
    <x v="6"/>
    <d v="2014-07-09T02:55:39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d v="2016-10-27T13:20:13"/>
    <d v="2016-10-27T13:20:13"/>
    <n v="10"/>
    <x v="3"/>
    <x v="10"/>
    <d v="2016-11-26T14:20:13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d v="2014-01-03T13:02:06"/>
    <d v="2014-01-03T13:02:06"/>
    <n v="1"/>
    <x v="4"/>
    <x v="2"/>
    <d v="2014-02-02T13:02:06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d v="2016-11-16T15:36:10"/>
    <d v="2016-11-16T15:36:10"/>
    <n v="11"/>
    <x v="3"/>
    <x v="5"/>
    <d v="2016-12-04T01:00:00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d v="2013-07-16T05:43:28"/>
    <d v="2013-07-16T05:43:28"/>
    <n v="7"/>
    <x v="5"/>
    <x v="4"/>
    <d v="2013-08-15T05:43:28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d v="2015-08-10T23:09:21"/>
    <d v="2015-08-10T23:09:21"/>
    <n v="8"/>
    <x v="1"/>
    <x v="11"/>
    <d v="2015-09-09T23:09:21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d v="2014-09-19T08:01:24"/>
    <d v="2014-09-19T08:01:24"/>
    <n v="9"/>
    <x v="4"/>
    <x v="9"/>
    <d v="2014-10-19T08:01:24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d v="2015-01-17T13:48:03"/>
    <d v="2015-01-17T13:48:03"/>
    <n v="1"/>
    <x v="1"/>
    <x v="2"/>
    <d v="2015-02-16T13:48:03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d v="2015-04-20T22:26:50"/>
    <d v="2015-04-20T22:26:50"/>
    <n v="4"/>
    <x v="1"/>
    <x v="7"/>
    <d v="2015-05-20T22:26:5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d v="2013-11-15T23:58:10"/>
    <d v="2013-11-15T23:58:10"/>
    <n v="11"/>
    <x v="5"/>
    <x v="5"/>
    <d v="2013-12-15T23:58:10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d v="2013-11-26T18:54:54"/>
    <d v="2013-11-26T18:54:54"/>
    <n v="11"/>
    <x v="5"/>
    <x v="5"/>
    <d v="2013-12-26T18:54:54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d v="2013-01-15T18:59:29"/>
    <d v="2013-01-15T18:59:29"/>
    <n v="1"/>
    <x v="5"/>
    <x v="2"/>
    <d v="2013-02-24T18:59:29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d v="2015-12-11T14:46:42"/>
    <d v="2015-12-11T14:46:42"/>
    <n v="12"/>
    <x v="1"/>
    <x v="12"/>
    <d v="2016-01-30T14:46:4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d v="2009-09-11T20:21:59"/>
    <d v="2009-09-11T20:21:59"/>
    <n v="9"/>
    <x v="9"/>
    <x v="9"/>
    <d v="2009-10-31T22:59:00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d v="2015-04-06T12:39:45"/>
    <d v="2015-04-06T12:39:45"/>
    <n v="4"/>
    <x v="1"/>
    <x v="7"/>
    <d v="2015-05-10T18:01:00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d v="2014-01-24T13:43:38"/>
    <d v="2014-01-24T13:43:38"/>
    <n v="1"/>
    <x v="4"/>
    <x v="2"/>
    <d v="2014-02-23T13:43:38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d v="2011-11-15T20:26:35"/>
    <d v="2011-11-15T20:26:35"/>
    <n v="11"/>
    <x v="7"/>
    <x v="5"/>
    <d v="2011-12-15T20:26:3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d v="2015-09-03T11:27:25"/>
    <d v="2015-09-03T11:27:25"/>
    <n v="9"/>
    <x v="1"/>
    <x v="9"/>
    <d v="2015-10-11T00:00:00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d v="2013-07-01T18:32:57"/>
    <d v="2013-07-01T18:32:57"/>
    <n v="7"/>
    <x v="5"/>
    <x v="4"/>
    <d v="2013-07-31T18:32:57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d v="2014-03-31T11:51:20"/>
    <d v="2014-03-31T11:51:20"/>
    <n v="3"/>
    <x v="4"/>
    <x v="8"/>
    <d v="2014-04-30T11:51:20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d v="2010-09-15T11:25:05"/>
    <d v="2010-09-15T11:25:05"/>
    <n v="9"/>
    <x v="8"/>
    <x v="9"/>
    <d v="2010-10-14T23:00:0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d v="2011-04-03T11:10:25"/>
    <d v="2011-04-03T11:10:25"/>
    <n v="4"/>
    <x v="7"/>
    <x v="7"/>
    <d v="2011-05-03T11:10:25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d v="2013-05-08T19:01:14"/>
    <d v="2013-05-08T19:01:14"/>
    <n v="5"/>
    <x v="5"/>
    <x v="6"/>
    <d v="2013-06-07T19:01:14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d v="2012-07-26T13:11:42"/>
    <d v="2012-07-26T13:11:42"/>
    <n v="7"/>
    <x v="6"/>
    <x v="4"/>
    <d v="2012-08-25T13:11:42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d v="2012-03-19T13:34:09"/>
    <d v="2012-03-19T13:34:09"/>
    <n v="3"/>
    <x v="6"/>
    <x v="8"/>
    <d v="2012-04-27T17:00:00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d v="2014-02-04T22:35:19"/>
    <d v="2014-02-04T22:35:19"/>
    <n v="2"/>
    <x v="4"/>
    <x v="3"/>
    <d v="2014-03-16T21:35:19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d v="2013-01-29T09:15:15"/>
    <d v="2013-01-29T09:15:15"/>
    <n v="1"/>
    <x v="5"/>
    <x v="2"/>
    <d v="2013-02-28T09:15:15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d v="2012-03-14T20:20:34"/>
    <d v="2012-03-14T20:20:34"/>
    <n v="3"/>
    <x v="6"/>
    <x v="8"/>
    <d v="2012-05-11T10:47:00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d v="2013-10-02T10:03:46"/>
    <d v="2013-10-02T10:03:46"/>
    <n v="10"/>
    <x v="5"/>
    <x v="10"/>
    <d v="2013-11-01T10:03:46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d v="2012-05-29T19:09:48"/>
    <d v="2012-05-29T19:09:48"/>
    <n v="5"/>
    <x v="6"/>
    <x v="6"/>
    <d v="2012-07-06T22:59:0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d v="2013-01-02T23:28:00"/>
    <d v="2013-01-02T23:28:00"/>
    <n v="1"/>
    <x v="5"/>
    <x v="2"/>
    <d v="2013-01-21T02:59:0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d v="2013-01-01T20:08:59"/>
    <d v="2013-01-01T20:08:59"/>
    <n v="1"/>
    <x v="5"/>
    <x v="2"/>
    <d v="2013-01-31T20:08:59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d v="2013-10-10T13:44:06"/>
    <d v="2013-10-10T13:44:06"/>
    <n v="10"/>
    <x v="5"/>
    <x v="10"/>
    <d v="2013-11-13T00:59:00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d v="2013-10-08T15:58:03"/>
    <d v="2013-10-08T15:58:03"/>
    <n v="10"/>
    <x v="5"/>
    <x v="10"/>
    <d v="2013-11-07T16:58:0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d v="2013-06-17T12:47:24"/>
    <d v="2013-06-17T12:47:24"/>
    <n v="6"/>
    <x v="5"/>
    <x v="1"/>
    <d v="2013-07-02T23:59:00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d v="2011-07-11T21:45:37"/>
    <d v="2011-07-11T21:45:37"/>
    <n v="7"/>
    <x v="7"/>
    <x v="4"/>
    <d v="2011-09-05T12:06:00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d v="2012-02-24T09:42:46"/>
    <d v="2012-02-24T09:42:46"/>
    <n v="2"/>
    <x v="6"/>
    <x v="3"/>
    <d v="2012-04-06T23:59:00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d v="2013-08-16T16:11:25"/>
    <d v="2013-08-16T16:11:25"/>
    <n v="8"/>
    <x v="5"/>
    <x v="11"/>
    <d v="2013-09-15T16:10:00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d v="2012-03-28T18:51:28"/>
    <d v="2012-03-28T18:51:28"/>
    <n v="3"/>
    <x v="6"/>
    <x v="8"/>
    <d v="2012-04-28T23:00:00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d v="2014-08-31T09:09:47"/>
    <d v="2014-08-31T09:09:47"/>
    <n v="8"/>
    <x v="4"/>
    <x v="11"/>
    <d v="2014-09-30T09:09:47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d v="2012-03-28T11:00:46"/>
    <d v="2012-03-28T11:00:46"/>
    <n v="3"/>
    <x v="6"/>
    <x v="8"/>
    <d v="2012-04-27T11:00:46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d v="2014-08-12T05:24:14"/>
    <d v="2014-08-12T05:24:14"/>
    <n v="8"/>
    <x v="4"/>
    <x v="11"/>
    <d v="2014-09-11T05:24:14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d v="2011-06-01T14:05:20"/>
    <d v="2011-06-01T14:05:20"/>
    <n v="6"/>
    <x v="7"/>
    <x v="1"/>
    <d v="2011-07-01T14:05:20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d v="2012-08-01T19:32:04"/>
    <d v="2012-08-01T19:32:04"/>
    <n v="8"/>
    <x v="6"/>
    <x v="11"/>
    <d v="2012-09-16T23:05:00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d v="2011-05-02T17:47:58"/>
    <d v="2011-05-02T17:47:58"/>
    <n v="5"/>
    <x v="7"/>
    <x v="6"/>
    <d v="2011-05-28T20:00:00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d v="2011-07-05T21:32:06"/>
    <d v="2011-07-05T21:32:06"/>
    <n v="7"/>
    <x v="7"/>
    <x v="4"/>
    <d v="2011-07-22T22:59:00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x v="6"/>
    <n v="8355"/>
    <x v="0"/>
    <s v="US"/>
    <s v="USD"/>
    <n v="1315413339"/>
    <n v="1312821339"/>
    <d v="2011-05-27T14:45:12"/>
    <d v="2011-05-27T14:45:12"/>
    <n v="5"/>
    <x v="7"/>
    <x v="6"/>
    <d v="2011-07-16T18:00:00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d v="2011-08-08T11:35:39"/>
    <d v="2011-08-08T11:35:39"/>
    <n v="8"/>
    <x v="7"/>
    <x v="11"/>
    <d v="2011-09-07T11:35:39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d v="2017-01-24T10:05:11"/>
    <d v="2017-01-24T10:05:11"/>
    <n v="1"/>
    <x v="2"/>
    <x v="2"/>
    <d v="2017-02-28T21:00:00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d v="2014-11-18T21:24:46"/>
    <d v="2014-11-18T21:24:46"/>
    <n v="11"/>
    <x v="4"/>
    <x v="5"/>
    <d v="2014-12-21T23:59:0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d v="2013-12-20T15:00:30"/>
    <d v="2013-12-20T15:00:30"/>
    <n v="12"/>
    <x v="5"/>
    <x v="12"/>
    <d v="2014-01-19T15:00:3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d v="2012-08-01T20:21:02"/>
    <d v="2012-08-01T20:21:02"/>
    <n v="8"/>
    <x v="6"/>
    <x v="11"/>
    <d v="2012-08-31T20:21: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d v="2013-06-18T10:26:42"/>
    <d v="2013-06-18T10:26:42"/>
    <n v="6"/>
    <x v="5"/>
    <x v="1"/>
    <d v="2013-07-10T11:52:00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d v="2013-01-07T19:25:52"/>
    <d v="2013-01-07T19:25:52"/>
    <n v="1"/>
    <x v="5"/>
    <x v="2"/>
    <d v="2013-03-01T08:58:00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d v="2012-06-20T18:02:45"/>
    <d v="2012-06-20T18:02:45"/>
    <n v="6"/>
    <x v="6"/>
    <x v="1"/>
    <d v="2012-07-20T18:02:45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d v="2011-05-16T12:50:01"/>
    <d v="2011-05-16T12:50:01"/>
    <n v="5"/>
    <x v="7"/>
    <x v="6"/>
    <d v="2011-05-31T13:04:00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d v="2014-10-02T17:01:43"/>
    <d v="2014-10-02T17:01:43"/>
    <n v="10"/>
    <x v="4"/>
    <x v="10"/>
    <d v="2014-11-01T17:01: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d v="2013-03-08T15:54:03"/>
    <d v="2013-03-08T15:54:03"/>
    <n v="3"/>
    <x v="5"/>
    <x v="8"/>
    <d v="2013-04-09T01:30:00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d v="2012-01-17T09:23:31"/>
    <d v="2012-01-17T09:23:31"/>
    <n v="1"/>
    <x v="6"/>
    <x v="2"/>
    <d v="2012-03-10T23:59:00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x v="44"/>
    <n v="435"/>
    <x v="0"/>
    <s v="US"/>
    <s v="USD"/>
    <n v="1387601040"/>
    <n v="1386806254"/>
    <d v="2012-07-30T16:11:21"/>
    <d v="2012-07-30T16:11:21"/>
    <n v="7"/>
    <x v="6"/>
    <x v="4"/>
    <d v="2012-08-07T12:01:00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d v="2013-12-11T18:57:34"/>
    <d v="2013-12-11T18:57:34"/>
    <n v="12"/>
    <x v="5"/>
    <x v="12"/>
    <d v="2013-12-20T23:44:0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d v="2014-05-09T15:12:22"/>
    <d v="2014-05-09T15:12:22"/>
    <n v="5"/>
    <x v="4"/>
    <x v="6"/>
    <d v="2014-06-09T00:00:00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d v="2015-03-30T17:07:45"/>
    <d v="2015-03-30T17:07:45"/>
    <n v="3"/>
    <x v="1"/>
    <x v="8"/>
    <d v="2015-05-03T23:01:0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d v="2012-09-05T17:44:10"/>
    <d v="2012-09-05T17:44:10"/>
    <n v="9"/>
    <x v="6"/>
    <x v="9"/>
    <d v="2012-10-05T17:44:10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d v="2015-02-20T18:20:52"/>
    <d v="2015-02-20T18:20:52"/>
    <n v="2"/>
    <x v="1"/>
    <x v="3"/>
    <d v="2015-03-22T17:20:52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d v="2010-03-13T00:48:38"/>
    <d v="2010-03-13T00:48:38"/>
    <n v="3"/>
    <x v="8"/>
    <x v="8"/>
    <d v="2010-04-18T01:59:00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d v="2012-10-04T02:21:24"/>
    <d v="2012-10-04T02:21:24"/>
    <n v="10"/>
    <x v="6"/>
    <x v="10"/>
    <d v="2012-10-29T02:21:24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d v="2012-03-04T19:55:30"/>
    <d v="2012-03-04T19:55:30"/>
    <n v="3"/>
    <x v="6"/>
    <x v="8"/>
    <d v="2012-03-25T18:55:30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d v="2012-01-19T06:21:47"/>
    <d v="2012-01-19T06:21:47"/>
    <n v="1"/>
    <x v="6"/>
    <x v="2"/>
    <d v="2012-02-14T14:49:00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d v="2012-06-12T20:13:02"/>
    <d v="2012-06-12T20:13:02"/>
    <n v="6"/>
    <x v="6"/>
    <x v="1"/>
    <d v="2012-06-25T11:24:0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d v="2016-05-14T14:14:00"/>
    <d v="2016-05-14T14:14:00"/>
    <n v="5"/>
    <x v="3"/>
    <x v="6"/>
    <d v="2016-07-13T14:14:0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d v="2013-02-20T07:37:05"/>
    <d v="2013-02-20T07:37:05"/>
    <n v="2"/>
    <x v="5"/>
    <x v="3"/>
    <d v="2013-03-22T06:37:05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d v="2012-03-28T10:31:34"/>
    <d v="2012-03-28T10:31:34"/>
    <n v="3"/>
    <x v="6"/>
    <x v="8"/>
    <d v="2012-04-27T10:31:34"/>
    <b v="0"/>
    <n v="154"/>
    <b v="1"/>
    <s v="music/rock"/>
    <n v="1.0060706666666666"/>
    <n v="97.993896103896105"/>
    <x v="4"/>
    <s v="rock"/>
  </r>
  <r>
    <n v="833"/>
    <s v="Ragman Rolls"/>
    <s v="This is an American rock album."/>
    <x v="12"/>
    <n v="6100"/>
    <x v="0"/>
    <s v="US"/>
    <s v="USD"/>
    <n v="1397941475"/>
    <n v="1395349475"/>
    <d v="2011-11-22T11:12:15"/>
    <d v="2011-11-22T11:12:15"/>
    <n v="11"/>
    <x v="7"/>
    <x v="5"/>
    <d v="2012-01-21T03:13:00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d v="2014-03-20T16:04:35"/>
    <d v="2014-03-20T16:04:35"/>
    <n v="3"/>
    <x v="4"/>
    <x v="8"/>
    <d v="2014-04-19T16:04:35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d v="2013-05-28T14:44:52"/>
    <d v="2013-05-28T14:44:52"/>
    <n v="5"/>
    <x v="5"/>
    <x v="6"/>
    <d v="2013-06-30T22:59:00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x v="10"/>
    <n v="5046.5200000000004"/>
    <x v="0"/>
    <s v="US"/>
    <s v="USD"/>
    <n v="1381108918"/>
    <n v="1378516918"/>
    <d v="2012-04-06T05:59:18"/>
    <d v="2012-04-06T05:59:18"/>
    <n v="4"/>
    <x v="6"/>
    <x v="7"/>
    <d v="2012-05-18T22:00:00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d v="2013-09-06T20:21:58"/>
    <d v="2013-09-06T20:21:58"/>
    <n v="9"/>
    <x v="5"/>
    <x v="9"/>
    <d v="2013-10-06T20:21:58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d v="2014-04-01T18:57:42"/>
    <d v="2014-04-01T18:57:42"/>
    <n v="4"/>
    <x v="4"/>
    <x v="7"/>
    <d v="2014-05-01T18:57:42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d v="2011-12-18T16:33:05"/>
    <d v="2011-12-18T16:33:05"/>
    <n v="12"/>
    <x v="7"/>
    <x v="12"/>
    <d v="2012-01-17T16:33:05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d v="2012-08-23T13:19:16"/>
    <d v="2012-08-23T13:19:16"/>
    <n v="8"/>
    <x v="6"/>
    <x v="11"/>
    <d v="2012-09-22T13:19:16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d v="2016-08-25T00:26:27"/>
    <d v="2016-08-25T00:26:27"/>
    <n v="8"/>
    <x v="3"/>
    <x v="11"/>
    <d v="2016-09-24T00:26:27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d v="2014-10-11T15:07:43"/>
    <d v="2014-10-11T15:07:43"/>
    <n v="10"/>
    <x v="4"/>
    <x v="10"/>
    <d v="2014-11-10T16:07:4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d v="2013-09-09T09:13:03"/>
    <d v="2013-09-09T09:13:03"/>
    <n v="9"/>
    <x v="5"/>
    <x v="9"/>
    <d v="2013-10-13T22:59:0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d v="2016-11-21T01:11:20"/>
    <d v="2016-11-21T01:11:20"/>
    <n v="11"/>
    <x v="3"/>
    <x v="5"/>
    <d v="2016-12-08T03:00:00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d v="2014-09-23T11:25:52"/>
    <d v="2014-09-23T11:25:52"/>
    <n v="9"/>
    <x v="4"/>
    <x v="9"/>
    <d v="2014-10-31T23:59:00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d v="2016-07-26T23:56:36"/>
    <d v="2016-07-26T23:56:36"/>
    <n v="7"/>
    <x v="3"/>
    <x v="4"/>
    <d v="2016-09-04T22:59:00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x v="185"/>
    <n v="10"/>
    <x v="0"/>
    <s v="US"/>
    <s v="USD"/>
    <n v="1436555376"/>
    <n v="1433963376"/>
    <d v="2014-02-24T04:24:15"/>
    <d v="2014-02-24T04:24:15"/>
    <n v="2"/>
    <x v="4"/>
    <x v="3"/>
    <d v="2014-03-10T09:00:00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d v="2015-06-10T14:09:36"/>
    <d v="2015-06-10T14:09:36"/>
    <n v="6"/>
    <x v="1"/>
    <x v="1"/>
    <d v="2015-07-10T14:09:36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d v="2015-03-15T14:00:33"/>
    <d v="2015-03-15T14:00:33"/>
    <n v="3"/>
    <x v="1"/>
    <x v="8"/>
    <d v="2015-04-14T14:00:33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d v="2015-02-15T22:34:24"/>
    <d v="2015-02-15T22:34:24"/>
    <n v="2"/>
    <x v="1"/>
    <x v="3"/>
    <d v="2015-03-15T21:34:24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d v="2016-03-23T14:51:57"/>
    <d v="2016-03-23T14:51:57"/>
    <n v="3"/>
    <x v="3"/>
    <x v="8"/>
    <d v="2016-04-24T23:59:00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d v="2016-06-01T16:07:33"/>
    <d v="2016-06-01T16:07:33"/>
    <n v="6"/>
    <x v="3"/>
    <x v="1"/>
    <d v="2016-07-31T14:45:00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d v="2016-10-13T14:19:55"/>
    <d v="2016-10-13T14:19:55"/>
    <n v="10"/>
    <x v="3"/>
    <x v="10"/>
    <d v="2016-10-24T16:00:00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d v="2015-01-17T14:58:29"/>
    <d v="2015-01-17T14:58:29"/>
    <n v="1"/>
    <x v="1"/>
    <x v="2"/>
    <d v="2015-02-16T14:58:29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d v="2016-11-28T00:05:46"/>
    <d v="2016-11-28T00:05:46"/>
    <n v="11"/>
    <x v="3"/>
    <x v="5"/>
    <d v="2016-12-28T00:05:46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d v="2016-06-23T22:00:17"/>
    <d v="2016-06-23T22:00:17"/>
    <n v="6"/>
    <x v="3"/>
    <x v="1"/>
    <d v="2016-07-23T22:00:17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d v="2016-08-27T02:29:16"/>
    <d v="2016-08-27T02:29:16"/>
    <n v="8"/>
    <x v="3"/>
    <x v="11"/>
    <d v="2016-10-25T14:00:00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d v="2015-10-14T08:57:11"/>
    <d v="2015-10-14T08:57:11"/>
    <n v="10"/>
    <x v="1"/>
    <x v="10"/>
    <d v="2015-11-25T09:57:11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d v="2015-03-16T12:53:38"/>
    <d v="2015-03-16T12:53:38"/>
    <n v="3"/>
    <x v="1"/>
    <x v="8"/>
    <d v="2015-04-15T17:59:00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d v="2015-05-04T14:41:08"/>
    <d v="2015-05-04T14:41:08"/>
    <n v="5"/>
    <x v="1"/>
    <x v="6"/>
    <d v="2015-06-03T19:00:0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d v="2013-10-23T06:35:13"/>
    <d v="2013-10-23T06:35:13"/>
    <n v="10"/>
    <x v="5"/>
    <x v="10"/>
    <d v="2013-11-22T07:35:13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d v="2016-08-17T18:10:04"/>
    <d v="2016-08-17T18:10:04"/>
    <n v="8"/>
    <x v="3"/>
    <x v="11"/>
    <d v="2016-09-16T18:10:04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d v="2013-10-12T08:19:08"/>
    <d v="2013-10-12T08:19:08"/>
    <n v="10"/>
    <x v="5"/>
    <x v="10"/>
    <d v="2013-11-11T09:19:08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d v="2012-01-12T21:49:26"/>
    <d v="2012-01-12T21:49:26"/>
    <n v="1"/>
    <x v="6"/>
    <x v="2"/>
    <d v="2012-02-11T21:49:26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d v="2013-09-23T21:33:58"/>
    <d v="2013-09-23T21:33:58"/>
    <n v="9"/>
    <x v="5"/>
    <x v="9"/>
    <d v="2013-10-16T04:59:00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d v="2012-11-17T13:33:17"/>
    <d v="2012-11-17T13:33:17"/>
    <n v="11"/>
    <x v="6"/>
    <x v="5"/>
    <d v="2013-01-16T13:33:17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d v="2015-01-21T10:18:38"/>
    <d v="2015-01-21T10:18:38"/>
    <n v="1"/>
    <x v="1"/>
    <x v="2"/>
    <d v="2015-02-28T10:10:00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d v="2009-10-01T21:31:46"/>
    <d v="2009-10-01T21:31:46"/>
    <n v="10"/>
    <x v="9"/>
    <x v="10"/>
    <d v="2009-11-30T23:59:00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d v="2013-12-07T19:39:58"/>
    <d v="2013-12-07T19:39:58"/>
    <n v="12"/>
    <x v="5"/>
    <x v="12"/>
    <d v="2014-01-06T19:39:58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d v="2013-03-09T15:17:37"/>
    <d v="2013-03-09T15:17:37"/>
    <n v="3"/>
    <x v="5"/>
    <x v="8"/>
    <d v="2013-04-08T14:17:37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d v="2013-08-01T19:32:03"/>
    <d v="2013-08-01T19:32:03"/>
    <n v="8"/>
    <x v="5"/>
    <x v="11"/>
    <d v="2013-08-31T19:32:03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d v="2013-10-30T08:28:15"/>
    <d v="2013-10-30T08:28:15"/>
    <n v="10"/>
    <x v="5"/>
    <x v="10"/>
    <d v="2013-11-29T09:28:15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d v="2011-01-24T14:48:47"/>
    <d v="2011-01-24T14:48:47"/>
    <n v="1"/>
    <x v="7"/>
    <x v="2"/>
    <d v="2011-03-10T14:48:47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d v="2012-10-01T23:00:40"/>
    <d v="2012-10-01T23:00:40"/>
    <n v="10"/>
    <x v="6"/>
    <x v="10"/>
    <d v="2012-11-11T00:00:40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d v="2013-04-04T09:00:34"/>
    <d v="2013-04-04T09:00:34"/>
    <n v="4"/>
    <x v="5"/>
    <x v="7"/>
    <d v="2013-05-04T09:00:34"/>
    <b v="0"/>
    <n v="0"/>
    <b v="0"/>
    <s v="music/jazz"/>
    <n v="0"/>
    <e v="#DIV/0!"/>
    <x v="4"/>
    <s v="jazz"/>
  </r>
  <r>
    <n v="876"/>
    <s v="Sound Of Dobells"/>
    <s v="What was the greatest record shop ever?  DOBELLS!"/>
    <x v="189"/>
    <n v="1286"/>
    <x v="2"/>
    <s v="GB"/>
    <s v="GBP"/>
    <n v="1359978927"/>
    <n v="1357127727"/>
    <d v="2015-09-01T12:22:11"/>
    <d v="2015-09-01T12:22:11"/>
    <n v="9"/>
    <x v="1"/>
    <x v="9"/>
    <d v="2015-09-21T12:22:11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d v="2013-01-02T06:55:27"/>
    <d v="2013-01-02T06:55:27"/>
    <n v="1"/>
    <x v="5"/>
    <x v="2"/>
    <d v="2013-02-04T06:55:2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d v="2013-11-19T13:56:00"/>
    <d v="2013-11-19T13:56:00"/>
    <n v="11"/>
    <x v="5"/>
    <x v="5"/>
    <d v="2013-12-19T13:56:00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d v="2010-11-23T00:35:24"/>
    <d v="2010-11-23T00:35:24"/>
    <n v="11"/>
    <x v="8"/>
    <x v="5"/>
    <d v="2010-12-23T00:35:24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d v="2012-05-08T14:55:05"/>
    <d v="2012-05-08T14:55:05"/>
    <n v="5"/>
    <x v="6"/>
    <x v="6"/>
    <d v="2012-05-29T14:55:05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d v="2012-09-27T02:42:18"/>
    <d v="2012-09-27T02:42:18"/>
    <n v="9"/>
    <x v="6"/>
    <x v="9"/>
    <d v="2012-10-30T02:42:18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d v="2011-11-30T01:01:26"/>
    <d v="2011-11-30T01:01:26"/>
    <n v="11"/>
    <x v="7"/>
    <x v="5"/>
    <d v="2012-01-14T01:01:26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d v="2011-08-04T15:39:10"/>
    <d v="2011-08-04T15:39:10"/>
    <n v="8"/>
    <x v="7"/>
    <x v="11"/>
    <d v="2011-09-06T15:39:10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d v="2016-01-02T17:27:15"/>
    <d v="2016-01-02T17:27:15"/>
    <n v="1"/>
    <x v="3"/>
    <x v="2"/>
    <d v="2016-03-02T17:27:15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d v="2012-03-13T14:15:46"/>
    <d v="2012-03-13T14:15:46"/>
    <n v="3"/>
    <x v="6"/>
    <x v="8"/>
    <d v="2012-05-11T21:31:00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d v="2016-12-09T17:35:11"/>
    <d v="2016-12-09T17:35:11"/>
    <n v="12"/>
    <x v="3"/>
    <x v="12"/>
    <d v="2016-12-30T17:35:11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d v="2016-08-21T15:53:33"/>
    <d v="2016-08-21T15:53:33"/>
    <n v="8"/>
    <x v="3"/>
    <x v="11"/>
    <d v="2016-09-15T15:53:33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d v="2012-04-27T18:00:55"/>
    <d v="2012-04-27T18:00:55"/>
    <n v="4"/>
    <x v="6"/>
    <x v="7"/>
    <d v="2012-05-27T18:00:5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d v="2011-07-27T13:04:45"/>
    <d v="2011-07-27T13:04:45"/>
    <n v="7"/>
    <x v="7"/>
    <x v="4"/>
    <d v="2011-09-01T01:00:00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d v="2014-09-05T13:49:03"/>
    <d v="2014-09-05T13:49:03"/>
    <n v="9"/>
    <x v="4"/>
    <x v="9"/>
    <d v="2014-10-05T13:49:03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d v="2013-10-22T11:46:19"/>
    <d v="2013-10-22T11:46:19"/>
    <n v="10"/>
    <x v="5"/>
    <x v="10"/>
    <d v="2013-11-21T12:46:19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d v="2014-07-21T19:45:30"/>
    <d v="2014-07-21T19:45:30"/>
    <n v="7"/>
    <x v="4"/>
    <x v="4"/>
    <d v="2014-08-20T19:45:30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d v="2010-05-05T23:48:03"/>
    <d v="2010-05-05T23:48:03"/>
    <n v="5"/>
    <x v="8"/>
    <x v="6"/>
    <d v="2010-07-31T23:00:00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d v="2015-03-02T16:32:43"/>
    <d v="2015-03-02T16:32:43"/>
    <n v="3"/>
    <x v="1"/>
    <x v="8"/>
    <d v="2015-04-01T15:32:43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d v="2016-05-06T18:33:30"/>
    <d v="2016-05-06T18:33:30"/>
    <n v="5"/>
    <x v="3"/>
    <x v="6"/>
    <d v="2016-06-05T18:33:30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d v="2010-09-09T22:03:49"/>
    <d v="2010-09-09T22:03:49"/>
    <n v="9"/>
    <x v="8"/>
    <x v="9"/>
    <d v="2010-10-24T22:03:49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d v="2015-08-02T15:57:06"/>
    <d v="2015-08-02T15:57:06"/>
    <n v="8"/>
    <x v="1"/>
    <x v="11"/>
    <d v="2015-08-27T23:00:00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d v="2012-10-29T11:31:48"/>
    <d v="2012-10-29T11:31:48"/>
    <n v="10"/>
    <x v="6"/>
    <x v="10"/>
    <d v="2012-11-28T12:31:4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d v="2011-12-01T13:11:50"/>
    <d v="2011-12-01T13:11:50"/>
    <n v="12"/>
    <x v="7"/>
    <x v="12"/>
    <d v="2012-01-15T13:11:50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d v="2011-04-12T21:22:42"/>
    <d v="2011-04-12T21:22:42"/>
    <n v="4"/>
    <x v="7"/>
    <x v="7"/>
    <d v="2011-05-27T21:22:4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d v="2016-02-29T15:23:22"/>
    <d v="2016-02-29T15:23:22"/>
    <n v="2"/>
    <x v="3"/>
    <x v="3"/>
    <d v="2016-03-30T14:23:22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d v="2010-04-23T14:28:34"/>
    <d v="2010-04-23T14:28:34"/>
    <n v="4"/>
    <x v="8"/>
    <x v="7"/>
    <d v="2010-06-08T14:11:00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d v="2014-07-09T18:10:22"/>
    <d v="2014-07-09T18:10:22"/>
    <n v="7"/>
    <x v="4"/>
    <x v="4"/>
    <d v="2014-08-30T10:30:0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d v="2012-08-28T14:06:20"/>
    <d v="2012-08-28T14:06:20"/>
    <n v="8"/>
    <x v="6"/>
    <x v="11"/>
    <d v="2012-09-22T21:25:00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d v="2015-12-03T20:55:37"/>
    <d v="2015-12-03T20:55:37"/>
    <n v="12"/>
    <x v="1"/>
    <x v="12"/>
    <d v="2016-01-02T20:55:37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d v="2010-11-25T00:45:26"/>
    <d v="2010-11-25T00:45:26"/>
    <n v="11"/>
    <x v="8"/>
    <x v="5"/>
    <d v="2011-01-24T00:45:2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d v="2014-02-10T23:33:10"/>
    <d v="2014-02-10T23:33:10"/>
    <n v="2"/>
    <x v="4"/>
    <x v="3"/>
    <d v="2014-03-12T22:33:10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d v="2011-08-11T23:37:03"/>
    <d v="2011-08-11T23:37:03"/>
    <n v="8"/>
    <x v="7"/>
    <x v="11"/>
    <d v="2011-09-10T23:37:03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d v="2010-06-11T14:14:15"/>
    <d v="2010-06-11T14:14:15"/>
    <n v="6"/>
    <x v="8"/>
    <x v="1"/>
    <d v="2010-07-26T23:59:0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d v="2012-06-21T11:34:00"/>
    <d v="2012-06-21T11:34:00"/>
    <n v="6"/>
    <x v="6"/>
    <x v="1"/>
    <d v="2012-07-22T23:00:0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d v="2017-01-02T08:05:19"/>
    <d v="2017-01-02T08:05:19"/>
    <n v="1"/>
    <x v="2"/>
    <x v="2"/>
    <d v="2017-03-03T08:05:19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d v="2014-01-02T19:07:25"/>
    <d v="2014-01-02T19:07:25"/>
    <n v="1"/>
    <x v="4"/>
    <x v="2"/>
    <d v="2014-01-23T19:07:25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d v="2012-10-11T21:37:27"/>
    <d v="2012-10-11T21:37:27"/>
    <n v="10"/>
    <x v="6"/>
    <x v="10"/>
    <d v="2012-12-10T22:37:27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d v="2012-04-04T22:20:19"/>
    <d v="2012-04-04T22:20:19"/>
    <n v="4"/>
    <x v="6"/>
    <x v="7"/>
    <d v="2012-05-04T22:20:19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d v="2012-07-26T13:19:07"/>
    <d v="2012-07-26T13:19:07"/>
    <n v="7"/>
    <x v="6"/>
    <x v="4"/>
    <d v="2012-08-25T13:19:07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d v="2012-01-29T11:18:34"/>
    <d v="2012-01-29T11:18:34"/>
    <n v="1"/>
    <x v="6"/>
    <x v="2"/>
    <d v="2012-02-29T23:59:00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d v="2010-09-13T15:28:54"/>
    <d v="2010-09-13T15:28:54"/>
    <n v="9"/>
    <x v="8"/>
    <x v="9"/>
    <d v="2010-10-22T00:00:0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d v="2014-06-12T17:38:50"/>
    <d v="2014-06-12T17:38:50"/>
    <n v="6"/>
    <x v="4"/>
    <x v="1"/>
    <d v="2014-07-13T21:30:00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x v="22"/>
    <n v="100"/>
    <x v="2"/>
    <s v="US"/>
    <s v="USD"/>
    <n v="1355930645"/>
    <n v="1352906645"/>
    <d v="2014-11-01T16:59:21"/>
    <d v="2014-11-01T16:59:21"/>
    <n v="11"/>
    <x v="4"/>
    <x v="5"/>
    <d v="2014-12-01T17:59:21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d v="2012-11-14T10:24:05"/>
    <d v="2012-11-14T10:24:05"/>
    <n v="11"/>
    <x v="6"/>
    <x v="5"/>
    <d v="2012-12-19T10:24:05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d v="2013-10-15T11:07:02"/>
    <d v="2013-10-15T11:07:02"/>
    <n v="10"/>
    <x v="5"/>
    <x v="10"/>
    <d v="2013-11-14T12:07:02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d v="2011-10-30T23:06:16"/>
    <d v="2011-10-30T23:06:16"/>
    <n v="10"/>
    <x v="7"/>
    <x v="10"/>
    <d v="2011-12-12T00:06:16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d v="2014-08-27T07:43:13"/>
    <d v="2014-08-27T07:43:13"/>
    <n v="8"/>
    <x v="4"/>
    <x v="11"/>
    <d v="2014-10-01T07:43:1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d v="2014-10-22T18:02:03"/>
    <d v="2014-10-22T18:02:03"/>
    <n v="10"/>
    <x v="4"/>
    <x v="10"/>
    <d v="2014-11-21T19:02:03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d v="2013-01-14T17:37:49"/>
    <d v="2013-01-14T17:37:49"/>
    <n v="1"/>
    <x v="5"/>
    <x v="2"/>
    <d v="2013-02-13T17:37:49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d v="2013-10-28T16:08:31"/>
    <d v="2013-10-28T16:08:31"/>
    <n v="10"/>
    <x v="5"/>
    <x v="10"/>
    <d v="2013-11-27T17:08:31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d v="2010-06-08T19:28:50"/>
    <d v="2010-06-08T19:28:50"/>
    <n v="6"/>
    <x v="8"/>
    <x v="1"/>
    <d v="2010-07-08T17:40:00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d v="2012-04-14T14:44:55"/>
    <d v="2012-04-14T14:44:55"/>
    <n v="4"/>
    <x v="6"/>
    <x v="7"/>
    <d v="2012-05-14T14:44:55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d v="2012-09-28T15:41:53"/>
    <d v="2012-09-28T15:41:53"/>
    <n v="9"/>
    <x v="6"/>
    <x v="9"/>
    <d v="2012-11-17T19:00:00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d v="2012-03-10T00:42:49"/>
    <d v="2012-03-10T00:42:49"/>
    <n v="3"/>
    <x v="6"/>
    <x v="8"/>
    <d v="2012-04-08T23:42:49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d v="2010-05-14T16:58:26"/>
    <d v="2010-05-14T16:58:26"/>
    <n v="5"/>
    <x v="8"/>
    <x v="6"/>
    <d v="2010-06-25T16:32:00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d v="2014-02-10T03:38:22"/>
    <d v="2014-02-10T03:38:22"/>
    <n v="2"/>
    <x v="4"/>
    <x v="3"/>
    <d v="2014-03-16T17:00:00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d v="2013-02-05T18:15:45"/>
    <d v="2013-02-05T18:15:45"/>
    <n v="2"/>
    <x v="5"/>
    <x v="3"/>
    <d v="2013-03-22T17:15:45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d v="2014-03-12T23:03:29"/>
    <d v="2014-03-12T23:03:29"/>
    <n v="3"/>
    <x v="4"/>
    <x v="8"/>
    <d v="2014-05-11T23:03:29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d v="2014-04-04T12:41:24"/>
    <d v="2014-04-04T12:41:24"/>
    <n v="4"/>
    <x v="4"/>
    <x v="7"/>
    <d v="2014-05-04T01:00:00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d v="2015-12-30T03:00:29"/>
    <d v="2015-12-30T03:00:29"/>
    <n v="12"/>
    <x v="1"/>
    <x v="12"/>
    <d v="2016-01-29T03:00:2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d v="2011-12-05T19:34:49"/>
    <d v="2011-12-05T19:34:49"/>
    <n v="12"/>
    <x v="7"/>
    <x v="12"/>
    <d v="2012-01-18T15:00:00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d v="2013-10-04T14:09:17"/>
    <d v="2013-10-04T14:09:17"/>
    <n v="10"/>
    <x v="5"/>
    <x v="10"/>
    <d v="2013-11-03T15:09:17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d v="2012-08-03T06:30:48"/>
    <d v="2012-08-03T06:30:48"/>
    <n v="8"/>
    <x v="6"/>
    <x v="11"/>
    <d v="2012-09-02T06:30:4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d v="2013-05-22T13:18:58"/>
    <d v="2013-05-22T13:18:58"/>
    <n v="5"/>
    <x v="5"/>
    <x v="6"/>
    <d v="2013-06-30T14:58:0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d v="2015-06-26T19:12:06"/>
    <d v="2015-06-26T19:12:06"/>
    <n v="6"/>
    <x v="1"/>
    <x v="1"/>
    <d v="2015-08-10T19:12:06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d v="2017-01-10T21:19:05"/>
    <d v="2017-01-10T21:19:05"/>
    <n v="1"/>
    <x v="2"/>
    <x v="2"/>
    <d v="2017-02-09T21:19:05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d v="2016-01-13T15:14:20"/>
    <d v="2016-01-13T15:14:20"/>
    <n v="1"/>
    <x v="3"/>
    <x v="2"/>
    <d v="2016-02-18T15:14:20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d v="2016-10-30T11:01:45"/>
    <d v="2016-10-30T11:01:45"/>
    <n v="10"/>
    <x v="3"/>
    <x v="10"/>
    <d v="2016-11-29T12:01:45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d v="2016-03-15T09:00:50"/>
    <d v="2016-03-15T09:00:50"/>
    <n v="3"/>
    <x v="3"/>
    <x v="8"/>
    <d v="2016-04-18T09:00:00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d v="2016-12-28T15:57:06"/>
    <d v="2016-12-28T15:57:06"/>
    <n v="12"/>
    <x v="3"/>
    <x v="12"/>
    <d v="2017-02-18T18:59:00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d v="2016-08-10T13:00:48"/>
    <d v="2016-08-10T13:00:48"/>
    <n v="8"/>
    <x v="3"/>
    <x v="11"/>
    <d v="2016-09-09T13:00:48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d v="2016-05-01T13:45:06"/>
    <d v="2016-05-01T13:45:06"/>
    <n v="5"/>
    <x v="3"/>
    <x v="6"/>
    <d v="2016-06-30T13:45:06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d v="2016-02-11T14:52:44"/>
    <d v="2016-02-11T14:52:44"/>
    <n v="2"/>
    <x v="3"/>
    <x v="3"/>
    <d v="2016-03-12T14:52:44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d v="2015-12-22T20:02:56"/>
    <d v="2015-12-22T20:02:56"/>
    <n v="12"/>
    <x v="1"/>
    <x v="12"/>
    <d v="2016-02-20T20:02:56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x v="63"/>
    <n v="19195"/>
    <x v="2"/>
    <s v="US"/>
    <s v="USD"/>
    <n v="1465054872"/>
    <n v="1461166872"/>
    <d v="2015-12-18T13:01:01"/>
    <d v="2015-12-18T13:01:01"/>
    <n v="12"/>
    <x v="1"/>
    <x v="12"/>
    <d v="2016-01-17T13:01:0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d v="2016-04-20T10:41:12"/>
    <d v="2016-04-20T10:41:12"/>
    <n v="4"/>
    <x v="3"/>
    <x v="7"/>
    <d v="2016-06-04T10:41: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d v="2016-10-19T09:43:32"/>
    <d v="2016-10-19T09:43:32"/>
    <n v="10"/>
    <x v="3"/>
    <x v="10"/>
    <d v="2016-11-18T10:43:32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d v="2014-12-25T22:56:39"/>
    <d v="2014-12-25T22:56:39"/>
    <n v="12"/>
    <x v="4"/>
    <x v="12"/>
    <d v="2015-01-24T22:56: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d v="2015-07-09T15:00:39"/>
    <d v="2015-07-09T15:00:39"/>
    <n v="7"/>
    <x v="1"/>
    <x v="4"/>
    <d v="2015-08-20T15:00:39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d v="2016-08-04T02:05:00"/>
    <d v="2016-08-04T02:05:00"/>
    <n v="8"/>
    <x v="3"/>
    <x v="11"/>
    <d v="2016-09-13T02:05:00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d v="2015-02-25T16:55:59"/>
    <d v="2015-02-25T16:55:59"/>
    <n v="2"/>
    <x v="1"/>
    <x v="3"/>
    <d v="2015-04-26T15:55:59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d v="2016-10-17T08:15:33"/>
    <d v="2016-10-17T08:15:33"/>
    <n v="10"/>
    <x v="3"/>
    <x v="10"/>
    <d v="2016-11-17T09:15:3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d v="2015-03-19T14:16:03"/>
    <d v="2015-03-19T14:16:03"/>
    <n v="3"/>
    <x v="1"/>
    <x v="8"/>
    <d v="2015-04-09T23:59:00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d v="2014-12-19T23:11:05"/>
    <d v="2014-12-19T23:11:05"/>
    <n v="12"/>
    <x v="4"/>
    <x v="12"/>
    <d v="2015-01-18T23:11:0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d v="2017-01-31T10:02:35"/>
    <d v="2017-01-31T10:02:35"/>
    <n v="1"/>
    <x v="2"/>
    <x v="2"/>
    <d v="2017-03-14T09:02: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d v="2017-01-05T11:38:55"/>
    <d v="2017-01-05T11:38:55"/>
    <n v="1"/>
    <x v="2"/>
    <x v="2"/>
    <d v="2017-02-20T14:00:00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d v="2016-01-04T12:05:53"/>
    <d v="2016-01-04T12:05:53"/>
    <n v="1"/>
    <x v="3"/>
    <x v="2"/>
    <d v="2016-02-11T12:05:5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d v="2016-09-12T10:15:19"/>
    <d v="2016-09-12T10:15:19"/>
    <n v="9"/>
    <x v="3"/>
    <x v="9"/>
    <d v="2016-10-17T10:15: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d v="2015-07-23T10:05:19"/>
    <d v="2015-07-23T10:05:19"/>
    <n v="7"/>
    <x v="1"/>
    <x v="4"/>
    <d v="2015-09-01T10:05:19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d v="2016-09-23T19:24:06"/>
    <d v="2016-09-23T19:24:06"/>
    <n v="9"/>
    <x v="3"/>
    <x v="9"/>
    <d v="2016-10-25T22:59:00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d v="2016-09-06T10:15:32"/>
    <d v="2016-09-06T10:15:32"/>
    <n v="9"/>
    <x v="3"/>
    <x v="9"/>
    <d v="2016-10-06T10:15:32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d v="2016-02-22T01:06:14"/>
    <d v="2016-02-22T01:06:14"/>
    <n v="2"/>
    <x v="3"/>
    <x v="3"/>
    <d v="2016-04-22T00:06:1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d v="2014-07-16T15:20:34"/>
    <d v="2014-07-16T15:20:34"/>
    <n v="7"/>
    <x v="4"/>
    <x v="4"/>
    <d v="2014-08-15T15:20:34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d v="2017-01-07T02:16:47"/>
    <d v="2017-01-07T02:16:47"/>
    <n v="1"/>
    <x v="2"/>
    <x v="2"/>
    <d v="2017-02-09T02:16:47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d v="2016-12-17T00:17:33"/>
    <d v="2016-12-17T00:17:33"/>
    <n v="12"/>
    <x v="3"/>
    <x v="12"/>
    <d v="2017-01-22T23:59:0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d v="2015-04-17T12:01:00"/>
    <d v="2015-04-17T12:01:00"/>
    <n v="4"/>
    <x v="1"/>
    <x v="7"/>
    <d v="2015-06-01T12:01:00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d v="2014-08-05T15:46:38"/>
    <d v="2014-08-05T15:46:38"/>
    <n v="8"/>
    <x v="4"/>
    <x v="11"/>
    <d v="2014-09-04T01:59:00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d v="2015-09-09T19:21:33"/>
    <d v="2015-09-09T19:21:33"/>
    <n v="9"/>
    <x v="1"/>
    <x v="9"/>
    <d v="2015-11-08T20:21:33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d v="2016-02-24T12:59:16"/>
    <d v="2016-02-24T12:59:16"/>
    <n v="2"/>
    <x v="3"/>
    <x v="3"/>
    <d v="2016-03-25T11:59:16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d v="2016-04-29T11:43:05"/>
    <d v="2016-04-29T11:43:05"/>
    <n v="4"/>
    <x v="3"/>
    <x v="7"/>
    <d v="2016-06-28T11:43:05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d v="2015-06-29T20:24:57"/>
    <d v="2015-06-29T20:24:57"/>
    <n v="6"/>
    <x v="1"/>
    <x v="1"/>
    <d v="2015-08-13T20:24:5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d v="2016-01-22T17:36:37"/>
    <d v="2016-01-22T17:36:37"/>
    <n v="1"/>
    <x v="3"/>
    <x v="2"/>
    <d v="2016-02-21T17:36:37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d v="2016-01-26T02:25:01"/>
    <d v="2016-01-26T02:25:01"/>
    <n v="1"/>
    <x v="3"/>
    <x v="2"/>
    <d v="2016-02-25T02:25:01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d v="2016-05-16T05:00:28"/>
    <d v="2016-05-16T05:00:28"/>
    <n v="5"/>
    <x v="3"/>
    <x v="6"/>
    <d v="2016-06-20T13:59:0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d v="2014-10-16T16:42:02"/>
    <d v="2014-10-16T16:42:02"/>
    <n v="10"/>
    <x v="4"/>
    <x v="10"/>
    <d v="2014-11-30T17:42:0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d v="2014-07-10T17:43:42"/>
    <d v="2014-07-10T17:43:42"/>
    <n v="7"/>
    <x v="4"/>
    <x v="4"/>
    <d v="2014-08-09T17:43:4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d v="2016-09-02T13:04:46"/>
    <d v="2016-09-02T13:04:46"/>
    <n v="9"/>
    <x v="3"/>
    <x v="9"/>
    <d v="2016-10-02T13:04:46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d v="2016-07-23T11:01:25"/>
    <d v="2016-07-23T11:01:25"/>
    <n v="7"/>
    <x v="3"/>
    <x v="4"/>
    <d v="2016-08-23T15:54:00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d v="2015-02-25T21:46:48"/>
    <d v="2015-02-25T21:46:48"/>
    <n v="2"/>
    <x v="1"/>
    <x v="3"/>
    <d v="2015-03-27T20:46:48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d v="2015-12-01T18:13:30"/>
    <d v="2015-12-01T18:13:30"/>
    <n v="12"/>
    <x v="1"/>
    <x v="12"/>
    <d v="2015-12-31T18:00: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d v="2015-11-16T13:25:00"/>
    <d v="2015-11-16T13:25:00"/>
    <n v="11"/>
    <x v="1"/>
    <x v="5"/>
    <d v="2016-01-09T19:00:0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d v="2014-05-14T02:04:10"/>
    <d v="2014-05-14T02:04:10"/>
    <n v="5"/>
    <x v="4"/>
    <x v="6"/>
    <d v="2014-06-23T02:04:10"/>
    <b v="0"/>
    <n v="0"/>
    <b v="0"/>
    <s v="technology/wearables"/>
    <n v="0"/>
    <e v="#DIV/0!"/>
    <x v="2"/>
    <s v="wearables"/>
  </r>
  <r>
    <n v="989"/>
    <s v="Power Rope"/>
    <s v="The most useful phone charger you will ever buy"/>
    <x v="3"/>
    <n v="1677"/>
    <x v="2"/>
    <s v="US"/>
    <s v="USD"/>
    <n v="1475101495"/>
    <n v="1472509495"/>
    <d v="2016-09-01T03:33:45"/>
    <d v="2016-09-01T03:33:45"/>
    <n v="9"/>
    <x v="3"/>
    <x v="9"/>
    <d v="2016-10-01T03:33:4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d v="2016-08-29T17:24:55"/>
    <d v="2016-08-29T17:24:55"/>
    <n v="8"/>
    <x v="3"/>
    <x v="11"/>
    <d v="2016-09-28T17:24:55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d v="2014-08-04T13:49:24"/>
    <d v="2014-08-04T13:49:24"/>
    <n v="8"/>
    <x v="4"/>
    <x v="11"/>
    <d v="2014-09-03T13:49:24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d v="2016-06-17T13:09:48"/>
    <d v="2016-06-17T13:09:48"/>
    <n v="6"/>
    <x v="3"/>
    <x v="1"/>
    <d v="2016-07-12T13:51:00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d v="2016-03-08T17:11:59"/>
    <d v="2016-03-08T17:11:59"/>
    <n v="3"/>
    <x v="3"/>
    <x v="8"/>
    <d v="2016-05-07T16:11:59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d v="2016-10-09T18:09:28"/>
    <d v="2016-10-09T18:09:28"/>
    <n v="10"/>
    <x v="3"/>
    <x v="10"/>
    <d v="2016-11-12T00:00:0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d v="2014-10-09T01:18:50"/>
    <d v="2014-10-09T01:18:50"/>
    <n v="10"/>
    <x v="4"/>
    <x v="10"/>
    <d v="2014-11-30T17:59:0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d v="2014-11-04T17:34:40"/>
    <d v="2014-11-04T17:34:40"/>
    <n v="11"/>
    <x v="4"/>
    <x v="5"/>
    <d v="2014-11-29T11:00:0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d v="2014-06-27T15:47:40"/>
    <d v="2014-06-27T15:47:40"/>
    <n v="6"/>
    <x v="4"/>
    <x v="1"/>
    <d v="2014-07-27T10:27:00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d v="2014-10-28T21:28:17"/>
    <d v="2014-10-28T21:28:17"/>
    <n v="10"/>
    <x v="4"/>
    <x v="10"/>
    <d v="2014-11-27T22:28:17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d v="2015-10-04T23:03:21"/>
    <d v="2015-10-04T23:03:21"/>
    <n v="10"/>
    <x v="1"/>
    <x v="10"/>
    <d v="2015-11-19T00:03:21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d v="2014-10-14T02:11:30"/>
    <d v="2014-10-14T02:11:30"/>
    <n v="10"/>
    <x v="4"/>
    <x v="10"/>
    <d v="2014-11-13T03:02: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d v="2017-01-13T20:26:00"/>
    <d v="2017-01-13T20:26:00"/>
    <n v="1"/>
    <x v="2"/>
    <x v="2"/>
    <d v="2017-03-14T19:26:00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d v="2016-12-16T12:16:53"/>
    <d v="2016-12-16T12:16:53"/>
    <n v="12"/>
    <x v="3"/>
    <x v="12"/>
    <d v="2017-01-30T12:16:53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d v="2015-11-17T11:25:14"/>
    <d v="2015-11-17T11:25:14"/>
    <n v="11"/>
    <x v="1"/>
    <x v="5"/>
    <d v="2015-12-17T00:59:00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d v="2017-02-14T12:01:01"/>
    <d v="2017-02-14T12:01:01"/>
    <n v="2"/>
    <x v="2"/>
    <x v="3"/>
    <d v="2017-03-16T11:01:01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d v="2016-01-19T12:00:27"/>
    <d v="2016-01-19T12:00:27"/>
    <n v="1"/>
    <x v="3"/>
    <x v="2"/>
    <d v="2016-02-18T12:00:27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d v="2015-09-29T09:59:43"/>
    <d v="2015-09-29T09:59:43"/>
    <n v="9"/>
    <x v="1"/>
    <x v="9"/>
    <d v="2015-10-30T09:59:43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d v="2014-12-03T19:57:52"/>
    <d v="2014-12-03T19:57:52"/>
    <n v="12"/>
    <x v="4"/>
    <x v="12"/>
    <d v="2014-12-12T02:11:00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d v="2016-11-02T09:00:23"/>
    <d v="2016-11-02T09:00:23"/>
    <n v="11"/>
    <x v="3"/>
    <x v="5"/>
    <d v="2016-12-14T10:00:23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d v="2016-11-28T14:25:15"/>
    <d v="2016-11-28T14:25:15"/>
    <n v="11"/>
    <x v="3"/>
    <x v="5"/>
    <d v="2016-12-28T14:25:15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d v="2016-05-20T09:30:46"/>
    <d v="2016-05-20T09:30:46"/>
    <n v="5"/>
    <x v="3"/>
    <x v="6"/>
    <d v="2016-06-19T09:30:46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d v="2016-07-10T14:54:22"/>
    <d v="2016-07-10T14:54:22"/>
    <n v="7"/>
    <x v="3"/>
    <x v="4"/>
    <d v="2016-09-04T21:59:00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d v="2014-11-03T16:33:15"/>
    <d v="2014-11-03T16:33:15"/>
    <n v="11"/>
    <x v="4"/>
    <x v="5"/>
    <d v="2014-12-18T16:33:15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d v="2016-12-10T05:34:12"/>
    <d v="2016-12-10T05:34:12"/>
    <n v="12"/>
    <x v="3"/>
    <x v="12"/>
    <d v="2017-01-24T05:34:12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d v="2015-12-01T15:00:56"/>
    <d v="2015-12-01T15:00:56"/>
    <n v="12"/>
    <x v="1"/>
    <x v="12"/>
    <d v="2015-12-29T15:00:00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d v="2014-11-11T19:03:35"/>
    <d v="2014-11-11T19:03:35"/>
    <n v="11"/>
    <x v="4"/>
    <x v="5"/>
    <d v="2014-12-31T19:03:3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d v="2015-10-26T16:04:55"/>
    <d v="2015-10-26T16:04:55"/>
    <n v="10"/>
    <x v="1"/>
    <x v="10"/>
    <d v="2015-11-25T17:04:55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d v="2016-02-21T21:34:16"/>
    <d v="2016-02-21T21:34:16"/>
    <n v="2"/>
    <x v="3"/>
    <x v="3"/>
    <d v="2016-04-06T20:34:16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d v="2015-10-12T11:12:15"/>
    <d v="2015-10-12T11:12:15"/>
    <n v="10"/>
    <x v="1"/>
    <x v="10"/>
    <d v="2015-11-21T12:12:15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d v="2016-06-14T06:48:53"/>
    <d v="2016-06-14T06:48:53"/>
    <n v="6"/>
    <x v="3"/>
    <x v="1"/>
    <d v="2016-07-14T06:48:53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d v="2015-01-05T18:22:29"/>
    <d v="2015-01-05T18:22:29"/>
    <n v="1"/>
    <x v="1"/>
    <x v="2"/>
    <d v="2015-02-04T18:22:2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d v="2015-05-02T20:40:09"/>
    <d v="2015-05-02T20:40:09"/>
    <n v="5"/>
    <x v="1"/>
    <x v="6"/>
    <d v="2015-06-01T19:47:00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d v="2015-09-24T01:02:51"/>
    <d v="2015-09-24T01:02:51"/>
    <n v="9"/>
    <x v="1"/>
    <x v="9"/>
    <d v="2015-10-16T23:00:00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d v="2015-04-17T10:31:17"/>
    <d v="2015-04-17T10:31:17"/>
    <n v="4"/>
    <x v="1"/>
    <x v="7"/>
    <d v="2015-05-17T10:31:17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d v="2015-05-21T17:04:21"/>
    <d v="2015-05-21T17:04:21"/>
    <n v="5"/>
    <x v="1"/>
    <x v="6"/>
    <d v="2015-06-20T17:04:21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d v="2016-01-01T08:56:03"/>
    <d v="2016-01-01T08:56:03"/>
    <n v="1"/>
    <x v="3"/>
    <x v="2"/>
    <d v="2016-01-31T08:56:03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d v="2015-02-14T15:00:37"/>
    <d v="2015-02-14T15:00:37"/>
    <n v="2"/>
    <x v="1"/>
    <x v="3"/>
    <d v="2015-03-16T14:00:37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d v="2016-02-26T04:46:56"/>
    <d v="2016-02-26T04:46:56"/>
    <n v="2"/>
    <x v="3"/>
    <x v="3"/>
    <d v="2016-03-31T03:46:56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d v="2014-09-22T19:49:07"/>
    <d v="2014-09-22T19:49:07"/>
    <n v="9"/>
    <x v="4"/>
    <x v="9"/>
    <d v="2014-10-22T19:49:07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d v="2017-01-20T10:03:25"/>
    <d v="2017-01-20T10:03:25"/>
    <n v="1"/>
    <x v="2"/>
    <x v="2"/>
    <d v="2017-03-06T15:00:00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d v="2015-02-09T12:05:07"/>
    <d v="2015-02-09T12:05:07"/>
    <n v="2"/>
    <x v="1"/>
    <x v="3"/>
    <d v="2015-04-04T16:59:0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d v="2016-08-29T06:35:49"/>
    <d v="2016-08-29T06:35:49"/>
    <n v="8"/>
    <x v="3"/>
    <x v="11"/>
    <d v="2016-09-12T06:35:49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d v="2015-11-16T13:20:10"/>
    <d v="2015-11-16T13:20:10"/>
    <n v="11"/>
    <x v="1"/>
    <x v="5"/>
    <d v="2015-12-16T13:20:10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d v="2016-05-24T11:00:25"/>
    <d v="2016-05-24T11:00:25"/>
    <n v="5"/>
    <x v="3"/>
    <x v="6"/>
    <d v="2016-06-23T11:00:25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d v="2016-11-14T12:34:40"/>
    <d v="2016-11-14T12:34:40"/>
    <n v="11"/>
    <x v="3"/>
    <x v="5"/>
    <d v="2016-12-12T12:34:40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d v="2016-07-03T23:00:04"/>
    <d v="2016-07-03T23:00:04"/>
    <n v="7"/>
    <x v="3"/>
    <x v="4"/>
    <d v="2016-08-04T22:59:0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d v="2015-01-12T10:23:40"/>
    <d v="2015-01-12T10:23:40"/>
    <n v="1"/>
    <x v="1"/>
    <x v="2"/>
    <d v="2015-02-11T10:23:4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d v="2012-12-06T05:46:30"/>
    <d v="2012-12-06T05:46:30"/>
    <n v="12"/>
    <x v="6"/>
    <x v="12"/>
    <d v="2013-01-07T03:00:00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d v="2015-04-25T14:44:22"/>
    <d v="2015-04-25T14:44:22"/>
    <n v="4"/>
    <x v="1"/>
    <x v="7"/>
    <d v="2015-05-18T00:00:00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d v="2016-02-18T00:33:43"/>
    <d v="2016-02-18T00:33:43"/>
    <n v="2"/>
    <x v="3"/>
    <x v="3"/>
    <d v="2016-03-18T23:33:43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d v="2016-11-17T21:37:26"/>
    <d v="2016-11-17T21:37:26"/>
    <n v="11"/>
    <x v="3"/>
    <x v="5"/>
    <d v="2016-12-13T02:59:0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d v="2016-07-28T12:00:09"/>
    <d v="2016-07-28T12:00:09"/>
    <n v="7"/>
    <x v="3"/>
    <x v="4"/>
    <d v="2016-08-27T12:00:09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d v="2014-07-10T20:26:32"/>
    <d v="2014-07-10T20:26:32"/>
    <n v="7"/>
    <x v="4"/>
    <x v="4"/>
    <d v="2014-07-30T20:26:3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d v="2014-07-31T11:42:28"/>
    <d v="2014-07-31T11:42:28"/>
    <n v="7"/>
    <x v="4"/>
    <x v="4"/>
    <d v="2014-09-12T05:00:00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d v="2015-04-20T01:04:15"/>
    <d v="2015-04-20T01:04:15"/>
    <n v="4"/>
    <x v="1"/>
    <x v="7"/>
    <d v="2015-05-20T01:04:15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d v="2015-01-07T17:13:21"/>
    <d v="2015-01-07T17:13:21"/>
    <n v="1"/>
    <x v="1"/>
    <x v="2"/>
    <d v="2015-03-05T15:27:0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d v="2014-07-24T15:59:10"/>
    <d v="2014-07-24T15:59:10"/>
    <n v="7"/>
    <x v="4"/>
    <x v="4"/>
    <d v="2014-08-23T15:59:1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d v="2015-11-11T15:26:00"/>
    <d v="2015-11-11T15:26:00"/>
    <n v="11"/>
    <x v="1"/>
    <x v="5"/>
    <d v="2015-12-26T15:26:00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d v="2014-10-06T14:38:35"/>
    <d v="2014-10-06T14:38:35"/>
    <n v="10"/>
    <x v="4"/>
    <x v="10"/>
    <d v="2014-11-05T15:38:35"/>
    <b v="0"/>
    <n v="4"/>
    <b v="0"/>
    <s v="journalism/audio"/>
    <n v="1.4133333333333333E-2"/>
    <n v="53"/>
    <x v="5"/>
    <s v="audio"/>
  </r>
  <r>
    <n v="1049"/>
    <s v="J1 (Canceled)"/>
    <s v="------"/>
    <x v="14"/>
    <n v="0"/>
    <x v="1"/>
    <s v="US"/>
    <s v="USD"/>
    <n v="1455272445"/>
    <n v="1452680445"/>
    <d v="2016-08-15T20:16:29"/>
    <d v="2016-08-15T20:16:29"/>
    <n v="8"/>
    <x v="3"/>
    <x v="11"/>
    <d v="2016-09-24T20:16:2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d v="2016-01-13T05:20:45"/>
    <d v="2016-01-13T05:20:45"/>
    <n v="1"/>
    <x v="3"/>
    <x v="2"/>
    <d v="2016-02-12T05:20:45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d v="2015-08-15T14:07:57"/>
    <d v="2015-08-15T14:07:57"/>
    <n v="8"/>
    <x v="1"/>
    <x v="11"/>
    <d v="2015-09-14T14:07:57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d v="2014-07-29T19:20:25"/>
    <d v="2014-07-29T19:20:25"/>
    <n v="7"/>
    <x v="4"/>
    <x v="4"/>
    <d v="2014-08-26T19:20:2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d v="2016-04-23T14:08:15"/>
    <d v="2016-04-23T14:08:15"/>
    <n v="4"/>
    <x v="3"/>
    <x v="7"/>
    <d v="2016-06-06T15:09:00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d v="2017-02-08T23:08:52"/>
    <d v="2017-02-08T23:08:52"/>
    <n v="2"/>
    <x v="2"/>
    <x v="3"/>
    <d v="2017-03-05T23:08:52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d v="2014-07-11T15:26:39"/>
    <d v="2014-07-11T15:26:39"/>
    <n v="7"/>
    <x v="4"/>
    <x v="4"/>
    <d v="2014-08-10T17:00:00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d v="2016-02-06T18:49:05"/>
    <d v="2016-02-06T18:49:05"/>
    <n v="2"/>
    <x v="3"/>
    <x v="3"/>
    <d v="2016-03-07T18:49:05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d v="2015-02-23T12:16:17"/>
    <d v="2015-02-23T12:16:17"/>
    <n v="2"/>
    <x v="1"/>
    <x v="3"/>
    <d v="2015-04-24T11:16:1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d v="2016-11-04T15:54:43"/>
    <d v="2016-11-04T15:54:43"/>
    <n v="11"/>
    <x v="3"/>
    <x v="5"/>
    <d v="2016-12-04T16:54:43"/>
    <b v="0"/>
    <n v="0"/>
    <b v="0"/>
    <s v="journalism/audio"/>
    <n v="0"/>
    <e v="#DIV/0!"/>
    <x v="5"/>
    <s v="audio"/>
  </r>
  <r>
    <n v="1059"/>
    <s v="Voice Over Artist (Canceled)"/>
    <s v="Turning myself into a vocal artist."/>
    <x v="184"/>
    <n v="0"/>
    <x v="1"/>
    <s v="US"/>
    <s v="USD"/>
    <n v="1426269456"/>
    <n v="1423681056"/>
    <d v="2015-02-12T16:37:23"/>
    <d v="2015-02-12T16:37:23"/>
    <n v="2"/>
    <x v="1"/>
    <x v="3"/>
    <d v="2015-03-25T19:00:00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d v="2015-02-11T13:57:36"/>
    <d v="2015-02-11T13:57:36"/>
    <n v="2"/>
    <x v="1"/>
    <x v="3"/>
    <d v="2015-03-13T12:57:36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d v="2015-03-16T16:54:53"/>
    <d v="2015-03-16T16:54:53"/>
    <n v="3"/>
    <x v="1"/>
    <x v="8"/>
    <d v="2015-04-15T16:54:53"/>
    <b v="0"/>
    <n v="0"/>
    <b v="0"/>
    <s v="journalism/audio"/>
    <n v="0"/>
    <e v="#DIV/0!"/>
    <x v="5"/>
    <s v="audio"/>
  </r>
  <r>
    <n v="1062"/>
    <s v="RETURNING AT A LATER DATE"/>
    <s v="SEE US ON PATREON www.badgirlartwork.com"/>
    <x v="212"/>
    <n v="190"/>
    <x v="1"/>
    <s v="US"/>
    <s v="USD"/>
    <n v="1468351341"/>
    <n v="1467746541"/>
    <d v="2016-03-03T01:38:28"/>
    <d v="2016-03-03T01:38:28"/>
    <n v="3"/>
    <x v="3"/>
    <x v="8"/>
    <d v="2016-05-01T20:00:00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d v="2016-07-05T14:22:21"/>
    <d v="2016-07-05T14:22:21"/>
    <n v="7"/>
    <x v="3"/>
    <x v="4"/>
    <d v="2016-07-12T14:22:21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d v="2016-07-31T19:44:22"/>
    <d v="2016-07-31T19:44:22"/>
    <n v="7"/>
    <x v="3"/>
    <x v="4"/>
    <d v="2016-08-30T19:44:22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d v="2013-05-23T00:28:23"/>
    <d v="2013-05-23T00:28:23"/>
    <n v="5"/>
    <x v="5"/>
    <x v="6"/>
    <d v="2013-07-07T00:28:23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d v="2014-01-22T04:08:42"/>
    <d v="2014-01-22T04:08:42"/>
    <n v="1"/>
    <x v="4"/>
    <x v="2"/>
    <d v="2014-02-19T04:08:4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d v="2013-06-20T18:06:22"/>
    <d v="2013-06-20T18:06:22"/>
    <n v="6"/>
    <x v="5"/>
    <x v="1"/>
    <d v="2013-08-04T18:06:22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d v="2013-11-21T15:32:11"/>
    <d v="2013-11-21T15:32:11"/>
    <n v="11"/>
    <x v="5"/>
    <x v="5"/>
    <d v="2013-12-21T15:32:11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d v="2016-03-11T03:54:24"/>
    <d v="2016-03-11T03:54:24"/>
    <n v="3"/>
    <x v="3"/>
    <x v="8"/>
    <d v="2016-04-10T02:54:24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d v="2013-10-25T00:30:59"/>
    <d v="2013-10-25T00:30:59"/>
    <n v="10"/>
    <x v="5"/>
    <x v="10"/>
    <d v="2013-11-26T01:30:59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d v="2012-09-10T19:17:02"/>
    <d v="2012-09-10T19:17:02"/>
    <n v="9"/>
    <x v="6"/>
    <x v="9"/>
    <d v="2012-09-30T19:17:02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d v="2015-10-18T13:04:53"/>
    <d v="2015-10-18T13:04:53"/>
    <n v="10"/>
    <x v="1"/>
    <x v="10"/>
    <d v="2015-11-17T14:04:53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d v="2014-01-06T14:58:17"/>
    <d v="2014-01-06T14:58:17"/>
    <n v="1"/>
    <x v="4"/>
    <x v="2"/>
    <d v="2014-02-05T14:58:17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d v="2011-09-16T18:09:01"/>
    <d v="2011-09-16T18:09:01"/>
    <n v="9"/>
    <x v="7"/>
    <x v="9"/>
    <d v="2011-10-16T18:09:01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d v="2013-12-04T23:09:05"/>
    <d v="2013-12-04T23:09:05"/>
    <n v="12"/>
    <x v="5"/>
    <x v="12"/>
    <d v="2014-01-03T23:09:0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d v="2012-04-06T16:41:56"/>
    <d v="2012-04-06T16:41:56"/>
    <n v="4"/>
    <x v="6"/>
    <x v="7"/>
    <d v="2012-05-06T16:41:5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d v="2014-07-18T04:04:10"/>
    <d v="2014-07-18T04:04:10"/>
    <n v="7"/>
    <x v="4"/>
    <x v="4"/>
    <d v="2014-09-11T04:04:10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d v="2015-12-14T23:00:11"/>
    <d v="2015-12-14T23:00:11"/>
    <n v="12"/>
    <x v="1"/>
    <x v="12"/>
    <d v="2016-01-13T23:00:1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d v="2011-06-06T23:42:01"/>
    <d v="2011-06-06T23:42:01"/>
    <n v="6"/>
    <x v="7"/>
    <x v="1"/>
    <d v="2011-07-21T23:42:01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d v="2016-04-19T08:35:36"/>
    <d v="2016-04-19T08:35:36"/>
    <n v="4"/>
    <x v="3"/>
    <x v="7"/>
    <d v="2016-05-14T08:35:36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d v="2014-04-10T22:18:53"/>
    <d v="2014-04-10T22:18:53"/>
    <n v="4"/>
    <x v="4"/>
    <x v="7"/>
    <d v="2014-05-10T22:18:53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d v="2014-12-29T17:14:52"/>
    <d v="2014-12-29T17:14:52"/>
    <n v="12"/>
    <x v="4"/>
    <x v="12"/>
    <d v="2015-01-28T17:14:5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d v="2012-07-11T16:44:48"/>
    <d v="2012-07-11T16:44:48"/>
    <n v="7"/>
    <x v="6"/>
    <x v="4"/>
    <d v="2012-08-10T16:44:48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x v="131"/>
    <n v="0"/>
    <x v="2"/>
    <s v="US"/>
    <s v="USD"/>
    <n v="1407534804"/>
    <n v="1404942804"/>
    <d v="2014-06-03T10:49:43"/>
    <d v="2014-06-03T10:49:43"/>
    <n v="6"/>
    <x v="4"/>
    <x v="1"/>
    <d v="2014-08-02T10:49:43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d v="2014-07-09T16:53:24"/>
    <d v="2014-07-09T16:53:24"/>
    <n v="7"/>
    <x v="4"/>
    <x v="4"/>
    <d v="2014-08-08T16:53:24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x v="102"/>
    <n v="15"/>
    <x v="2"/>
    <s v="US"/>
    <s v="USD"/>
    <n v="1408913291"/>
    <n v="1406321291"/>
    <d v="2016-02-13T11:06:15"/>
    <d v="2016-02-13T11:06:15"/>
    <n v="2"/>
    <x v="3"/>
    <x v="3"/>
    <d v="2016-03-14T10:06:15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d v="2014-07-25T15:48:11"/>
    <d v="2014-07-25T15:48:11"/>
    <n v="7"/>
    <x v="4"/>
    <x v="4"/>
    <d v="2014-08-24T15:48:11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d v="2014-05-16T12:08:07"/>
    <d v="2014-05-16T12:08:07"/>
    <n v="5"/>
    <x v="4"/>
    <x v="6"/>
    <d v="2014-06-15T12:08:0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d v="2014-03-25T14:11:07"/>
    <d v="2014-03-25T14:11:07"/>
    <n v="3"/>
    <x v="4"/>
    <x v="8"/>
    <d v="2014-04-24T14:11:07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d v="2015-05-26T23:32:55"/>
    <d v="2015-05-26T23:32:55"/>
    <n v="5"/>
    <x v="1"/>
    <x v="6"/>
    <d v="2015-06-25T23:32:55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d v="2015-04-28T23:27:33"/>
    <d v="2015-04-28T23:27:33"/>
    <n v="4"/>
    <x v="1"/>
    <x v="7"/>
    <d v="2015-05-28T23:27:33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d v="2016-03-11T14:41:12"/>
    <d v="2016-03-11T14:41:12"/>
    <n v="3"/>
    <x v="3"/>
    <x v="8"/>
    <d v="2016-04-10T13:41:1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d v="2012-12-06T19:37:18"/>
    <d v="2012-12-06T19:37:18"/>
    <n v="12"/>
    <x v="6"/>
    <x v="12"/>
    <d v="2013-01-05T19:37:18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d v="2016-01-27T18:22:17"/>
    <d v="2016-01-27T18:22:17"/>
    <n v="1"/>
    <x v="3"/>
    <x v="2"/>
    <d v="2016-02-11T18:22:17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d v="2011-09-09T12:07:13"/>
    <d v="2011-09-09T12:07:13"/>
    <n v="9"/>
    <x v="7"/>
    <x v="9"/>
    <d v="2011-10-09T12:07:13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d v="2013-07-31T07:53:40"/>
    <d v="2013-07-31T07:53:40"/>
    <n v="7"/>
    <x v="5"/>
    <x v="4"/>
    <d v="2013-08-30T07:53:40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d v="2014-09-03T07:25:54"/>
    <d v="2014-09-03T07:25:54"/>
    <n v="9"/>
    <x v="4"/>
    <x v="9"/>
    <d v="2014-10-03T22:30:00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d v="2014-01-21T14:01:17"/>
    <d v="2014-01-21T14:01:17"/>
    <n v="1"/>
    <x v="4"/>
    <x v="2"/>
    <d v="2014-03-02T14:01:17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d v="2014-03-14T13:18:15"/>
    <d v="2014-03-14T13:18:15"/>
    <n v="3"/>
    <x v="4"/>
    <x v="8"/>
    <d v="2014-04-13T13:18:15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d v="2015-04-13T15:04:28"/>
    <d v="2015-04-13T15:04:28"/>
    <n v="4"/>
    <x v="1"/>
    <x v="7"/>
    <d v="2015-05-13T15:04:28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d v="2016-01-14T21:39:31"/>
    <d v="2016-01-14T21:39:31"/>
    <n v="1"/>
    <x v="3"/>
    <x v="2"/>
    <d v="2016-02-13T21:39:3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d v="2016-06-17T13:32:18"/>
    <d v="2016-06-17T13:32:18"/>
    <n v="6"/>
    <x v="3"/>
    <x v="1"/>
    <d v="2016-07-14T13:12:00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d v="2013-10-29T20:05:25"/>
    <d v="2013-10-29T20:05:25"/>
    <n v="10"/>
    <x v="5"/>
    <x v="10"/>
    <d v="2013-12-09T00:59:0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d v="2016-04-19T00:19:50"/>
    <d v="2016-04-19T00:19:50"/>
    <n v="4"/>
    <x v="3"/>
    <x v="7"/>
    <d v="2016-06-18T00:19:50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d v="2014-05-12T04:50:21"/>
    <d v="2014-05-12T04:50:21"/>
    <n v="5"/>
    <x v="4"/>
    <x v="6"/>
    <d v="2014-06-11T04:50:21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d v="2014-02-21T22:15:27"/>
    <d v="2014-02-21T22:15:27"/>
    <n v="2"/>
    <x v="4"/>
    <x v="3"/>
    <d v="2014-03-23T21:15:27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d v="2012-03-05T12:46:15"/>
    <d v="2012-03-05T12:46:15"/>
    <n v="3"/>
    <x v="6"/>
    <x v="8"/>
    <d v="2012-04-04T11:46:15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d v="2014-06-23T15:40:24"/>
    <d v="2014-06-23T15:40:24"/>
    <n v="6"/>
    <x v="4"/>
    <x v="1"/>
    <d v="2014-07-23T15:40:24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d v="2012-02-13T10:17:15"/>
    <d v="2012-02-13T10:17:15"/>
    <n v="2"/>
    <x v="6"/>
    <x v="3"/>
    <d v="2012-04-13T09:17:15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d v="2016-10-19T13:03:10"/>
    <d v="2016-10-19T13:03:10"/>
    <n v="10"/>
    <x v="3"/>
    <x v="10"/>
    <d v="2016-11-18T14:03: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d v="2012-11-07T17:23:42"/>
    <d v="2012-11-07T17:23:42"/>
    <n v="11"/>
    <x v="6"/>
    <x v="5"/>
    <d v="2012-12-07T17:23:42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d v="2015-12-08T23:53:10"/>
    <d v="2015-12-08T23:53:10"/>
    <n v="12"/>
    <x v="1"/>
    <x v="12"/>
    <d v="2016-01-07T23:53:10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d v="2014-11-20T13:13:31"/>
    <d v="2014-11-20T13:13:31"/>
    <n v="11"/>
    <x v="4"/>
    <x v="5"/>
    <d v="2015-01-19T03:30:0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d v="2014-07-15T18:27:00"/>
    <d v="2014-07-15T18:27:00"/>
    <n v="7"/>
    <x v="4"/>
    <x v="4"/>
    <d v="2014-08-14T18:27:00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d v="2013-09-09T03:18:07"/>
    <d v="2013-09-09T03:18:07"/>
    <n v="9"/>
    <x v="5"/>
    <x v="9"/>
    <d v="2013-10-09T03:18:07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d v="2016-02-29T11:41:35"/>
    <d v="2016-02-29T11:41:35"/>
    <n v="2"/>
    <x v="3"/>
    <x v="3"/>
    <d v="2016-03-30T10:41:35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d v="2012-04-10T15:20:08"/>
    <d v="2012-04-10T15:20:08"/>
    <n v="4"/>
    <x v="6"/>
    <x v="7"/>
    <d v="2012-06-09T15:20:08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d v="2015-11-25T09:21:53"/>
    <d v="2015-11-25T09:21:53"/>
    <n v="11"/>
    <x v="1"/>
    <x v="5"/>
    <d v="2015-12-25T09:21:53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d v="2014-03-05T22:59:39"/>
    <d v="2014-03-05T22:59:39"/>
    <n v="3"/>
    <x v="4"/>
    <x v="8"/>
    <d v="2014-04-04T21:59:3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d v="2014-03-24T14:01:04"/>
    <d v="2014-03-24T14:01:04"/>
    <n v="3"/>
    <x v="4"/>
    <x v="8"/>
    <d v="2014-04-06T14:01:04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d v="2011-09-13T15:56:40"/>
    <d v="2011-09-13T15:56:40"/>
    <n v="9"/>
    <x v="7"/>
    <x v="9"/>
    <d v="2011-10-28T15:56:40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d v="2016-02-12T17:25:16"/>
    <d v="2016-02-12T17:25:16"/>
    <n v="2"/>
    <x v="3"/>
    <x v="3"/>
    <d v="2016-03-13T16:25:16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d v="2013-05-16T11:53:45"/>
    <d v="2013-05-16T11:53:45"/>
    <n v="5"/>
    <x v="5"/>
    <x v="6"/>
    <d v="2013-05-30T11:53:45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d v="2014-03-20T07:34:08"/>
    <d v="2014-03-20T07:34:08"/>
    <n v="3"/>
    <x v="4"/>
    <x v="8"/>
    <d v="2014-04-19T07:34:08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d v="2015-03-31T11:00:51"/>
    <d v="2015-03-31T11:00:51"/>
    <n v="3"/>
    <x v="1"/>
    <x v="8"/>
    <d v="2015-04-30T11:00:51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d v="2015-07-27T09:58:50"/>
    <d v="2015-07-27T09:58:50"/>
    <n v="7"/>
    <x v="1"/>
    <x v="4"/>
    <d v="2015-09-25T09:58:50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d v="2016-06-14T02:51:34"/>
    <d v="2016-06-14T02:51:34"/>
    <n v="6"/>
    <x v="3"/>
    <x v="1"/>
    <d v="2016-07-14T02:51:34"/>
    <b v="0"/>
    <n v="23"/>
    <b v="0"/>
    <s v="games/mobile games"/>
    <n v="1.6714285714285713E-2"/>
    <n v="25.434782608695652"/>
    <x v="6"/>
    <s v="mobile games"/>
  </r>
  <r>
    <n v="1128"/>
    <s v="Flying Turds"/>
    <s v="#havingfunFTW"/>
    <x v="28"/>
    <n v="1"/>
    <x v="2"/>
    <s v="GB"/>
    <s v="GBP"/>
    <n v="1407425717"/>
    <n v="1404833717"/>
    <d v="2014-10-14T15:30:00"/>
    <d v="2014-10-14T15:30:00"/>
    <n v="10"/>
    <x v="4"/>
    <x v="10"/>
    <d v="2014-11-14T16:30:00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d v="2014-07-08T10:35:17"/>
    <d v="2014-07-08T10:35:17"/>
    <n v="7"/>
    <x v="4"/>
    <x v="4"/>
    <d v="2014-08-07T10:35:17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d v="2016-05-06T01:21:33"/>
    <d v="2016-05-06T01:21:33"/>
    <n v="5"/>
    <x v="3"/>
    <x v="6"/>
    <d v="2016-06-05T01:21:33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d v="2014-09-26T18:55:00"/>
    <d v="2014-09-26T18:55:00"/>
    <n v="9"/>
    <x v="4"/>
    <x v="9"/>
    <d v="2014-11-25T19:55:00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d v="2015-11-24T16:47:48"/>
    <d v="2015-11-24T16:47:48"/>
    <n v="11"/>
    <x v="1"/>
    <x v="5"/>
    <d v="2015-12-24T16:47:48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d v="2016-12-01T21:46:11"/>
    <d v="2016-12-01T21:46:11"/>
    <n v="12"/>
    <x v="3"/>
    <x v="12"/>
    <d v="2016-12-31T21:46:1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d v="2014-07-01T04:46:21"/>
    <d v="2014-07-01T04:46:21"/>
    <n v="7"/>
    <x v="4"/>
    <x v="4"/>
    <d v="2014-07-31T04:46:21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d v="2014-11-15T01:50:28"/>
    <d v="2014-11-15T01:50:28"/>
    <n v="11"/>
    <x v="4"/>
    <x v="5"/>
    <d v="2014-11-28T23:33:00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d v="2016-07-07T18:44:54"/>
    <d v="2016-07-07T18:44:54"/>
    <n v="7"/>
    <x v="3"/>
    <x v="4"/>
    <d v="2016-08-06T18:44:54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d v="2015-11-19T11:07:09"/>
    <d v="2015-11-19T11:07:09"/>
    <n v="11"/>
    <x v="1"/>
    <x v="5"/>
    <d v="2015-12-19T11:07:09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d v="2016-03-24T14:40:21"/>
    <d v="2016-03-24T14:40:21"/>
    <n v="3"/>
    <x v="3"/>
    <x v="8"/>
    <d v="2016-04-23T14:40:2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d v="2017-01-01T16:45:31"/>
    <d v="2017-01-01T16:45:31"/>
    <n v="1"/>
    <x v="2"/>
    <x v="2"/>
    <d v="2017-01-21T16:45:31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d v="2014-12-02T03:20:26"/>
    <d v="2014-12-02T03:20:26"/>
    <n v="12"/>
    <x v="4"/>
    <x v="12"/>
    <d v="2015-01-01T03:20:26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x v="2"/>
    <n v="0"/>
    <x v="2"/>
    <s v="DE"/>
    <s v="EUR"/>
    <n v="1436460450"/>
    <n v="1433868450"/>
    <d v="2015-07-07T06:05:21"/>
    <d v="2015-07-07T06:05:21"/>
    <n v="7"/>
    <x v="1"/>
    <x v="4"/>
    <d v="2015-08-06T06:05:2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d v="2015-06-09T11:47:30"/>
    <d v="2015-06-09T11:47:30"/>
    <n v="6"/>
    <x v="1"/>
    <x v="1"/>
    <d v="2015-07-09T11:47:30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d v="2015-01-17T19:08:47"/>
    <d v="2015-01-17T19:08:47"/>
    <n v="1"/>
    <x v="1"/>
    <x v="2"/>
    <d v="2015-02-16T19:08:47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d v="2015-11-16T23:38:46"/>
    <d v="2015-11-16T23:38:46"/>
    <n v="11"/>
    <x v="1"/>
    <x v="5"/>
    <d v="2015-12-16T23:38:46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d v="2015-03-29T23:22:00"/>
    <d v="2015-03-29T23:22:00"/>
    <n v="3"/>
    <x v="1"/>
    <x v="8"/>
    <d v="2015-04-28T23:22:00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d v="2014-08-03T12:56:32"/>
    <d v="2014-08-03T12:56:32"/>
    <n v="8"/>
    <x v="4"/>
    <x v="11"/>
    <d v="2014-10-02T12:56:32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d v="2014-03-25T17:52:53"/>
    <d v="2014-03-25T17:52:53"/>
    <n v="3"/>
    <x v="4"/>
    <x v="8"/>
    <d v="2014-05-02T17:52:5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d v="2014-08-20T18:19:43"/>
    <d v="2014-08-20T18:19:43"/>
    <n v="8"/>
    <x v="4"/>
    <x v="11"/>
    <d v="2014-10-19T18:19:43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d v="2016-10-31T23:06:21"/>
    <d v="2016-10-31T23:06:21"/>
    <n v="10"/>
    <x v="3"/>
    <x v="10"/>
    <d v="2016-12-01T00:06:21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d v="2016-05-17T12:02:46"/>
    <d v="2016-05-17T12:02:46"/>
    <n v="5"/>
    <x v="3"/>
    <x v="6"/>
    <d v="2016-06-16T12:02:46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d v="2015-11-09T17:54:35"/>
    <d v="2015-11-09T17:54:35"/>
    <n v="11"/>
    <x v="1"/>
    <x v="5"/>
    <d v="2016-01-08T17:54:35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x v="194"/>
    <n v="911"/>
    <x v="2"/>
    <s v="US"/>
    <s v="USD"/>
    <n v="1431709312"/>
    <n v="1429117312"/>
    <d v="2015-08-07T21:27:43"/>
    <d v="2015-08-07T21:27:43"/>
    <n v="8"/>
    <x v="1"/>
    <x v="11"/>
    <d v="2015-09-06T21:27:43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d v="2015-04-15T12:01:52"/>
    <d v="2015-04-15T12:01:52"/>
    <n v="4"/>
    <x v="1"/>
    <x v="7"/>
    <d v="2015-05-15T12:01:52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d v="2015-05-19T12:08:25"/>
    <d v="2015-05-19T12:08:25"/>
    <n v="5"/>
    <x v="1"/>
    <x v="6"/>
    <d v="2015-06-18T12:08:25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d v="2015-08-06T21:36:46"/>
    <d v="2015-08-06T21:36:46"/>
    <n v="8"/>
    <x v="1"/>
    <x v="11"/>
    <d v="2015-09-05T21:36:46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d v="2014-07-15T13:20:08"/>
    <d v="2014-07-15T13:20:08"/>
    <n v="7"/>
    <x v="4"/>
    <x v="4"/>
    <d v="2014-08-14T13:20:08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d v="2015-01-24T20:42:42"/>
    <d v="2015-01-24T20:42:42"/>
    <n v="1"/>
    <x v="1"/>
    <x v="2"/>
    <d v="2015-02-23T20:42:42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d v="2014-10-06T10:04:40"/>
    <d v="2014-10-06T10:04:40"/>
    <n v="10"/>
    <x v="4"/>
    <x v="10"/>
    <d v="2014-12-05T11:04:40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d v="2014-11-08T21:12:08"/>
    <d v="2014-11-08T21:12:08"/>
    <n v="11"/>
    <x v="4"/>
    <x v="5"/>
    <d v="2014-12-08T21:12:08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d v="2015-05-30T12:26:05"/>
    <d v="2015-05-30T12:26:05"/>
    <n v="5"/>
    <x v="1"/>
    <x v="6"/>
    <d v="2015-06-30T10:45:0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d v="2015-02-25T22:43:06"/>
    <d v="2015-02-25T22:43:06"/>
    <n v="2"/>
    <x v="1"/>
    <x v="3"/>
    <d v="2015-03-27T21:43:06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d v="2015-04-28T10:06:29"/>
    <d v="2015-04-28T10:06:29"/>
    <n v="4"/>
    <x v="1"/>
    <x v="7"/>
    <d v="2015-05-19T10:06:29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d v="2014-08-25T11:24:24"/>
    <d v="2014-08-25T11:24:24"/>
    <n v="8"/>
    <x v="4"/>
    <x v="11"/>
    <d v="2014-09-25T11:24:24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d v="2014-07-10T12:22:00"/>
    <d v="2014-07-10T12:22:00"/>
    <n v="7"/>
    <x v="4"/>
    <x v="4"/>
    <d v="2014-08-09T12:22:00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d v="2016-05-19T12:23:02"/>
    <d v="2016-05-19T12:23:02"/>
    <n v="5"/>
    <x v="3"/>
    <x v="6"/>
    <d v="2016-06-18T12:23:02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d v="2014-06-02T00:08:50"/>
    <d v="2014-06-02T00:08:50"/>
    <n v="6"/>
    <x v="4"/>
    <x v="1"/>
    <d v="2014-07-06T00:08:50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d v="2015-05-26T06:39:02"/>
    <d v="2015-05-26T06:39:02"/>
    <n v="5"/>
    <x v="1"/>
    <x v="6"/>
    <d v="2015-06-25T23:00:00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d v="2014-08-12T12:38:15"/>
    <d v="2014-08-12T12:38:15"/>
    <n v="8"/>
    <x v="4"/>
    <x v="11"/>
    <d v="2014-09-12T12:38:1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d v="2016-08-22T20:17:45"/>
    <d v="2016-08-22T20:17:45"/>
    <n v="8"/>
    <x v="3"/>
    <x v="11"/>
    <d v="2016-09-21T20:17:45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d v="2015-01-23T03:29:23"/>
    <d v="2015-01-23T03:29:23"/>
    <n v="1"/>
    <x v="1"/>
    <x v="2"/>
    <d v="2015-02-22T03:29:23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d v="2015-04-30T16:26:11"/>
    <d v="2015-04-30T16:26:11"/>
    <n v="4"/>
    <x v="1"/>
    <x v="7"/>
    <d v="2015-05-30T16:26:1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x v="7"/>
    <n v="0"/>
    <x v="2"/>
    <s v="US"/>
    <s v="USD"/>
    <n v="1408551752"/>
    <n v="1405959752"/>
    <d v="2014-10-26T14:18:47"/>
    <d v="2014-10-26T14:18:47"/>
    <n v="10"/>
    <x v="4"/>
    <x v="10"/>
    <d v="2014-11-13T15:18:47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d v="2014-07-21T11:22:32"/>
    <d v="2014-07-21T11:22:32"/>
    <n v="7"/>
    <x v="4"/>
    <x v="4"/>
    <d v="2014-08-20T11:22:32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d v="2015-06-28T23:27:37"/>
    <d v="2015-06-28T23:27:37"/>
    <n v="6"/>
    <x v="1"/>
    <x v="1"/>
    <d v="2015-08-02T23:27:3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d v="2016-04-08T15:12:07"/>
    <d v="2016-04-08T15:12:07"/>
    <n v="4"/>
    <x v="3"/>
    <x v="7"/>
    <d v="2016-05-08T15:12:07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d v="2015-06-15T12:28:59"/>
    <d v="2015-06-15T12:28:59"/>
    <n v="6"/>
    <x v="1"/>
    <x v="1"/>
    <d v="2015-07-15T12:28:59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d v="2017-01-10T19:28:18"/>
    <d v="2017-01-10T19:28:18"/>
    <n v="1"/>
    <x v="2"/>
    <x v="2"/>
    <d v="2017-03-06T08:00:00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d v="2014-09-15T10:51:36"/>
    <d v="2014-09-15T10:51:36"/>
    <n v="9"/>
    <x v="4"/>
    <x v="9"/>
    <d v="2014-10-15T10:51:36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d v="2014-07-17T16:44:12"/>
    <d v="2014-07-17T16:44:12"/>
    <n v="7"/>
    <x v="4"/>
    <x v="4"/>
    <d v="2014-08-16T16:44:12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d v="2015-09-28T12:17:07"/>
    <d v="2015-09-28T12:17:07"/>
    <n v="9"/>
    <x v="1"/>
    <x v="9"/>
    <d v="2015-10-28T12:17:07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x v="63"/>
    <n v="4"/>
    <x v="2"/>
    <s v="US"/>
    <s v="USD"/>
    <n v="1425197321"/>
    <n v="1422605321"/>
    <d v="2014-05-22T14:21:54"/>
    <d v="2014-05-22T14:21:54"/>
    <n v="5"/>
    <x v="4"/>
    <x v="6"/>
    <d v="2014-06-28T14:21:54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d v="2015-01-30T03:08:41"/>
    <d v="2015-01-30T03:08:41"/>
    <n v="1"/>
    <x v="1"/>
    <x v="2"/>
    <d v="2015-03-01T03:08:41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d v="2016-12-24T14:51:28"/>
    <d v="2016-12-24T14:51:28"/>
    <n v="12"/>
    <x v="3"/>
    <x v="12"/>
    <d v="2017-01-12T11:42:00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d v="2016-10-13T15:40:23"/>
    <d v="2016-10-13T15:40:23"/>
    <n v="10"/>
    <x v="3"/>
    <x v="10"/>
    <d v="2016-11-01T22:59:00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d v="2017-01-06T09:23:31"/>
    <d v="2017-01-06T09:23:31"/>
    <n v="1"/>
    <x v="2"/>
    <x v="2"/>
    <d v="2017-02-06T09:23:31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d v="2015-05-06T15:45:49"/>
    <d v="2015-05-06T15:45:49"/>
    <n v="5"/>
    <x v="1"/>
    <x v="6"/>
    <d v="2015-06-07T23:00:00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d v="2015-04-29T15:43:15"/>
    <d v="2015-04-29T15:43:15"/>
    <n v="4"/>
    <x v="1"/>
    <x v="7"/>
    <d v="2015-06-01T17:42:00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d v="2015-04-15T16:28:43"/>
    <d v="2015-04-15T16:28:43"/>
    <n v="4"/>
    <x v="1"/>
    <x v="7"/>
    <d v="2015-05-17T13:00:0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d v="2016-12-07T11:49:00"/>
    <d v="2016-12-07T11:49:00"/>
    <n v="12"/>
    <x v="3"/>
    <x v="12"/>
    <d v="2016-12-28T11:49:00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d v="2016-06-08T18:29:55"/>
    <d v="2016-06-08T18:29:55"/>
    <n v="6"/>
    <x v="3"/>
    <x v="1"/>
    <d v="2016-06-29T18:29:5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d v="2014-08-01T10:58:45"/>
    <d v="2014-08-01T10:58:45"/>
    <n v="8"/>
    <x v="4"/>
    <x v="11"/>
    <d v="2014-08-31T10:58:45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d v="2016-02-19T09:29:20"/>
    <d v="2016-02-19T09:29:20"/>
    <n v="2"/>
    <x v="3"/>
    <x v="3"/>
    <d v="2016-03-20T08:29:20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d v="2017-01-12T07:09:38"/>
    <d v="2017-01-12T07:09:38"/>
    <n v="1"/>
    <x v="2"/>
    <x v="2"/>
    <d v="2017-02-11T07:09:38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d v="2016-02-09T13:37:33"/>
    <d v="2016-02-09T13:37:33"/>
    <n v="2"/>
    <x v="3"/>
    <x v="3"/>
    <d v="2016-04-09T12:37:33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d v="2015-03-09T06:42:59"/>
    <d v="2015-03-09T06:42:59"/>
    <n v="3"/>
    <x v="1"/>
    <x v="8"/>
    <d v="2015-04-08T06:42:59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d v="2015-10-21T03:20:53"/>
    <d v="2015-10-21T03:20:53"/>
    <n v="10"/>
    <x v="1"/>
    <x v="10"/>
    <d v="2015-12-20T04:00:00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d v="2015-11-18T14:38:59"/>
    <d v="2015-11-18T14:38:59"/>
    <n v="11"/>
    <x v="1"/>
    <x v="5"/>
    <d v="2015-12-18T14:38:59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d v="2016-05-13T10:57:14"/>
    <d v="2016-05-13T10:57:14"/>
    <n v="5"/>
    <x v="3"/>
    <x v="6"/>
    <d v="2016-06-13T00:59:00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d v="2015-11-25T09:51:26"/>
    <d v="2015-11-25T09:51:26"/>
    <n v="11"/>
    <x v="1"/>
    <x v="5"/>
    <d v="2015-12-30T22:00: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d v="2015-06-06T13:30:00"/>
    <d v="2015-06-06T13:30:00"/>
    <n v="6"/>
    <x v="1"/>
    <x v="1"/>
    <d v="2015-07-08T13:30: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d v="2015-03-26T06:27:36"/>
    <d v="2015-03-26T06:27:36"/>
    <n v="3"/>
    <x v="1"/>
    <x v="8"/>
    <d v="2015-04-16T06:27:3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d v="2016-06-15T09:34:06"/>
    <d v="2016-06-15T09:34:06"/>
    <n v="6"/>
    <x v="3"/>
    <x v="1"/>
    <d v="2016-07-15T09:34:06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d v="2015-05-28T01:55:54"/>
    <d v="2015-05-28T01:55:54"/>
    <n v="5"/>
    <x v="1"/>
    <x v="6"/>
    <d v="2015-06-27T01:55:54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d v="2015-05-01T09:45:27"/>
    <d v="2015-05-01T09:45:27"/>
    <n v="5"/>
    <x v="1"/>
    <x v="6"/>
    <d v="2015-05-31T09:45:27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d v="2015-10-20T12:57:13"/>
    <d v="2015-10-20T12:57:13"/>
    <n v="10"/>
    <x v="1"/>
    <x v="10"/>
    <d v="2015-12-04T00:00:00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d v="2015-05-14T07:09:11"/>
    <d v="2015-05-14T07:09:11"/>
    <n v="5"/>
    <x v="1"/>
    <x v="6"/>
    <d v="2015-06-13T07:09:11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x v="227"/>
    <n v="17396"/>
    <x v="0"/>
    <s v="IT"/>
    <s v="EUR"/>
    <n v="1459418400"/>
    <n v="1456827573"/>
    <d v="2017-02-06T13:37:33"/>
    <d v="2017-02-06T13:37:33"/>
    <n v="2"/>
    <x v="2"/>
    <x v="3"/>
    <d v="2017-03-11T08:29:00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d v="2016-03-01T05:19:33"/>
    <d v="2016-03-01T05:19:33"/>
    <n v="3"/>
    <x v="3"/>
    <x v="8"/>
    <d v="2016-03-31T05:00:00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d v="2016-02-23T12:01:04"/>
    <d v="2016-02-23T12:01:04"/>
    <n v="2"/>
    <x v="3"/>
    <x v="3"/>
    <d v="2016-03-24T11:01:04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d v="2017-01-26T15:18:25"/>
    <d v="2017-01-26T15:18:25"/>
    <n v="1"/>
    <x v="2"/>
    <x v="2"/>
    <d v="2017-02-25T15:18:25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d v="2015-05-08T17:36:12"/>
    <d v="2015-05-08T17:36:12"/>
    <n v="5"/>
    <x v="1"/>
    <x v="6"/>
    <d v="2015-05-31T16:00:00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d v="2016-05-25T15:47:41"/>
    <d v="2016-05-25T15:47:41"/>
    <n v="5"/>
    <x v="3"/>
    <x v="6"/>
    <d v="2016-06-09T15:47:41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d v="2015-11-10T17:48:15"/>
    <d v="2015-11-10T17:48:15"/>
    <n v="11"/>
    <x v="1"/>
    <x v="5"/>
    <d v="2015-11-26T20:00: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d v="2016-12-27T13:08:20"/>
    <d v="2016-12-27T13:08:20"/>
    <n v="12"/>
    <x v="3"/>
    <x v="12"/>
    <d v="2017-01-31T13:08:20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d v="2015-04-10T15:10:05"/>
    <d v="2015-04-10T15:10:05"/>
    <n v="4"/>
    <x v="1"/>
    <x v="7"/>
    <d v="2015-06-09T15:10:0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d v="2014-04-30T17:09:16"/>
    <d v="2014-04-30T17:09:16"/>
    <n v="4"/>
    <x v="4"/>
    <x v="7"/>
    <d v="2014-05-30T17:09: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d v="2015-08-31T09:47:37"/>
    <d v="2015-08-31T09:47:37"/>
    <n v="8"/>
    <x v="1"/>
    <x v="11"/>
    <d v="2015-10-02T18:03:0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d v="2016-06-14T14:25:40"/>
    <d v="2016-06-14T14:25:40"/>
    <n v="6"/>
    <x v="3"/>
    <x v="1"/>
    <d v="2016-07-14T14:25:4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d v="2015-10-01T10:53:20"/>
    <d v="2015-10-01T10:53:20"/>
    <n v="10"/>
    <x v="1"/>
    <x v="10"/>
    <d v="2015-10-31T22:00:00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d v="2016-09-20T06:05:13"/>
    <d v="2016-09-20T06:05:13"/>
    <n v="9"/>
    <x v="3"/>
    <x v="9"/>
    <d v="2016-10-20T06:05:13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d v="2015-07-26T10:05:12"/>
    <d v="2015-07-26T10:05:12"/>
    <n v="7"/>
    <x v="1"/>
    <x v="4"/>
    <d v="2015-08-25T10:05:12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d v="2016-11-06T06:24:48"/>
    <d v="2016-11-06T06:24:48"/>
    <n v="11"/>
    <x v="3"/>
    <x v="5"/>
    <d v="2016-12-03T19:00:00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d v="2016-03-01T12:17:27"/>
    <d v="2016-03-01T12:17:27"/>
    <n v="3"/>
    <x v="3"/>
    <x v="8"/>
    <d v="2016-03-31T23:00:00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d v="2016-10-10T23:15:09"/>
    <d v="2016-10-10T23:15:09"/>
    <n v="10"/>
    <x v="3"/>
    <x v="10"/>
    <d v="2016-11-10T00:15:09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d v="2014-04-07T08:11:42"/>
    <d v="2014-04-07T08:11:42"/>
    <n v="4"/>
    <x v="4"/>
    <x v="7"/>
    <d v="2014-06-06T08:11:42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d v="2013-08-23T16:44:38"/>
    <d v="2013-08-23T16:44:38"/>
    <n v="8"/>
    <x v="5"/>
    <x v="11"/>
    <d v="2013-10-22T16:44:38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d v="2014-03-17T15:59:41"/>
    <d v="2014-03-17T15:59:41"/>
    <n v="3"/>
    <x v="4"/>
    <x v="8"/>
    <d v="2014-04-20T20:00:00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d v="2014-07-07T17:03:36"/>
    <d v="2014-07-07T17:03:36"/>
    <n v="7"/>
    <x v="4"/>
    <x v="4"/>
    <d v="2014-08-07T02:00:00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d v="2011-07-30T12:30:08"/>
    <d v="2011-07-30T12:30:08"/>
    <n v="7"/>
    <x v="7"/>
    <x v="4"/>
    <d v="2011-09-28T12:30:08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d v="2012-03-17T06:02:07"/>
    <d v="2012-03-17T06:02:07"/>
    <n v="3"/>
    <x v="6"/>
    <x v="8"/>
    <d v="2012-04-16T11:00:0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d v="2011-01-25T18:20:30"/>
    <d v="2011-01-25T18:20:30"/>
    <n v="1"/>
    <x v="7"/>
    <x v="2"/>
    <d v="2011-02-24T18:20:30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d v="2015-07-08T17:36:08"/>
    <d v="2015-07-08T17:36:08"/>
    <n v="7"/>
    <x v="1"/>
    <x v="4"/>
    <d v="2015-08-27T20:00:0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d v="2013-08-20T15:21:10"/>
    <d v="2013-08-20T15:21:10"/>
    <n v="8"/>
    <x v="5"/>
    <x v="11"/>
    <d v="2013-10-06T15:21:10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d v="2012-01-31T17:46:14"/>
    <d v="2012-01-31T17:46:14"/>
    <n v="1"/>
    <x v="6"/>
    <x v="2"/>
    <d v="2012-02-21T17:46:1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d v="2015-01-03T13:55:42"/>
    <d v="2015-01-03T13:55:42"/>
    <n v="1"/>
    <x v="1"/>
    <x v="2"/>
    <d v="2015-02-02T13:55:42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d v="2013-11-04T22:14:59"/>
    <d v="2013-11-04T22:14:59"/>
    <n v="11"/>
    <x v="5"/>
    <x v="5"/>
    <d v="2013-12-14T22:14:59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d v="2012-07-20T11:19:24"/>
    <d v="2012-07-20T11:19:24"/>
    <n v="7"/>
    <x v="6"/>
    <x v="4"/>
    <d v="2012-07-28T11:00:00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d v="2012-08-04T01:47:45"/>
    <d v="2012-08-04T01:47:45"/>
    <n v="8"/>
    <x v="6"/>
    <x v="11"/>
    <d v="2012-08-24T01:47:45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d v="2011-07-07T09:38:56"/>
    <d v="2011-07-07T09:38:56"/>
    <n v="7"/>
    <x v="7"/>
    <x v="4"/>
    <d v="2011-08-06T09:38:56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d v="2011-12-06T18:06:07"/>
    <d v="2011-12-06T18:06:07"/>
    <n v="12"/>
    <x v="7"/>
    <x v="12"/>
    <d v="2012-01-05T18:06:0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d v="2013-05-14T19:57:37"/>
    <d v="2013-05-14T19:57:37"/>
    <n v="5"/>
    <x v="5"/>
    <x v="6"/>
    <d v="2013-07-12T16:51:0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d v="2014-10-11T15:06:20"/>
    <d v="2014-10-11T15:06:20"/>
    <n v="10"/>
    <x v="4"/>
    <x v="10"/>
    <d v="2014-11-03T00:59:00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d v="2011-08-26T22:58:22"/>
    <d v="2011-08-26T22:58:22"/>
    <n v="8"/>
    <x v="7"/>
    <x v="11"/>
    <d v="2011-09-11T08:18:00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d v="2011-05-08T16:06:11"/>
    <d v="2011-05-08T16:06:11"/>
    <n v="5"/>
    <x v="7"/>
    <x v="6"/>
    <d v="2011-07-08T16:00:00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d v="2013-03-22T14:48:43"/>
    <d v="2013-03-22T14:48:43"/>
    <n v="3"/>
    <x v="5"/>
    <x v="8"/>
    <d v="2013-04-22T16:00:00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d v="2014-05-15T09:23:54"/>
    <d v="2014-05-15T09:23:54"/>
    <n v="5"/>
    <x v="4"/>
    <x v="6"/>
    <d v="2014-06-14T09:23:54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d v="2011-10-21T20:02:29"/>
    <d v="2011-10-21T20:02:29"/>
    <n v="10"/>
    <x v="7"/>
    <x v="10"/>
    <d v="2011-12-05T21:02:29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d v="2013-04-06T02:00:55"/>
    <d v="2013-04-06T02:00:55"/>
    <n v="4"/>
    <x v="5"/>
    <x v="7"/>
    <d v="2013-05-06T02:00:55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d v="2014-05-08T10:45:53"/>
    <d v="2014-05-08T10:45:53"/>
    <n v="5"/>
    <x v="4"/>
    <x v="6"/>
    <d v="2014-06-13T01:59:00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d v="2012-06-07T12:46:51"/>
    <d v="2012-06-07T12:46:51"/>
    <n v="6"/>
    <x v="6"/>
    <x v="1"/>
    <d v="2012-07-07T12:46:5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d v="2014-07-23T10:25:31"/>
    <d v="2014-07-23T10:25:31"/>
    <n v="7"/>
    <x v="4"/>
    <x v="4"/>
    <d v="2014-09-06T10:25:3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d v="2011-07-27T14:32:47"/>
    <d v="2011-07-27T14:32:47"/>
    <n v="7"/>
    <x v="7"/>
    <x v="4"/>
    <d v="2011-09-25T14:32:47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d v="2013-09-26T18:42:49"/>
    <d v="2013-09-26T18:42:49"/>
    <n v="9"/>
    <x v="5"/>
    <x v="9"/>
    <d v="2013-10-24T18:42:49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d v="2014-08-04T13:48:27"/>
    <d v="2014-08-04T13:48:27"/>
    <n v="8"/>
    <x v="4"/>
    <x v="11"/>
    <d v="2014-09-03T13:48:27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d v="2010-11-05T09:54:46"/>
    <d v="2010-11-05T09:54:46"/>
    <n v="11"/>
    <x v="8"/>
    <x v="5"/>
    <d v="2010-12-31T23:59:00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d v="2013-11-01T15:17:32"/>
    <d v="2013-11-01T15:17:32"/>
    <n v="11"/>
    <x v="5"/>
    <x v="5"/>
    <d v="2013-12-01T16:17:32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d v="2012-01-13T17:03:51"/>
    <d v="2012-01-13T17:03:51"/>
    <n v="1"/>
    <x v="6"/>
    <x v="2"/>
    <d v="2012-02-12T17:03:51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d v="2011-02-12T21:03:10"/>
    <d v="2011-02-12T21:03:10"/>
    <n v="2"/>
    <x v="7"/>
    <x v="3"/>
    <d v="2011-04-02T20:03:10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d v="2013-08-01T09:40:12"/>
    <d v="2013-08-01T09:40:12"/>
    <n v="8"/>
    <x v="5"/>
    <x v="11"/>
    <d v="2013-08-31T09:40:12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d v="2014-05-07T18:17:44"/>
    <d v="2014-05-07T18:17:44"/>
    <n v="5"/>
    <x v="4"/>
    <x v="6"/>
    <d v="2014-06-08T22:59:0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d v="2014-01-27T15:13:40"/>
    <d v="2014-01-27T15:13:40"/>
    <n v="1"/>
    <x v="4"/>
    <x v="2"/>
    <d v="2014-02-26T15:13:40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d v="2013-12-30T03:13:47"/>
    <d v="2013-12-30T03:13:47"/>
    <n v="12"/>
    <x v="5"/>
    <x v="12"/>
    <d v="2014-01-29T03:13:47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d v="2014-01-17T13:18:12"/>
    <d v="2014-01-17T13:18:12"/>
    <n v="1"/>
    <x v="4"/>
    <x v="2"/>
    <d v="2014-02-16T13:18:12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d v="2014-02-21T21:01:10"/>
    <d v="2014-02-21T21:01:10"/>
    <n v="2"/>
    <x v="4"/>
    <x v="3"/>
    <d v="2014-03-28T20:00:00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d v="2013-09-30T10:54:43"/>
    <d v="2013-09-30T10:54:43"/>
    <n v="9"/>
    <x v="5"/>
    <x v="9"/>
    <d v="2013-10-29T10:54:43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d v="2010-10-14T10:43:35"/>
    <d v="2010-10-14T10:43:35"/>
    <n v="10"/>
    <x v="8"/>
    <x v="10"/>
    <d v="2010-11-30T10:43:3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d v="2013-12-12T16:02:25"/>
    <d v="2013-12-12T16:02:25"/>
    <n v="12"/>
    <x v="5"/>
    <x v="12"/>
    <d v="2014-01-11T16:02:25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d v="2013-06-24T09:02:38"/>
    <d v="2013-06-24T09:02:38"/>
    <n v="6"/>
    <x v="5"/>
    <x v="1"/>
    <d v="2013-07-24T09:02:3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d v="2013-08-21T15:17:27"/>
    <d v="2013-08-21T15:17:27"/>
    <n v="8"/>
    <x v="5"/>
    <x v="11"/>
    <d v="2013-09-20T15:17:27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d v="2016-03-16T14:45:12"/>
    <d v="2016-03-16T14:45:12"/>
    <n v="3"/>
    <x v="3"/>
    <x v="8"/>
    <d v="2016-04-15T19:00:0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d v="2012-01-25T15:34:02"/>
    <d v="2012-01-25T15:34:02"/>
    <n v="1"/>
    <x v="6"/>
    <x v="2"/>
    <d v="2012-03-25T14:34:02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d v="2013-10-14T11:24:19"/>
    <d v="2013-10-14T11:24:19"/>
    <n v="10"/>
    <x v="5"/>
    <x v="10"/>
    <d v="2013-11-13T12:24:1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d v="2010-04-06T12:52:59"/>
    <d v="2010-04-06T12:52:59"/>
    <n v="4"/>
    <x v="8"/>
    <x v="7"/>
    <d v="2010-06-14T23:00:00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d v="2014-08-01T12:31:31"/>
    <d v="2014-08-01T12:31:31"/>
    <n v="8"/>
    <x v="4"/>
    <x v="11"/>
    <d v="2014-08-31T12:31:31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d v="2012-07-26T11:33:45"/>
    <d v="2012-07-26T11:33:45"/>
    <n v="7"/>
    <x v="6"/>
    <x v="4"/>
    <d v="2012-08-30T11:33:4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d v="2013-07-03T15:49:47"/>
    <d v="2013-07-03T15:49:47"/>
    <n v="7"/>
    <x v="5"/>
    <x v="4"/>
    <d v="2013-08-07T15:49: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d v="2009-07-13T11:54:07"/>
    <d v="2009-07-13T11:54:07"/>
    <n v="7"/>
    <x v="9"/>
    <x v="4"/>
    <d v="2009-08-31T23:00:00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d v="2012-07-31T08:29:07"/>
    <d v="2012-07-31T08:29:07"/>
    <n v="7"/>
    <x v="6"/>
    <x v="4"/>
    <d v="2012-09-04T08:29:07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d v="2014-05-27T08:19:26"/>
    <d v="2014-05-27T08:19:26"/>
    <n v="5"/>
    <x v="4"/>
    <x v="6"/>
    <d v="2014-06-24T21:00:0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d v="2014-02-11T21:22:50"/>
    <d v="2014-02-11T21:22:50"/>
    <n v="2"/>
    <x v="4"/>
    <x v="3"/>
    <d v="2014-03-23T20:22:5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d v="2010-12-01T13:10:54"/>
    <d v="2010-12-01T13:10:54"/>
    <n v="12"/>
    <x v="8"/>
    <x v="12"/>
    <d v="2011-03-01T13:10:54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d v="2013-07-08T12:50:36"/>
    <d v="2013-07-08T12:50:36"/>
    <n v="7"/>
    <x v="5"/>
    <x v="4"/>
    <d v="2013-07-28T12:50:36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d v="2013-11-08T06:24:15"/>
    <d v="2013-11-08T06:24:15"/>
    <n v="11"/>
    <x v="5"/>
    <x v="5"/>
    <d v="2013-12-08T23:59:00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d v="2013-02-15T12:13:09"/>
    <d v="2013-02-15T12:13:09"/>
    <n v="2"/>
    <x v="5"/>
    <x v="3"/>
    <d v="2013-03-10T23:00:00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d v="2016-12-08T00:38:02"/>
    <d v="2016-12-08T00:38:02"/>
    <n v="12"/>
    <x v="3"/>
    <x v="12"/>
    <d v="2016-12-31T11:59:00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d v="2015-06-05T08:59:35"/>
    <d v="2015-06-05T08:59:35"/>
    <n v="6"/>
    <x v="1"/>
    <x v="1"/>
    <d v="2015-06-20T08:59:35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d v="2015-02-04T04:13:47"/>
    <d v="2015-02-04T04:13:47"/>
    <n v="2"/>
    <x v="1"/>
    <x v="3"/>
    <d v="2015-02-17T09:00:00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d v="2015-04-13T09:54:16"/>
    <d v="2015-04-13T09:54:16"/>
    <n v="4"/>
    <x v="1"/>
    <x v="7"/>
    <d v="2015-06-12T09:54:16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d v="2016-07-09T22:42:43"/>
    <d v="2016-07-09T22:42:43"/>
    <n v="7"/>
    <x v="3"/>
    <x v="4"/>
    <d v="2016-08-09T23:00:00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d v="2016-12-04T22:14:05"/>
    <d v="2016-12-04T22:14:05"/>
    <n v="12"/>
    <x v="3"/>
    <x v="12"/>
    <d v="2017-01-03T22:14:05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d v="2015-03-23T09:45:31"/>
    <d v="2015-03-23T09:45:31"/>
    <n v="3"/>
    <x v="1"/>
    <x v="8"/>
    <d v="2015-04-23T01:59:00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d v="2015-03-01T10:39:51"/>
    <d v="2015-03-01T10:39:51"/>
    <n v="3"/>
    <x v="1"/>
    <x v="8"/>
    <d v="2015-04-07T02:00:00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d v="2015-09-09T13:20:28"/>
    <d v="2015-09-09T13:20:28"/>
    <n v="9"/>
    <x v="1"/>
    <x v="9"/>
    <d v="2015-10-06T17:59:00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d v="2015-10-15T11:49:31"/>
    <d v="2015-10-15T11:49:31"/>
    <n v="10"/>
    <x v="1"/>
    <x v="10"/>
    <d v="2015-11-14T12:49:31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d v="2015-10-01T05:53:17"/>
    <d v="2015-10-01T05:53:17"/>
    <n v="10"/>
    <x v="1"/>
    <x v="10"/>
    <d v="2015-10-19T06:00:00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d v="2015-06-29T08:44:57"/>
    <d v="2015-06-29T08:44:57"/>
    <n v="6"/>
    <x v="1"/>
    <x v="1"/>
    <d v="2015-07-29T12:00:00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d v="2016-02-22T20:12:53"/>
    <d v="2016-02-22T20:12:53"/>
    <n v="2"/>
    <x v="3"/>
    <x v="3"/>
    <d v="2016-03-13T19:12:53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d v="2016-04-01T12:55:58"/>
    <d v="2016-04-01T12:55:58"/>
    <n v="4"/>
    <x v="3"/>
    <x v="7"/>
    <d v="2016-05-01T12:55:5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d v="2016-03-29T11:20:32"/>
    <d v="2016-03-29T11:20:32"/>
    <n v="3"/>
    <x v="3"/>
    <x v="8"/>
    <d v="2016-04-28T11:20:32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d v="2015-06-14T14:32:39"/>
    <d v="2015-06-14T14:32:39"/>
    <n v="6"/>
    <x v="1"/>
    <x v="1"/>
    <d v="2015-07-14T14:32:39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d v="2016-04-23T11:12:18"/>
    <d v="2016-04-23T11:12:18"/>
    <n v="4"/>
    <x v="3"/>
    <x v="7"/>
    <d v="2016-06-01T13:57:00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d v="2015-07-10T12:59:38"/>
    <d v="2015-07-10T12:59:38"/>
    <n v="7"/>
    <x v="1"/>
    <x v="4"/>
    <d v="2015-07-20T22:00:00"/>
    <b v="0"/>
    <n v="50"/>
    <b v="1"/>
    <s v="theater/plays"/>
    <n v="1"/>
    <n v="50"/>
    <x v="1"/>
    <s v="plays"/>
  </r>
  <r>
    <n v="1303"/>
    <s v="Forward Arena Theatre Company: Summer Season"/>
    <s v="Groundbreaking queer theatre."/>
    <x v="8"/>
    <n v="4559.13"/>
    <x v="0"/>
    <s v="GB"/>
    <s v="GBP"/>
    <n v="1469962800"/>
    <n v="1468578920"/>
    <d v="2016-10-31T20:23:31"/>
    <d v="2016-10-31T20:23:31"/>
    <n v="10"/>
    <x v="3"/>
    <x v="10"/>
    <d v="2016-11-30T21:23:31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d v="2016-07-15T05:35:20"/>
    <d v="2016-07-15T05:35:20"/>
    <n v="7"/>
    <x v="3"/>
    <x v="4"/>
    <d v="2016-07-31T06:00:00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d v="2017-01-11T23:40:05"/>
    <d v="2017-01-11T23:40:05"/>
    <n v="1"/>
    <x v="2"/>
    <x v="2"/>
    <d v="2017-03-12T22:40: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d v="2016-06-22T10:58:28"/>
    <d v="2016-06-22T10:58:28"/>
    <n v="6"/>
    <x v="3"/>
    <x v="1"/>
    <d v="2016-07-21T12:30:00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d v="2014-11-04T05:58:54"/>
    <d v="2014-11-04T05:58:54"/>
    <n v="11"/>
    <x v="4"/>
    <x v="5"/>
    <d v="2014-12-04T05:58:54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d v="2016-01-18T07:04:39"/>
    <d v="2016-01-18T07:04:39"/>
    <n v="1"/>
    <x v="3"/>
    <x v="2"/>
    <d v="2016-02-17T07:04:39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d v="2016-08-29T09:43:32"/>
    <d v="2016-08-29T09:43:32"/>
    <n v="8"/>
    <x v="3"/>
    <x v="11"/>
    <d v="2016-10-08T09:43:32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d v="2015-09-10T16:11:08"/>
    <d v="2015-09-10T16:11:08"/>
    <n v="9"/>
    <x v="1"/>
    <x v="9"/>
    <d v="2015-10-15T16:11:08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d v="2016-07-05T11:00:50"/>
    <d v="2016-07-05T11:00:50"/>
    <n v="7"/>
    <x v="3"/>
    <x v="4"/>
    <d v="2016-08-19T11:00:50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d v="2016-10-26T14:15:19"/>
    <d v="2016-10-26T14:15:19"/>
    <n v="10"/>
    <x v="3"/>
    <x v="10"/>
    <d v="2016-11-30T15:15:19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d v="2015-03-19T11:52:02"/>
    <d v="2015-03-19T11:52:02"/>
    <n v="3"/>
    <x v="1"/>
    <x v="8"/>
    <d v="2015-04-18T11:52:02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d v="2016-02-02T12:01:54"/>
    <d v="2016-02-02T12:01:54"/>
    <n v="2"/>
    <x v="3"/>
    <x v="3"/>
    <d v="2016-03-03T12:01:5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d v="2016-08-22T11:04:20"/>
    <d v="2016-08-22T11:04:20"/>
    <n v="8"/>
    <x v="3"/>
    <x v="11"/>
    <d v="2016-10-21T11:04:20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d v="2015-10-01T06:57:28"/>
    <d v="2015-10-01T06:57:28"/>
    <n v="10"/>
    <x v="1"/>
    <x v="10"/>
    <d v="2015-11-05T20:00:00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d v="2016-01-24T18:05:09"/>
    <d v="2016-01-24T18:05:09"/>
    <n v="1"/>
    <x v="3"/>
    <x v="2"/>
    <d v="2016-02-28T18:05:09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d v="2016-05-30T00:39:06"/>
    <d v="2016-05-30T00:39:06"/>
    <n v="5"/>
    <x v="3"/>
    <x v="6"/>
    <d v="2016-07-21T09:00:00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d v="2014-12-11T20:02:52"/>
    <d v="2014-12-11T20:02:52"/>
    <n v="12"/>
    <x v="4"/>
    <x v="12"/>
    <d v="2015-01-10T20:02:52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d v="2014-06-26T14:29:25"/>
    <d v="2014-06-26T14:29:25"/>
    <n v="6"/>
    <x v="4"/>
    <x v="1"/>
    <d v="2014-07-11T11:00:0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d v="2016-12-01T11:34:06"/>
    <d v="2016-12-01T11:34:06"/>
    <n v="12"/>
    <x v="3"/>
    <x v="12"/>
    <d v="2016-12-30T18:00:00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d v="2016-11-23T12:58:57"/>
    <d v="2016-11-23T12:58:57"/>
    <n v="11"/>
    <x v="3"/>
    <x v="5"/>
    <d v="2016-12-23T12:58:57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d v="2015-04-21T10:45:25"/>
    <d v="2015-04-21T10:45:25"/>
    <n v="4"/>
    <x v="1"/>
    <x v="7"/>
    <d v="2015-05-21T10:45:25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d v="2016-03-22T11:45:46"/>
    <d v="2016-03-22T11:45:46"/>
    <n v="3"/>
    <x v="3"/>
    <x v="8"/>
    <d v="2016-04-26T01:55:00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d v="2016-09-13T10:12:32"/>
    <d v="2016-09-13T10:12:32"/>
    <n v="9"/>
    <x v="3"/>
    <x v="9"/>
    <d v="2016-10-13T10:12:32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d v="2016-11-29T21:03:55"/>
    <d v="2016-11-29T21:03:55"/>
    <n v="11"/>
    <x v="3"/>
    <x v="5"/>
    <d v="2016-12-29T21:03:55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d v="2014-12-01T14:00:28"/>
    <d v="2014-12-01T14:00:28"/>
    <n v="12"/>
    <x v="4"/>
    <x v="12"/>
    <d v="2015-01-15T14:00:28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d v="2015-04-29T11:17:15"/>
    <d v="2015-04-29T11:17:15"/>
    <n v="4"/>
    <x v="1"/>
    <x v="7"/>
    <d v="2015-05-29T11:17:15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d v="2016-08-30T10:25:34"/>
    <d v="2016-08-30T10:25:34"/>
    <n v="8"/>
    <x v="3"/>
    <x v="11"/>
    <d v="2016-10-14T10:25:34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d v="2014-10-23T00:19:05"/>
    <d v="2014-10-23T00:19:05"/>
    <n v="10"/>
    <x v="4"/>
    <x v="10"/>
    <d v="2014-12-02T01:19:05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d v="2016-06-01T01:38:29"/>
    <d v="2016-06-01T01:38:29"/>
    <n v="6"/>
    <x v="3"/>
    <x v="1"/>
    <d v="2016-07-01T23:00:00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d v="2016-07-18T07:05:54"/>
    <d v="2016-07-18T07:05:54"/>
    <n v="7"/>
    <x v="3"/>
    <x v="4"/>
    <d v="2016-08-17T07:05:54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d v="2016-12-27T20:26:48"/>
    <d v="2016-12-27T20:26:48"/>
    <n v="12"/>
    <x v="3"/>
    <x v="12"/>
    <d v="2017-01-26T20:26:48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d v="2014-06-15T21:33:45"/>
    <d v="2014-06-15T21:33:45"/>
    <n v="6"/>
    <x v="4"/>
    <x v="1"/>
    <d v="2014-07-15T21:33:45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d v="2016-02-10T13:34:47"/>
    <d v="2016-02-10T13:34:47"/>
    <n v="2"/>
    <x v="3"/>
    <x v="3"/>
    <d v="2016-03-11T13:34:47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d v="2015-11-05T17:28:22"/>
    <d v="2015-11-05T17:28:22"/>
    <n v="11"/>
    <x v="1"/>
    <x v="5"/>
    <d v="2015-12-05T17:28:22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d v="2014-11-12T15:43:48"/>
    <d v="2014-11-12T15:43:48"/>
    <n v="11"/>
    <x v="4"/>
    <x v="5"/>
    <d v="2014-12-17T15:43:48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d v="2017-02-01T08:51:19"/>
    <d v="2017-02-01T08:51:19"/>
    <n v="2"/>
    <x v="2"/>
    <x v="3"/>
    <d v="2017-03-03T08:51:19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x v="63"/>
    <n v="3317"/>
    <x v="1"/>
    <s v="US"/>
    <s v="USD"/>
    <n v="1418056315"/>
    <n v="1414164715"/>
    <d v="2015-07-03T14:17:13"/>
    <d v="2015-07-03T14:17:13"/>
    <n v="7"/>
    <x v="1"/>
    <x v="4"/>
    <d v="2015-08-02T14:17:13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d v="2014-10-24T10:31:55"/>
    <d v="2014-10-24T10:31:55"/>
    <n v="10"/>
    <x v="4"/>
    <x v="10"/>
    <d v="2014-12-08T11:31:55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d v="2014-07-16T09:17:33"/>
    <d v="2014-07-16T09:17:33"/>
    <n v="7"/>
    <x v="4"/>
    <x v="4"/>
    <d v="2014-08-15T09:17:33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d v="2016-08-30T09:58:37"/>
    <d v="2016-08-30T09:58:37"/>
    <n v="8"/>
    <x v="3"/>
    <x v="11"/>
    <d v="2016-10-01T09:58:37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d v="2015-06-17T14:35:39"/>
    <d v="2015-06-17T14:35:39"/>
    <n v="6"/>
    <x v="1"/>
    <x v="1"/>
    <d v="2015-07-17T14:35:39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d v="2016-06-21T07:38:03"/>
    <d v="2016-06-21T07:38:03"/>
    <n v="6"/>
    <x v="3"/>
    <x v="1"/>
    <d v="2016-08-18T22:59:00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d v="2016-06-01T13:57:19"/>
    <d v="2016-06-01T13:57:19"/>
    <n v="6"/>
    <x v="3"/>
    <x v="1"/>
    <d v="2016-06-30T13:57:1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d v="2014-06-09T14:32:39"/>
    <d v="2014-06-09T14:32:39"/>
    <n v="6"/>
    <x v="4"/>
    <x v="1"/>
    <d v="2014-07-14T14:32:39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d v="2013-05-27T20:49:11"/>
    <d v="2013-05-27T20:49:11"/>
    <n v="5"/>
    <x v="5"/>
    <x v="6"/>
    <d v="2013-06-26T20:49:11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d v="2015-02-05T10:18:45"/>
    <d v="2015-02-05T10:18:45"/>
    <n v="2"/>
    <x v="1"/>
    <x v="3"/>
    <d v="2015-03-07T10:18:45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d v="2014-11-20T07:08:53"/>
    <d v="2014-11-20T07:08:53"/>
    <n v="11"/>
    <x v="4"/>
    <x v="5"/>
    <d v="2014-12-18T07:08:53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d v="2015-11-09T02:58:55"/>
    <d v="2015-11-09T02:58:55"/>
    <n v="11"/>
    <x v="1"/>
    <x v="5"/>
    <d v="2015-12-16T01:59:0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d v="2015-11-25T19:18:54"/>
    <d v="2015-11-25T19:18:54"/>
    <n v="11"/>
    <x v="1"/>
    <x v="5"/>
    <d v="2015-12-25T19:18:5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d v="2016-01-13T12:45:44"/>
    <d v="2016-01-13T12:45:44"/>
    <n v="1"/>
    <x v="3"/>
    <x v="2"/>
    <d v="2016-02-12T12:45:44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d v="2015-07-15T08:52:46"/>
    <d v="2015-07-15T08:52:46"/>
    <n v="7"/>
    <x v="1"/>
    <x v="4"/>
    <d v="2015-09-04T22:59:00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d v="2013-02-03T21:49:48"/>
    <d v="2013-02-03T21:49:48"/>
    <n v="2"/>
    <x v="5"/>
    <x v="3"/>
    <d v="2013-03-10T19:00:00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d v="2016-05-12T14:22:59"/>
    <d v="2016-05-12T14:22:59"/>
    <n v="5"/>
    <x v="3"/>
    <x v="6"/>
    <d v="2016-06-11T14:22:59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d v="2012-10-31T01:06:45"/>
    <d v="2012-10-31T01:06:45"/>
    <n v="10"/>
    <x v="6"/>
    <x v="10"/>
    <d v="2012-11-30T05:00:0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d v="2013-06-04T19:56:00"/>
    <d v="2013-06-04T19:56:00"/>
    <n v="6"/>
    <x v="5"/>
    <x v="1"/>
    <d v="2013-07-04T19:56:00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d v="2013-01-30T18:05:37"/>
    <d v="2013-01-30T18:05:37"/>
    <n v="1"/>
    <x v="5"/>
    <x v="2"/>
    <d v="2013-03-01T00:59:00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d v="2011-05-26T08:42:03"/>
    <d v="2011-05-26T08:42:03"/>
    <n v="5"/>
    <x v="7"/>
    <x v="6"/>
    <d v="2011-06-25T08:42:03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d v="2011-05-05T14:33:10"/>
    <d v="2011-05-05T14:33:10"/>
    <n v="5"/>
    <x v="7"/>
    <x v="6"/>
    <d v="2011-07-06T14:33:1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d v="2012-07-05T16:37:00"/>
    <d v="2012-07-05T16:37:00"/>
    <n v="7"/>
    <x v="6"/>
    <x v="4"/>
    <d v="2012-08-02T16:37:00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d v="2014-05-22T12:12:52"/>
    <d v="2014-05-22T12:12:52"/>
    <n v="5"/>
    <x v="4"/>
    <x v="6"/>
    <d v="2014-06-21T12:12:5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d v="2013-07-09T17:25:31"/>
    <d v="2013-07-09T17:25:31"/>
    <n v="7"/>
    <x v="5"/>
    <x v="4"/>
    <d v="2013-09-07T17:25:31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d v="2016-01-27T15:15:27"/>
    <d v="2016-01-27T15:15:27"/>
    <n v="1"/>
    <x v="3"/>
    <x v="2"/>
    <d v="2016-02-15T02:59:00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d v="2014-11-08T11:41:46"/>
    <d v="2014-11-08T11:41:46"/>
    <n v="11"/>
    <x v="4"/>
    <x v="5"/>
    <d v="2015-01-07T11:41:46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x v="51"/>
    <n v="9486.69"/>
    <x v="0"/>
    <s v="US"/>
    <s v="USD"/>
    <n v="1417049663"/>
    <n v="1413158063"/>
    <d v="2015-02-14T12:35:52"/>
    <d v="2015-02-14T12:35:52"/>
    <n v="2"/>
    <x v="1"/>
    <x v="3"/>
    <d v="2015-03-16T11:35:52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d v="2014-10-12T18:54:23"/>
    <d v="2014-10-12T18:54:23"/>
    <n v="10"/>
    <x v="4"/>
    <x v="10"/>
    <d v="2014-11-26T19:54:23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d v="2015-10-14T19:04:10"/>
    <d v="2015-10-14T19:04:10"/>
    <n v="10"/>
    <x v="1"/>
    <x v="10"/>
    <d v="2015-11-13T20:04:10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d v="2015-05-21T23:34:54"/>
    <d v="2015-05-21T23:34:54"/>
    <n v="5"/>
    <x v="1"/>
    <x v="6"/>
    <d v="2015-06-14T23:34:54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d v="2014-03-12T09:15:46"/>
    <d v="2014-03-12T09:15:46"/>
    <n v="3"/>
    <x v="4"/>
    <x v="8"/>
    <d v="2014-04-11T09:15:46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d v="2013-09-30T19:04:50"/>
    <d v="2013-09-30T19:04:50"/>
    <n v="9"/>
    <x v="5"/>
    <x v="9"/>
    <d v="2013-10-15T19:04:50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d v="2015-04-07T13:12:22"/>
    <d v="2015-04-07T13:12:22"/>
    <n v="4"/>
    <x v="1"/>
    <x v="7"/>
    <d v="2015-05-07T13:12:2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d v="2012-06-12T12:45:32"/>
    <d v="2012-06-12T12:45:32"/>
    <n v="6"/>
    <x v="6"/>
    <x v="1"/>
    <d v="2012-07-12T12:45:32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d v="2016-11-30T17:50:33"/>
    <d v="2016-11-30T17:50:33"/>
    <n v="11"/>
    <x v="3"/>
    <x v="5"/>
    <d v="2016-12-30T17:50:33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d v="2016-02-23T22:53:08"/>
    <d v="2016-02-23T22:53:08"/>
    <n v="2"/>
    <x v="3"/>
    <x v="3"/>
    <d v="2016-03-24T21:53:08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d v="2016-12-15T20:35:19"/>
    <d v="2016-12-15T20:35:19"/>
    <n v="12"/>
    <x v="3"/>
    <x v="12"/>
    <d v="2017-01-14T20:35:19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d v="2016-11-03T11:03:26"/>
    <d v="2016-11-03T11:03:26"/>
    <n v="11"/>
    <x v="3"/>
    <x v="5"/>
    <d v="2016-12-03T12:03:26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x v="13"/>
    <n v="4067"/>
    <x v="0"/>
    <s v="GB"/>
    <s v="GBP"/>
    <n v="1470075210"/>
    <n v="1468779210"/>
    <d v="2017-01-12T00:16:10"/>
    <d v="2017-01-12T00:16:10"/>
    <n v="1"/>
    <x v="2"/>
    <x v="2"/>
    <d v="2017-02-02T23:11:0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d v="2016-07-17T13:13:30"/>
    <d v="2016-07-17T13:13:30"/>
    <n v="7"/>
    <x v="3"/>
    <x v="4"/>
    <d v="2016-08-01T13:13:30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d v="2015-05-06T06:47:56"/>
    <d v="2015-05-06T06:47:56"/>
    <n v="5"/>
    <x v="1"/>
    <x v="6"/>
    <d v="2015-06-05T06:47:5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d v="2015-05-17T13:18:26"/>
    <d v="2015-05-17T13:18:26"/>
    <n v="5"/>
    <x v="1"/>
    <x v="6"/>
    <d v="2015-06-08T21:00:00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d v="2016-11-29T00:08:45"/>
    <d v="2016-11-29T00:08:45"/>
    <n v="11"/>
    <x v="3"/>
    <x v="5"/>
    <d v="2016-12-29T00:08:45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d v="2013-04-06T14:12:16"/>
    <d v="2013-04-06T14:12:16"/>
    <n v="4"/>
    <x v="5"/>
    <x v="7"/>
    <d v="2013-05-06T14:12:16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d v="2016-12-02T20:47:58"/>
    <d v="2016-12-02T20:47:58"/>
    <n v="12"/>
    <x v="3"/>
    <x v="12"/>
    <d v="2016-12-22T20:47:58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d v="2015-06-05T12:38:42"/>
    <d v="2015-06-05T12:38:42"/>
    <n v="6"/>
    <x v="1"/>
    <x v="1"/>
    <d v="2015-07-05T12:38:42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d v="2016-03-04T11:32:01"/>
    <d v="2016-03-04T11:32:01"/>
    <n v="3"/>
    <x v="3"/>
    <x v="8"/>
    <d v="2016-04-29T07:11:00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d v="2015-06-29T10:31:29"/>
    <d v="2015-06-29T10:31:29"/>
    <n v="6"/>
    <x v="1"/>
    <x v="1"/>
    <d v="2015-07-29T10:31:29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d v="2015-05-02T17:06:35"/>
    <d v="2015-05-02T17:06:35"/>
    <n v="5"/>
    <x v="1"/>
    <x v="6"/>
    <d v="2015-06-02T23:30:00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d v="2016-09-21T09:45:17"/>
    <d v="2016-09-21T09:45:17"/>
    <n v="9"/>
    <x v="3"/>
    <x v="9"/>
    <d v="2016-10-17T11:14:00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d v="2016-07-14T06:32:37"/>
    <d v="2016-07-14T06:32:37"/>
    <n v="7"/>
    <x v="3"/>
    <x v="4"/>
    <d v="2016-08-13T06:32:37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d v="2015-03-24T14:16:46"/>
    <d v="2015-03-24T14:16:46"/>
    <n v="3"/>
    <x v="1"/>
    <x v="8"/>
    <d v="2015-04-27T12:12:00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d v="2015-07-08T10:36:58"/>
    <d v="2015-07-08T10:36:58"/>
    <n v="7"/>
    <x v="1"/>
    <x v="4"/>
    <d v="2015-08-21T23:59:00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x v="3"/>
    <n v="10235"/>
    <x v="0"/>
    <s v="US"/>
    <s v="USD"/>
    <n v="1470068523"/>
    <n v="1467476523"/>
    <d v="2016-01-31T22:43:06"/>
    <d v="2016-01-31T22:43:06"/>
    <n v="1"/>
    <x v="3"/>
    <x v="2"/>
    <d v="2016-03-02T22:43:06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d v="2016-07-02T11:22:03"/>
    <d v="2016-07-02T11:22:03"/>
    <n v="7"/>
    <x v="3"/>
    <x v="4"/>
    <d v="2016-08-01T11:22:03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x v="8"/>
    <n v="3916"/>
    <x v="0"/>
    <s v="US"/>
    <s v="USD"/>
    <n v="1484430481"/>
    <n v="1481838481"/>
    <d v="2017-01-16T22:28:46"/>
    <d v="2017-01-16T22:28:46"/>
    <n v="1"/>
    <x v="2"/>
    <x v="2"/>
    <d v="2017-02-28T22:00:00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d v="2016-12-15T16:48:01"/>
    <d v="2016-12-15T16:48:01"/>
    <n v="12"/>
    <x v="3"/>
    <x v="12"/>
    <d v="2017-01-14T16:48:01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d v="2015-01-14T18:58:02"/>
    <d v="2015-01-14T18:58:02"/>
    <n v="1"/>
    <x v="1"/>
    <x v="2"/>
    <d v="2015-02-13T18:58:02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d v="2016-09-27T17:01:50"/>
    <d v="2016-09-27T17:01:50"/>
    <n v="9"/>
    <x v="3"/>
    <x v="9"/>
    <d v="2016-10-27T16:19:00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d v="2016-06-05T15:58:54"/>
    <d v="2016-06-05T15:58:54"/>
    <n v="6"/>
    <x v="3"/>
    <x v="1"/>
    <d v="2016-07-05T15:58:54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d v="2014-09-06T19:06:13"/>
    <d v="2014-09-06T19:06:13"/>
    <n v="9"/>
    <x v="4"/>
    <x v="9"/>
    <d v="2014-10-06T19:06:1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d v="2016-05-08T03:11:13"/>
    <d v="2016-05-08T03:11:13"/>
    <n v="5"/>
    <x v="3"/>
    <x v="6"/>
    <d v="2016-06-12T00:30:00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d v="2013-05-05T18:54:34"/>
    <d v="2013-05-05T18:54:34"/>
    <n v="5"/>
    <x v="5"/>
    <x v="6"/>
    <d v="2013-05-26T18:54:34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d v="2015-03-01T20:16:51"/>
    <d v="2015-03-01T20:16:51"/>
    <n v="3"/>
    <x v="1"/>
    <x v="8"/>
    <d v="2015-04-30T19:16:51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d v="2013-06-25T20:30:35"/>
    <d v="2013-06-25T20:30:35"/>
    <n v="6"/>
    <x v="5"/>
    <x v="1"/>
    <d v="2013-07-25T20:30:3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d v="2015-01-28T07:14:45"/>
    <d v="2015-01-28T07:14:45"/>
    <n v="1"/>
    <x v="1"/>
    <x v="2"/>
    <d v="2015-02-22T07:14:4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x v="14"/>
    <n v="15"/>
    <x v="2"/>
    <s v="IT"/>
    <s v="EUR"/>
    <n v="1449914400"/>
    <n v="1445336607"/>
    <d v="2014-10-29T11:20:01"/>
    <d v="2014-10-29T11:20:01"/>
    <n v="10"/>
    <x v="4"/>
    <x v="10"/>
    <d v="2014-11-28T12:20:01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d v="2015-10-20T05:23:27"/>
    <d v="2015-10-20T05:23:27"/>
    <n v="10"/>
    <x v="1"/>
    <x v="10"/>
    <d v="2015-12-12T05:00:00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d v="2014-07-18T07:52:58"/>
    <d v="2014-07-18T07:52:58"/>
    <n v="7"/>
    <x v="4"/>
    <x v="4"/>
    <d v="2014-08-12T07:52:5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d v="2015-10-14T15:55:56"/>
    <d v="2015-10-14T15:55:56"/>
    <n v="10"/>
    <x v="1"/>
    <x v="10"/>
    <d v="2015-11-13T16:55:56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d v="2014-11-01T22:12:15"/>
    <d v="2014-11-01T22:12:15"/>
    <n v="11"/>
    <x v="4"/>
    <x v="5"/>
    <d v="2014-12-31T23:12:15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d v="2016-04-19T02:38:40"/>
    <d v="2016-04-19T02:38:40"/>
    <n v="4"/>
    <x v="3"/>
    <x v="7"/>
    <d v="2016-06-03T02:38:4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d v="2015-01-08T20:25:00"/>
    <d v="2015-01-08T20:25:00"/>
    <n v="1"/>
    <x v="1"/>
    <x v="2"/>
    <d v="2015-02-05T20:25:00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d v="2014-11-03T20:31:39"/>
    <d v="2014-11-03T20:31:39"/>
    <n v="11"/>
    <x v="4"/>
    <x v="5"/>
    <d v="2014-12-03T20:31:39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d v="2015-12-22T05:29:30"/>
    <d v="2015-12-22T05:29:30"/>
    <n v="12"/>
    <x v="1"/>
    <x v="12"/>
    <d v="2016-02-20T05:29:30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d v="2016-12-04T01:04:27"/>
    <d v="2016-12-04T01:04:27"/>
    <n v="12"/>
    <x v="3"/>
    <x v="12"/>
    <d v="2017-01-03T01:04:27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d v="2015-07-07T11:13:11"/>
    <d v="2015-07-07T11:13:11"/>
    <n v="7"/>
    <x v="1"/>
    <x v="4"/>
    <d v="2015-08-16T11:13:11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d v="2015-10-22T17:13:39"/>
    <d v="2015-10-22T17:13:39"/>
    <n v="10"/>
    <x v="1"/>
    <x v="10"/>
    <d v="2015-11-21T18:13:39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d v="2015-08-15T22:36:14"/>
    <d v="2015-08-15T22:36:14"/>
    <n v="8"/>
    <x v="1"/>
    <x v="11"/>
    <d v="2015-09-15T06:11:00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d v="2016-01-26T05:57:14"/>
    <d v="2016-01-26T05:57:14"/>
    <n v="1"/>
    <x v="3"/>
    <x v="2"/>
    <d v="2016-02-25T05:57:14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d v="2016-09-09T05:56:59"/>
    <d v="2016-09-09T05:56:59"/>
    <n v="9"/>
    <x v="3"/>
    <x v="9"/>
    <d v="2016-10-09T05:56:59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d v="2016-06-03T11:01:26"/>
    <d v="2016-06-03T11:01:26"/>
    <n v="6"/>
    <x v="3"/>
    <x v="1"/>
    <d v="2016-06-28T11:01:26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d v="2015-01-09T16:58:29"/>
    <d v="2015-01-09T16:58:29"/>
    <n v="1"/>
    <x v="1"/>
    <x v="2"/>
    <d v="2015-02-08T16:58:29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d v="2016-08-22T00:45:04"/>
    <d v="2016-08-22T00:45:04"/>
    <n v="8"/>
    <x v="3"/>
    <x v="11"/>
    <d v="2016-09-21T00:45:04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d v="2015-12-02T03:38:51"/>
    <d v="2015-12-02T03:38:51"/>
    <n v="12"/>
    <x v="1"/>
    <x v="12"/>
    <d v="2016-01-01T03:38:51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d v="2016-11-02T12:13:22"/>
    <d v="2016-11-02T12:13:22"/>
    <n v="11"/>
    <x v="3"/>
    <x v="5"/>
    <d v="2016-11-15T13:13:22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d v="2015-03-29T22:09:19"/>
    <d v="2015-03-29T22:09:19"/>
    <n v="3"/>
    <x v="1"/>
    <x v="8"/>
    <d v="2015-04-28T22:09:19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d v="2015-06-25T04:22:00"/>
    <d v="2015-06-25T04:22:00"/>
    <n v="6"/>
    <x v="1"/>
    <x v="1"/>
    <d v="2015-08-24T04:22:00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d v="2016-08-19T15:26:25"/>
    <d v="2016-08-19T15:26:25"/>
    <n v="8"/>
    <x v="3"/>
    <x v="11"/>
    <d v="2016-09-18T15:26:25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d v="2016-03-03T04:06:57"/>
    <d v="2016-03-03T04:06:57"/>
    <n v="3"/>
    <x v="3"/>
    <x v="8"/>
    <d v="2016-04-02T03:06:57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d v="2015-03-10T20:27:22"/>
    <d v="2015-03-10T20:27:22"/>
    <n v="3"/>
    <x v="1"/>
    <x v="8"/>
    <d v="2015-04-09T20:27:22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d v="2014-11-18T14:31:28"/>
    <d v="2014-11-18T14:31:28"/>
    <n v="11"/>
    <x v="4"/>
    <x v="5"/>
    <d v="2014-12-19T14:31:28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d v="2015-10-27T00:03:36"/>
    <d v="2015-10-27T00:03:36"/>
    <n v="10"/>
    <x v="1"/>
    <x v="10"/>
    <d v="2015-11-26T01:03:36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d v="2015-06-20T13:43:48"/>
    <d v="2015-06-20T13:43:48"/>
    <n v="6"/>
    <x v="1"/>
    <x v="1"/>
    <d v="2015-07-20T13:43:48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d v="2016-10-30T10:01:15"/>
    <d v="2016-10-30T10:01:15"/>
    <n v="10"/>
    <x v="3"/>
    <x v="10"/>
    <d v="2016-12-10T06:00:00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d v="2015-05-18T13:24:38"/>
    <d v="2015-05-18T13:24:38"/>
    <n v="5"/>
    <x v="1"/>
    <x v="6"/>
    <d v="2015-06-08T10:00:0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d v="2015-09-11T13:43:40"/>
    <d v="2015-09-11T13:43:40"/>
    <n v="9"/>
    <x v="1"/>
    <x v="9"/>
    <d v="2015-10-11T13:43:40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d v="2016-01-22T03:24:17"/>
    <d v="2016-01-22T03:24:17"/>
    <n v="1"/>
    <x v="3"/>
    <x v="2"/>
    <d v="2016-02-21T03:24:1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d v="2014-06-06T07:45:39"/>
    <d v="2014-06-06T07:45:39"/>
    <n v="6"/>
    <x v="4"/>
    <x v="1"/>
    <d v="2014-07-12T23:59:00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d v="2016-03-28T15:54:59"/>
    <d v="2016-03-28T15:54:59"/>
    <n v="3"/>
    <x v="3"/>
    <x v="8"/>
    <d v="2016-04-27T08:55:00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d v="2015-02-05T14:55:01"/>
    <d v="2015-02-05T14:55:01"/>
    <n v="2"/>
    <x v="1"/>
    <x v="3"/>
    <d v="2015-03-07T14:55:01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d v="2016-04-26T12:57:43"/>
    <d v="2016-04-26T12:57:43"/>
    <n v="4"/>
    <x v="3"/>
    <x v="7"/>
    <d v="2016-05-26T12:57:43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d v="2015-07-13T13:22:49"/>
    <d v="2015-07-13T13:22:49"/>
    <n v="7"/>
    <x v="1"/>
    <x v="4"/>
    <d v="2015-09-11T13:22:49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d v="2016-04-25T10:29:18"/>
    <d v="2016-04-25T10:29:18"/>
    <n v="4"/>
    <x v="3"/>
    <x v="7"/>
    <d v="2016-05-25T10:29:18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d v="2016-12-03T17:13:29"/>
    <d v="2016-12-03T17:13:29"/>
    <n v="12"/>
    <x v="3"/>
    <x v="12"/>
    <d v="2017-01-02T17:13:29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d v="2015-07-14T15:57:42"/>
    <d v="2015-07-14T15:57:42"/>
    <n v="7"/>
    <x v="1"/>
    <x v="4"/>
    <d v="2015-09-12T15:57:42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d v="2015-05-15T08:00:55"/>
    <d v="2015-05-15T08:00:55"/>
    <n v="5"/>
    <x v="1"/>
    <x v="6"/>
    <d v="2015-06-14T08:00:55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x v="69"/>
    <n v="75"/>
    <x v="2"/>
    <s v="US"/>
    <s v="USD"/>
    <n v="1467999134"/>
    <n v="1465407134"/>
    <d v="2016-04-01T05:44:38"/>
    <d v="2016-04-01T05:44:38"/>
    <n v="4"/>
    <x v="3"/>
    <x v="7"/>
    <d v="2016-04-21T05:44:38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d v="2016-06-08T12:32:14"/>
    <d v="2016-06-08T12:32:14"/>
    <n v="6"/>
    <x v="3"/>
    <x v="1"/>
    <d v="2016-07-08T12:32:14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d v="2015-04-21T17:28:38"/>
    <d v="2015-04-21T17:28:38"/>
    <n v="4"/>
    <x v="1"/>
    <x v="7"/>
    <d v="2015-05-22T00:25:00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d v="2015-03-23T14:28:25"/>
    <d v="2015-03-23T14:28:25"/>
    <n v="3"/>
    <x v="1"/>
    <x v="8"/>
    <d v="2015-05-10T14:28:25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d v="2016-01-20T23:06:37"/>
    <d v="2016-01-20T23:06:37"/>
    <n v="1"/>
    <x v="3"/>
    <x v="2"/>
    <d v="2016-02-19T23:06:37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d v="2014-10-19T18:00:59"/>
    <d v="2014-10-19T18:00:59"/>
    <n v="10"/>
    <x v="4"/>
    <x v="10"/>
    <d v="2014-11-18T19:00:59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d v="2014-06-28T11:52:43"/>
    <d v="2014-06-28T11:52:43"/>
    <n v="6"/>
    <x v="4"/>
    <x v="1"/>
    <d v="2014-07-28T11:52:4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d v="2017-03-01T11:42:27"/>
    <d v="2017-03-01T11:42:27"/>
    <n v="3"/>
    <x v="2"/>
    <x v="8"/>
    <d v="2017-04-15T10:42:27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d v="2016-04-03T15:48:00"/>
    <d v="2016-04-03T15:48:00"/>
    <n v="4"/>
    <x v="3"/>
    <x v="7"/>
    <d v="2016-04-24T16:59:0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x v="10"/>
    <n v="145"/>
    <x v="1"/>
    <s v="IT"/>
    <s v="EUR"/>
    <n v="1483459365"/>
    <n v="1480867365"/>
    <d v="2014-07-12T11:08:40"/>
    <d v="2014-07-12T11:08:40"/>
    <n v="7"/>
    <x v="4"/>
    <x v="4"/>
    <d v="2014-09-05T08:39:00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d v="2016-12-04T11:02:45"/>
    <d v="2016-12-04T11:02:45"/>
    <n v="12"/>
    <x v="3"/>
    <x v="12"/>
    <d v="2017-01-03T11:02:45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d v="2015-10-12T16:30:44"/>
    <d v="2015-10-12T16:30:44"/>
    <n v="10"/>
    <x v="1"/>
    <x v="10"/>
    <d v="2015-11-11T17:30:44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d v="2014-07-11T11:56:00"/>
    <d v="2014-07-11T11:56:00"/>
    <n v="7"/>
    <x v="4"/>
    <x v="4"/>
    <d v="2014-08-10T23:00:00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d v="2015-11-03T23:54:56"/>
    <d v="2015-11-03T23:54:56"/>
    <n v="11"/>
    <x v="1"/>
    <x v="5"/>
    <d v="2015-12-02T12:25:0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d v="2014-10-03T16:31:38"/>
    <d v="2014-10-03T16:31:38"/>
    <n v="10"/>
    <x v="4"/>
    <x v="10"/>
    <d v="2014-11-30T18:45:00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d v="2014-09-17T10:29:14"/>
    <d v="2014-09-17T10:29:14"/>
    <n v="9"/>
    <x v="4"/>
    <x v="9"/>
    <d v="2014-10-20T19:00:00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d v="2013-03-11T10:54:31"/>
    <d v="2013-03-11T10:54:31"/>
    <n v="3"/>
    <x v="5"/>
    <x v="8"/>
    <d v="2013-04-10T10:54:31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x v="10"/>
    <n v="8160"/>
    <x v="0"/>
    <s v="US"/>
    <s v="USD"/>
    <n v="1361029958"/>
    <n v="1358437958"/>
    <d v="2013-02-21T16:52:18"/>
    <d v="2013-02-21T16:52:18"/>
    <n v="2"/>
    <x v="5"/>
    <x v="3"/>
    <d v="2013-04-07T15:52:1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d v="2013-01-17T10:52:38"/>
    <d v="2013-01-17T10:52:38"/>
    <n v="1"/>
    <x v="5"/>
    <x v="2"/>
    <d v="2013-02-16T10:52:38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d v="2012-02-20T12:37:32"/>
    <d v="2012-02-20T12:37:32"/>
    <n v="2"/>
    <x v="6"/>
    <x v="3"/>
    <d v="2012-03-21T22:00:00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d v="2015-12-01T23:07:46"/>
    <d v="2015-12-01T23:07:46"/>
    <n v="12"/>
    <x v="1"/>
    <x v="12"/>
    <d v="2016-01-12T00:00:00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d v="2012-01-25T14:14:45"/>
    <d v="2012-01-25T14:14:45"/>
    <n v="1"/>
    <x v="6"/>
    <x v="2"/>
    <d v="2012-03-25T13:14:45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d v="2011-04-12T19:20:49"/>
    <d v="2011-04-12T19:20:49"/>
    <n v="4"/>
    <x v="7"/>
    <x v="7"/>
    <d v="2011-06-11T19:20:4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d v="2013-01-16T09:21:49"/>
    <d v="2013-01-16T09:21:49"/>
    <n v="1"/>
    <x v="5"/>
    <x v="2"/>
    <d v="2013-02-15T09:21:49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d v="2012-12-07T14:51:03"/>
    <d v="2012-12-07T14:51:03"/>
    <n v="12"/>
    <x v="6"/>
    <x v="12"/>
    <d v="2012-12-28T14:51:03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d v="2015-03-10T17:58:54"/>
    <d v="2015-03-10T17:58:54"/>
    <n v="3"/>
    <x v="1"/>
    <x v="8"/>
    <d v="2015-04-09T17:58:54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x v="15"/>
    <n v="1807.74"/>
    <x v="0"/>
    <s v="US"/>
    <s v="USD"/>
    <n v="1330644639"/>
    <n v="1328052639"/>
    <d v="2013-09-16T08:01:43"/>
    <d v="2013-09-16T08:01:43"/>
    <n v="9"/>
    <x v="5"/>
    <x v="9"/>
    <d v="2013-10-16T08:01:4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d v="2012-01-31T18:30:39"/>
    <d v="2012-01-31T18:30:39"/>
    <n v="1"/>
    <x v="6"/>
    <x v="2"/>
    <d v="2012-03-01T18:30:39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d v="2013-08-14T12:28:12"/>
    <d v="2013-08-14T12:28:12"/>
    <n v="8"/>
    <x v="5"/>
    <x v="11"/>
    <d v="2013-09-13T12:28:12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d v="2014-11-17T12:21:03"/>
    <d v="2014-11-17T12:21:03"/>
    <n v="11"/>
    <x v="4"/>
    <x v="5"/>
    <d v="2014-12-19T23:59:00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d v="2011-08-10T20:00:22"/>
    <d v="2011-08-10T20:00:22"/>
    <n v="8"/>
    <x v="7"/>
    <x v="11"/>
    <d v="2011-09-09T20:00:22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d v="2011-10-24T09:46:44"/>
    <d v="2011-10-24T09:46:44"/>
    <n v="10"/>
    <x v="7"/>
    <x v="10"/>
    <d v="2011-12-22T22:00:00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d v="2013-04-30T15:55:13"/>
    <d v="2013-04-30T15:55:13"/>
    <n v="4"/>
    <x v="5"/>
    <x v="7"/>
    <d v="2013-05-14T15:55:13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d v="2014-04-25T12:53:09"/>
    <d v="2014-04-25T12:53:09"/>
    <n v="4"/>
    <x v="4"/>
    <x v="7"/>
    <d v="2014-05-09T22:59:0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d v="2013-07-09T17:24:59"/>
    <d v="2013-07-09T17:24:59"/>
    <n v="7"/>
    <x v="5"/>
    <x v="4"/>
    <d v="2013-07-26T12:00:00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d v="2013-10-03T17:09:05"/>
    <d v="2013-10-03T17:09:05"/>
    <n v="10"/>
    <x v="5"/>
    <x v="10"/>
    <d v="2013-11-02T17:09:05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d v="2012-08-15T15:35:36"/>
    <d v="2012-08-15T15:35:36"/>
    <n v="8"/>
    <x v="6"/>
    <x v="11"/>
    <d v="2012-09-07T02:51:00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x v="13"/>
    <n v="0"/>
    <x v="2"/>
    <s v="US"/>
    <s v="USD"/>
    <n v="1342882260"/>
    <n v="1337834963"/>
    <d v="2016-06-26T23:37:55"/>
    <d v="2016-06-26T23:37:55"/>
    <n v="6"/>
    <x v="3"/>
    <x v="1"/>
    <d v="2016-07-21T23:37:55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d v="2012-05-23T23:49:23"/>
    <d v="2012-05-23T23:49:23"/>
    <n v="5"/>
    <x v="6"/>
    <x v="6"/>
    <d v="2012-07-21T09:51:00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d v="2015-05-06T14:06:13"/>
    <d v="2015-05-06T14:06:13"/>
    <n v="5"/>
    <x v="1"/>
    <x v="6"/>
    <d v="2015-06-20T14:06:13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d v="2015-01-27T23:02:41"/>
    <d v="2015-01-27T23:02:41"/>
    <n v="1"/>
    <x v="1"/>
    <x v="2"/>
    <d v="2015-02-26T23:02:4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d v="2016-07-03T17:01:11"/>
    <d v="2016-07-03T17:01:11"/>
    <n v="7"/>
    <x v="3"/>
    <x v="4"/>
    <d v="2016-08-02T17:01:11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d v="2013-12-06T08:31:00"/>
    <d v="2013-12-06T08:31:00"/>
    <n v="12"/>
    <x v="5"/>
    <x v="12"/>
    <d v="2014-01-05T08:31:00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d v="2012-10-16T09:40:52"/>
    <d v="2012-10-16T09:40:52"/>
    <n v="10"/>
    <x v="6"/>
    <x v="10"/>
    <d v="2012-11-15T10:40:52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d v="2013-09-03T08:27:54"/>
    <d v="2013-09-03T08:27:54"/>
    <n v="9"/>
    <x v="5"/>
    <x v="9"/>
    <d v="2013-10-02T08:27:54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d v="2014-12-18T12:07:23"/>
    <d v="2014-12-18T12:07:23"/>
    <n v="12"/>
    <x v="4"/>
    <x v="12"/>
    <d v="2015-02-15T10:38:00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d v="2011-05-19T16:14:06"/>
    <d v="2011-05-19T16:14:06"/>
    <n v="5"/>
    <x v="7"/>
    <x v="6"/>
    <d v="2011-06-18T16:14:06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d v="2013-05-17T15:47:55"/>
    <d v="2013-05-17T15:47:55"/>
    <n v="5"/>
    <x v="5"/>
    <x v="6"/>
    <d v="2013-06-16T15:47:55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d v="2015-03-04T12:20:13"/>
    <d v="2015-03-04T12:20:13"/>
    <n v="3"/>
    <x v="1"/>
    <x v="8"/>
    <d v="2015-04-03T10:38:00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d v="2011-07-28T13:57:11"/>
    <d v="2011-07-28T13:57:11"/>
    <n v="7"/>
    <x v="7"/>
    <x v="4"/>
    <d v="2011-08-27T13:57:11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d v="2014-07-18T06:24:19"/>
    <d v="2014-07-18T06:24:19"/>
    <n v="7"/>
    <x v="4"/>
    <x v="4"/>
    <d v="2014-09-16T06:24:19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d v="2013-06-19T10:25:22"/>
    <d v="2013-06-19T10:25:22"/>
    <n v="6"/>
    <x v="5"/>
    <x v="1"/>
    <d v="2013-07-31T14:43:00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d v="2014-07-20T18:36:18"/>
    <d v="2014-07-20T18:36:18"/>
    <n v="7"/>
    <x v="4"/>
    <x v="4"/>
    <d v="2014-09-03T18:36:18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d v="2016-06-05T19:10:33"/>
    <d v="2016-06-05T19:10:33"/>
    <n v="6"/>
    <x v="3"/>
    <x v="1"/>
    <d v="2016-08-04T19:10:33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d v="2013-04-01T16:42:37"/>
    <d v="2013-04-01T16:42:37"/>
    <n v="4"/>
    <x v="5"/>
    <x v="7"/>
    <d v="2013-05-01T16:42:37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d v="2015-06-08T09:00:23"/>
    <d v="2015-06-08T09:00:23"/>
    <n v="6"/>
    <x v="1"/>
    <x v="1"/>
    <d v="2015-07-08T09:00:23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d v="2016-02-26T08:01:20"/>
    <d v="2016-02-26T08:01:20"/>
    <n v="2"/>
    <x v="3"/>
    <x v="3"/>
    <d v="2016-03-25T17:00:00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d v="2016-08-24T03:20:01"/>
    <d v="2016-08-24T03:20:01"/>
    <n v="8"/>
    <x v="3"/>
    <x v="11"/>
    <d v="2016-10-23T03:20:01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d v="2014-05-13T10:47:04"/>
    <d v="2014-05-13T10:47:04"/>
    <n v="5"/>
    <x v="4"/>
    <x v="6"/>
    <d v="2014-06-10T03:33:00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d v="2016-02-14T05:38:23"/>
    <d v="2016-02-14T05:38:23"/>
    <n v="2"/>
    <x v="3"/>
    <x v="3"/>
    <d v="2016-03-22T15:01:00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d v="2014-06-24T13:51:44"/>
    <d v="2014-06-24T13:51:44"/>
    <n v="6"/>
    <x v="4"/>
    <x v="1"/>
    <d v="2014-07-24T13:51:44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d v="2010-03-17T05:48:29"/>
    <d v="2010-03-17T05:48:29"/>
    <n v="3"/>
    <x v="8"/>
    <x v="8"/>
    <d v="2010-05-15T03:10:00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d v="2014-05-27T09:44:41"/>
    <d v="2014-05-27T09:44:41"/>
    <n v="5"/>
    <x v="4"/>
    <x v="6"/>
    <d v="2014-06-27T09:44:41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d v="2017-01-16T07:48:05"/>
    <d v="2017-01-16T07:48:05"/>
    <n v="1"/>
    <x v="2"/>
    <x v="2"/>
    <d v="2017-02-14T17:59:0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d v="2014-06-19T04:14:38"/>
    <d v="2014-06-19T04:14:38"/>
    <n v="6"/>
    <x v="4"/>
    <x v="1"/>
    <d v="2014-07-19T04:14:38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d v="2015-10-19T09:00:04"/>
    <d v="2015-10-19T09:00:04"/>
    <n v="10"/>
    <x v="1"/>
    <x v="10"/>
    <d v="2015-11-18T10:00:04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d v="2017-01-06T11:25:39"/>
    <d v="2017-01-06T11:25:39"/>
    <n v="1"/>
    <x v="2"/>
    <x v="2"/>
    <d v="2017-02-05T11:25:39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d v="2014-06-16T10:17:46"/>
    <d v="2014-06-16T10:17:46"/>
    <n v="6"/>
    <x v="4"/>
    <x v="1"/>
    <d v="2014-07-16T10:17:46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d v="2015-08-18T09:20:40"/>
    <d v="2015-08-18T09:20:40"/>
    <n v="8"/>
    <x v="1"/>
    <x v="11"/>
    <d v="2015-09-27T09:20:40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d v="2016-02-15T01:04:57"/>
    <d v="2016-02-15T01:04:57"/>
    <n v="2"/>
    <x v="3"/>
    <x v="3"/>
    <d v="2016-03-16T00:04:57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d v="2016-09-06T06:11:32"/>
    <d v="2016-09-06T06:11:32"/>
    <n v="9"/>
    <x v="3"/>
    <x v="9"/>
    <d v="2016-10-06T09:00:00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d v="2014-11-05T08:35:53"/>
    <d v="2014-11-05T08:35:53"/>
    <n v="11"/>
    <x v="4"/>
    <x v="5"/>
    <d v="2014-12-06T01:00:00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d v="2014-05-01T14:40:52"/>
    <d v="2014-05-01T14:40:52"/>
    <n v="5"/>
    <x v="4"/>
    <x v="6"/>
    <d v="2014-05-31T14:40:52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d v="2014-05-23T12:48:03"/>
    <d v="2014-05-23T12:48:03"/>
    <n v="5"/>
    <x v="4"/>
    <x v="6"/>
    <d v="2014-06-20T16:59:0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d v="2014-11-12T15:35:13"/>
    <d v="2014-11-12T15:35:13"/>
    <n v="11"/>
    <x v="4"/>
    <x v="5"/>
    <d v="2014-12-18T23:00:00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d v="2016-05-02T23:01:31"/>
    <d v="2016-05-02T23:01:31"/>
    <n v="5"/>
    <x v="3"/>
    <x v="6"/>
    <d v="2016-06-06T23:01:31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d v="2014-09-17T14:55:39"/>
    <d v="2014-09-17T14:55:39"/>
    <n v="9"/>
    <x v="4"/>
    <x v="9"/>
    <d v="2014-10-17T14:55:39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d v="2014-11-21T13:01:56"/>
    <d v="2014-11-21T13:01:56"/>
    <n v="11"/>
    <x v="4"/>
    <x v="5"/>
    <d v="2014-12-22T19:00:0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d v="2017-01-21T07:01:30"/>
    <d v="2017-01-21T07:01:30"/>
    <n v="1"/>
    <x v="2"/>
    <x v="2"/>
    <d v="2017-02-20T07:01:30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d v="2016-07-19T11:52:18"/>
    <d v="2016-07-19T11:52:18"/>
    <n v="7"/>
    <x v="3"/>
    <x v="4"/>
    <d v="2016-08-18T11:52:18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d v="2015-12-01T01:37:27"/>
    <d v="2015-12-01T01:37:27"/>
    <n v="12"/>
    <x v="1"/>
    <x v="12"/>
    <d v="2016-01-19T01:37: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d v="2017-02-14T09:24:46"/>
    <d v="2017-02-14T09:24:46"/>
    <n v="2"/>
    <x v="2"/>
    <x v="3"/>
    <d v="2017-03-14T08:24:46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d v="2017-01-01T12:35:22"/>
    <d v="2017-01-01T12:35:22"/>
    <n v="1"/>
    <x v="2"/>
    <x v="2"/>
    <d v="2017-01-31T19:00:0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d v="2015-02-17T10:05:20"/>
    <d v="2015-02-17T10:05:20"/>
    <n v="2"/>
    <x v="1"/>
    <x v="3"/>
    <d v="2015-03-19T09:05:2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d v="2015-09-28T13:24:55"/>
    <d v="2015-09-28T13:24:55"/>
    <n v="9"/>
    <x v="1"/>
    <x v="9"/>
    <d v="2015-10-23T13:24:55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d v="2014-10-29T14:15:26"/>
    <d v="2014-10-29T14:15:26"/>
    <n v="10"/>
    <x v="4"/>
    <x v="10"/>
    <d v="2014-11-30T22:00:00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d v="2016-01-22T06:24:25"/>
    <d v="2016-01-22T06:24:25"/>
    <n v="1"/>
    <x v="3"/>
    <x v="2"/>
    <d v="2016-02-15T10:00:00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d v="2016-03-13T19:02:57"/>
    <d v="2016-03-13T19:02:57"/>
    <n v="3"/>
    <x v="3"/>
    <x v="8"/>
    <d v="2016-05-01T22:59:00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d v="2015-08-05T11:11:02"/>
    <d v="2015-08-05T11:11:02"/>
    <n v="8"/>
    <x v="1"/>
    <x v="11"/>
    <d v="2015-09-04T11:11:02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d v="2016-04-24T14:53:51"/>
    <d v="2016-04-24T14:53:51"/>
    <n v="4"/>
    <x v="3"/>
    <x v="7"/>
    <d v="2016-05-23T17:00:0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d v="2015-07-28T14:15:10"/>
    <d v="2015-07-28T14:15:10"/>
    <n v="7"/>
    <x v="1"/>
    <x v="4"/>
    <d v="2015-08-27T14:15:10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d v="2016-07-01T02:33:47"/>
    <d v="2016-07-01T02:33:47"/>
    <n v="7"/>
    <x v="3"/>
    <x v="4"/>
    <d v="2016-08-06T13:00:0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d v="2014-12-08T13:46:10"/>
    <d v="2014-12-08T13:46:10"/>
    <n v="12"/>
    <x v="4"/>
    <x v="12"/>
    <d v="2015-01-22T13:46:10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d v="2016-12-01T17:03:39"/>
    <d v="2016-12-01T17:03:39"/>
    <n v="12"/>
    <x v="3"/>
    <x v="12"/>
    <d v="2017-01-03T17:03:39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d v="2014-10-26T19:10:16"/>
    <d v="2014-10-26T19:10:16"/>
    <n v="10"/>
    <x v="4"/>
    <x v="10"/>
    <d v="2014-11-25T20:15:00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d v="2014-12-01T12:05:38"/>
    <d v="2014-12-01T12:05:38"/>
    <n v="12"/>
    <x v="4"/>
    <x v="12"/>
    <d v="2014-12-31T12:05:38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d v="2015-06-15T18:55:00"/>
    <d v="2015-06-15T18:55:00"/>
    <n v="6"/>
    <x v="1"/>
    <x v="1"/>
    <d v="2015-06-30T18:55:00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d v="2014-10-23T07:13:54"/>
    <d v="2014-10-23T07:13:54"/>
    <n v="10"/>
    <x v="4"/>
    <x v="10"/>
    <d v="2014-11-22T08:13:5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d v="2015-02-17T20:13:44"/>
    <d v="2015-02-17T20:13:44"/>
    <n v="2"/>
    <x v="1"/>
    <x v="3"/>
    <d v="2015-03-31T19:18:00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d v="2015-01-27T16:13:54"/>
    <d v="2015-01-27T16:13:54"/>
    <n v="1"/>
    <x v="1"/>
    <x v="2"/>
    <d v="2015-03-02T16:16:00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d v="2014-07-19T00:06:39"/>
    <d v="2014-07-19T00:06:39"/>
    <n v="7"/>
    <x v="4"/>
    <x v="4"/>
    <d v="2014-09-17T00:06:39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d v="2017-02-16T05:14:42"/>
    <d v="2017-02-16T05:14:42"/>
    <n v="2"/>
    <x v="2"/>
    <x v="3"/>
    <d v="2017-02-23T05:14:42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d v="2015-10-09T16:10:20"/>
    <d v="2015-10-09T16:10:20"/>
    <n v="10"/>
    <x v="1"/>
    <x v="10"/>
    <d v="2015-11-08T17:10:20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d v="2015-10-03T22:15:59"/>
    <d v="2015-10-03T22:15:59"/>
    <n v="10"/>
    <x v="1"/>
    <x v="10"/>
    <d v="2015-11-02T23:15:59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d v="2016-04-12T05:47:14"/>
    <d v="2016-04-12T05:47:14"/>
    <n v="4"/>
    <x v="3"/>
    <x v="7"/>
    <d v="2016-05-12T05:47:14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d v="2015-04-27T14:47:19"/>
    <d v="2015-04-27T14:47:19"/>
    <n v="4"/>
    <x v="1"/>
    <x v="7"/>
    <d v="2015-05-27T14:47:19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d v="2014-09-10T11:31:48"/>
    <d v="2014-09-10T11:31:48"/>
    <n v="9"/>
    <x v="4"/>
    <x v="9"/>
    <d v="2014-09-30T22:59:00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d v="2015-08-03T01:47:27"/>
    <d v="2015-08-03T01:47:27"/>
    <n v="8"/>
    <x v="1"/>
    <x v="11"/>
    <d v="2015-09-02T01:47:27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d v="2015-07-03T01:03:10"/>
    <d v="2015-07-03T01:03:10"/>
    <n v="7"/>
    <x v="1"/>
    <x v="4"/>
    <d v="2015-08-02T01:03:10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d v="2015-08-25T09:43:52"/>
    <d v="2015-08-25T09:43:52"/>
    <n v="8"/>
    <x v="1"/>
    <x v="11"/>
    <d v="2015-09-17T12:00:00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d v="2016-06-03T22:40:24"/>
    <d v="2016-06-03T22:40:24"/>
    <n v="6"/>
    <x v="3"/>
    <x v="1"/>
    <d v="2016-07-03T22:40:24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d v="2014-08-20T10:40:33"/>
    <d v="2014-08-20T10:40:33"/>
    <n v="8"/>
    <x v="4"/>
    <x v="11"/>
    <d v="2014-09-20T10:40:33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d v="2015-06-30T04:32:39"/>
    <d v="2015-06-30T04:32:39"/>
    <n v="6"/>
    <x v="1"/>
    <x v="1"/>
    <d v="2015-08-28T07:12:00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d v="2015-04-13T20:16:39"/>
    <d v="2015-04-13T20:16:39"/>
    <n v="4"/>
    <x v="1"/>
    <x v="7"/>
    <d v="2015-04-28T20:16:39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d v="2014-10-23T19:29:53"/>
    <d v="2014-10-23T19:29:53"/>
    <n v="10"/>
    <x v="4"/>
    <x v="10"/>
    <d v="2014-11-12T20:29:5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d v="2013-10-07T20:00:03"/>
    <d v="2013-10-07T20:00:03"/>
    <n v="10"/>
    <x v="5"/>
    <x v="10"/>
    <d v="2013-11-06T21:00:03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d v="2009-09-23T08:35:16"/>
    <d v="2009-09-23T08:35:16"/>
    <n v="9"/>
    <x v="9"/>
    <x v="9"/>
    <d v="2009-12-01T19:50:00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d v="2014-01-13T12:49:11"/>
    <d v="2014-01-13T12:49:11"/>
    <n v="1"/>
    <x v="4"/>
    <x v="2"/>
    <d v="2014-03-14T11:49:11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d v="2015-04-27T03:48:29"/>
    <d v="2015-04-27T03:48:29"/>
    <n v="4"/>
    <x v="1"/>
    <x v="7"/>
    <d v="2015-05-28T15:05:00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d v="2011-05-09T12:31:01"/>
    <d v="2011-05-09T12:31:01"/>
    <n v="5"/>
    <x v="7"/>
    <x v="6"/>
    <d v="2011-06-08T12:31:01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d v="2016-06-28T17:00:04"/>
    <d v="2016-06-28T17:00:04"/>
    <n v="6"/>
    <x v="3"/>
    <x v="1"/>
    <d v="2016-07-27T17:00:00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d v="2014-02-01T17:29:05"/>
    <d v="2014-02-01T17:29:05"/>
    <n v="2"/>
    <x v="4"/>
    <x v="3"/>
    <d v="2014-02-16T19:00:00"/>
    <b v="0"/>
    <n v="22"/>
    <b v="0"/>
    <s v="publishing/art books"/>
    <n v="0.13639999999999999"/>
    <n v="155"/>
    <x v="3"/>
    <s v="art books"/>
  </r>
  <r>
    <n v="1569"/>
    <s v="to be removed (Canceled)"/>
    <s v="to be removed"/>
    <x v="11"/>
    <n v="0"/>
    <x v="1"/>
    <s v="US"/>
    <s v="USD"/>
    <n v="1369498714"/>
    <n v="1366906714"/>
    <d v="2014-11-18T20:29:45"/>
    <d v="2014-11-18T20:29:45"/>
    <n v="11"/>
    <x v="4"/>
    <x v="5"/>
    <d v="2014-12-23T20:29:45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d v="2013-04-25T11:18:34"/>
    <d v="2013-04-25T11:18:34"/>
    <n v="4"/>
    <x v="5"/>
    <x v="7"/>
    <d v="2013-05-25T11:18:34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d v="2016-03-09T14:31:22"/>
    <d v="2016-03-09T14:31:22"/>
    <n v="3"/>
    <x v="3"/>
    <x v="8"/>
    <d v="2016-04-08T13:31:22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d v="2015-05-20T13:28:03"/>
    <d v="2015-05-20T13:28:03"/>
    <n v="5"/>
    <x v="1"/>
    <x v="6"/>
    <d v="2015-06-19T13:28:03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d v="2016-02-03T19:47:39"/>
    <d v="2016-02-03T19:47:39"/>
    <n v="2"/>
    <x v="3"/>
    <x v="3"/>
    <d v="2016-02-28T18:59:00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d v="2017-02-19T19:00:02"/>
    <d v="2017-02-19T19:00:02"/>
    <n v="2"/>
    <x v="2"/>
    <x v="3"/>
    <d v="2017-03-31T22:59:00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d v="2015-01-13T17:15:29"/>
    <d v="2015-01-13T17:15:29"/>
    <n v="1"/>
    <x v="1"/>
    <x v="2"/>
    <d v="2015-02-17T17:15:29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d v="2014-06-09T07:34:56"/>
    <d v="2014-06-09T07:34:56"/>
    <n v="6"/>
    <x v="4"/>
    <x v="1"/>
    <d v="2014-07-09T07:34:5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d v="2015-05-16T16:06:08"/>
    <d v="2015-05-16T16:06:08"/>
    <n v="5"/>
    <x v="1"/>
    <x v="6"/>
    <d v="2015-06-30T16:06:0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d v="2012-05-25T15:20:48"/>
    <d v="2012-05-25T15:20:48"/>
    <n v="5"/>
    <x v="6"/>
    <x v="6"/>
    <d v="2012-07-24T15:20:4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d v="2010-08-08T20:34:51"/>
    <d v="2010-08-08T20:34:51"/>
    <n v="8"/>
    <x v="8"/>
    <x v="11"/>
    <d v="2010-09-01T21:00:00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d v="2013-07-26T18:54:51"/>
    <d v="2013-07-26T18:54:51"/>
    <n v="7"/>
    <x v="5"/>
    <x v="4"/>
    <d v="2013-08-28T18:54:51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d v="2012-03-21T20:12:06"/>
    <d v="2012-03-21T20:12:06"/>
    <n v="3"/>
    <x v="6"/>
    <x v="8"/>
    <d v="2012-05-20T20:12:06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d v="2015-11-17T05:46:30"/>
    <d v="2015-11-17T05:46:30"/>
    <n v="11"/>
    <x v="1"/>
    <x v="5"/>
    <d v="2015-12-19T05:46:30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d v="2015-08-30T13:57:33"/>
    <d v="2015-08-30T13:57:33"/>
    <n v="8"/>
    <x v="1"/>
    <x v="11"/>
    <d v="2015-10-26T16:20:00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d v="2014-08-26T16:43:11"/>
    <d v="2014-08-26T16:43:11"/>
    <n v="8"/>
    <x v="4"/>
    <x v="11"/>
    <d v="2014-09-25T16:43:1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d v="2014-05-20T10:35:01"/>
    <d v="2014-05-20T10:35:01"/>
    <n v="5"/>
    <x v="4"/>
    <x v="6"/>
    <d v="2014-05-30T10:35:01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x v="15"/>
    <n v="0"/>
    <x v="2"/>
    <s v="US"/>
    <s v="USD"/>
    <n v="1428197422"/>
    <n v="1425609022"/>
    <d v="2016-12-03T16:29:28"/>
    <d v="2016-12-03T16:29:28"/>
    <n v="12"/>
    <x v="3"/>
    <x v="12"/>
    <d v="2016-12-25T06:00:00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d v="2015-03-05T21:30:22"/>
    <d v="2015-03-05T21:30:22"/>
    <n v="3"/>
    <x v="1"/>
    <x v="8"/>
    <d v="2015-04-04T20:30:22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d v="2014-11-13T17:49:25"/>
    <d v="2014-11-13T17:49:25"/>
    <n v="11"/>
    <x v="4"/>
    <x v="5"/>
    <d v="2014-12-13T17:49:25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d v="2015-01-01T00:59:59"/>
    <d v="2015-01-01T00:59:59"/>
    <n v="1"/>
    <x v="1"/>
    <x v="2"/>
    <d v="2015-01-31T15:12:00"/>
    <b v="0"/>
    <n v="0"/>
    <b v="0"/>
    <s v="photography/places"/>
    <n v="0"/>
    <e v="#DIV/0!"/>
    <x v="8"/>
    <s v="places"/>
  </r>
  <r>
    <n v="1590"/>
    <s v="An Italian Adventure"/>
    <s v="Discover Italy through photography."/>
    <x v="127"/>
    <n v="1020"/>
    <x v="2"/>
    <s v="IT"/>
    <s v="EUR"/>
    <n v="1443040464"/>
    <n v="1440448464"/>
    <d v="2015-09-09T18:38:06"/>
    <d v="2015-09-09T18:38:06"/>
    <n v="9"/>
    <x v="1"/>
    <x v="9"/>
    <d v="2015-10-09T18:38:06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d v="2015-08-24T15:34:24"/>
    <d v="2015-08-24T15:34:24"/>
    <n v="8"/>
    <x v="1"/>
    <x v="11"/>
    <d v="2015-09-23T15:34:24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d v="2016-03-04T12:25:41"/>
    <d v="2016-03-04T12:25:41"/>
    <n v="3"/>
    <x v="3"/>
    <x v="8"/>
    <d v="2016-04-03T11:25:41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d v="2015-02-10T20:44:45"/>
    <d v="2015-02-10T20:44:45"/>
    <n v="2"/>
    <x v="1"/>
    <x v="3"/>
    <d v="2015-03-27T19:44:4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d v="2015-01-29T15:17:35"/>
    <d v="2015-01-29T15:17:35"/>
    <n v="1"/>
    <x v="1"/>
    <x v="2"/>
    <d v="2015-02-28T15:17:35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d v="2016-03-16T12:06:22"/>
    <d v="2016-03-16T12:06:22"/>
    <n v="3"/>
    <x v="3"/>
    <x v="8"/>
    <d v="2016-05-15T11:21:00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d v="2014-05-20T20:12:08"/>
    <d v="2014-05-20T20:12:08"/>
    <n v="5"/>
    <x v="4"/>
    <x v="6"/>
    <d v="2014-06-18T15:13:00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d v="2014-10-29T05:19:29"/>
    <d v="2014-10-29T05:19:29"/>
    <n v="10"/>
    <x v="4"/>
    <x v="10"/>
    <d v="2014-12-13T06:19:29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d v="2016-08-21T03:29:57"/>
    <d v="2016-08-21T03:29:57"/>
    <n v="8"/>
    <x v="3"/>
    <x v="11"/>
    <d v="2016-09-20T03:29:57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d v="2015-05-27T11:00:58"/>
    <d v="2015-05-27T11:00:58"/>
    <n v="5"/>
    <x v="1"/>
    <x v="6"/>
    <d v="2015-07-26T11:00:58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d v="2016-03-09T07:56:16"/>
    <d v="2016-03-09T07:56:16"/>
    <n v="3"/>
    <x v="3"/>
    <x v="8"/>
    <d v="2016-04-08T06:56:16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d v="2014-05-31T20:22:32"/>
    <d v="2014-05-31T20:22:32"/>
    <n v="5"/>
    <x v="4"/>
    <x v="6"/>
    <d v="2014-07-15T00:11:00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d v="2011-04-04T21:13:53"/>
    <d v="2011-04-04T21:13:53"/>
    <n v="4"/>
    <x v="7"/>
    <x v="7"/>
    <d v="2011-05-04T21:13:53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d v="2011-09-02T02:08:37"/>
    <d v="2011-09-02T02:08:37"/>
    <n v="9"/>
    <x v="7"/>
    <x v="9"/>
    <d v="2011-10-14T18:00:00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d v="2011-11-28T23:04:19"/>
    <d v="2011-11-28T23:04:19"/>
    <n v="11"/>
    <x v="7"/>
    <x v="5"/>
    <d v="2012-01-27T23:04:19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d v="2012-02-06T15:17:15"/>
    <d v="2012-02-06T15:17:15"/>
    <n v="2"/>
    <x v="6"/>
    <x v="3"/>
    <d v="2012-03-17T14:17:1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d v="2011-07-22T19:18:33"/>
    <d v="2011-07-22T19:18:33"/>
    <n v="7"/>
    <x v="7"/>
    <x v="4"/>
    <d v="2011-08-01T02:00:00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d v="2010-12-23T21:40:38"/>
    <d v="2010-12-23T21:40:38"/>
    <n v="12"/>
    <x v="8"/>
    <x v="12"/>
    <d v="2011-03-23T20:40:38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d v="2012-05-24T14:24:11"/>
    <d v="2012-05-24T14:24:11"/>
    <n v="5"/>
    <x v="6"/>
    <x v="6"/>
    <d v="2012-06-14T14:24:11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d v="2013-11-29T14:56:26"/>
    <d v="2013-11-29T14:56:26"/>
    <n v="11"/>
    <x v="5"/>
    <x v="5"/>
    <d v="2014-01-01T00:26:00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d v="2011-09-09T19:01:49"/>
    <d v="2011-09-09T19:01:49"/>
    <n v="9"/>
    <x v="7"/>
    <x v="9"/>
    <d v="2011-11-02T03:00:0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d v="2012-11-15T17:11:50"/>
    <d v="2012-11-15T17:11:50"/>
    <n v="11"/>
    <x v="6"/>
    <x v="5"/>
    <d v="2012-12-15T17:11:50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d v="2013-05-14T19:00:32"/>
    <d v="2013-05-14T19:00:32"/>
    <n v="5"/>
    <x v="5"/>
    <x v="6"/>
    <d v="2013-06-04T19:00:3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d v="2012-12-03T15:59:44"/>
    <d v="2012-12-03T15:59:44"/>
    <n v="12"/>
    <x v="6"/>
    <x v="12"/>
    <d v="2013-01-02T15:59:44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d v="2012-06-21T20:40:02"/>
    <d v="2012-06-21T20:40:02"/>
    <n v="6"/>
    <x v="6"/>
    <x v="1"/>
    <d v="2012-07-21T20:40:02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d v="2014-06-04T18:32:49"/>
    <d v="2014-06-04T18:32:49"/>
    <n v="6"/>
    <x v="4"/>
    <x v="1"/>
    <d v="2014-08-03T12:00:00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d v="2011-10-28T20:13:16"/>
    <d v="2011-10-28T20:13:16"/>
    <n v="10"/>
    <x v="7"/>
    <x v="10"/>
    <d v="2011-12-12T21:13: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d v="2012-10-12T12:10:21"/>
    <d v="2012-10-12T12:10:21"/>
    <n v="10"/>
    <x v="6"/>
    <x v="10"/>
    <d v="2012-11-22T17:00:00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d v="2013-09-29T10:56:28"/>
    <d v="2013-09-29T10:56:28"/>
    <n v="9"/>
    <x v="5"/>
    <x v="9"/>
    <d v="2013-11-01T14:00:00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d v="2013-01-27T10:42:15"/>
    <d v="2013-01-27T10:42:15"/>
    <n v="1"/>
    <x v="5"/>
    <x v="2"/>
    <d v="2013-03-08T10:42:15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d v="2014-08-24T23:28:06"/>
    <d v="2014-08-24T23:28:06"/>
    <n v="8"/>
    <x v="4"/>
    <x v="11"/>
    <d v="2014-09-14T23:28:06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d v="2013-02-16T03:09:00"/>
    <d v="2013-02-16T03:09:00"/>
    <n v="2"/>
    <x v="5"/>
    <x v="3"/>
    <d v="2013-02-23T03:09:00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d v="2012-04-04T09:33:35"/>
    <d v="2012-04-04T09:33:35"/>
    <n v="4"/>
    <x v="6"/>
    <x v="7"/>
    <d v="2012-05-27T22:59:00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d v="2014-11-07T02:04:34"/>
    <d v="2014-11-07T02:04:34"/>
    <n v="11"/>
    <x v="4"/>
    <x v="5"/>
    <d v="2014-12-17T02:59:00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d v="2013-06-28T11:31:29"/>
    <d v="2013-06-28T11:31:29"/>
    <n v="6"/>
    <x v="5"/>
    <x v="1"/>
    <d v="2013-08-27T11:31:29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d v="2012-11-30T03:48:55"/>
    <d v="2012-11-30T03:48:55"/>
    <n v="11"/>
    <x v="6"/>
    <x v="5"/>
    <d v="2013-01-09T03:48:5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d v="2012-08-14T11:47:33"/>
    <d v="2012-08-14T11:47:33"/>
    <n v="8"/>
    <x v="6"/>
    <x v="11"/>
    <d v="2012-09-11T11:47:33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d v="2013-11-01T15:21:07"/>
    <d v="2013-11-01T15:21:07"/>
    <n v="11"/>
    <x v="5"/>
    <x v="5"/>
    <d v="2013-12-01T16:21:0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d v="2012-10-23T11:58:09"/>
    <d v="2012-10-23T11:58:09"/>
    <n v="10"/>
    <x v="6"/>
    <x v="10"/>
    <d v="2012-11-25T23:59:00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d v="2014-05-15T12:41:22"/>
    <d v="2014-05-15T12:41:22"/>
    <n v="5"/>
    <x v="4"/>
    <x v="6"/>
    <d v="2014-06-17T12:41:22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d v="2014-01-06T15:48:53"/>
    <d v="2014-01-06T15:48:53"/>
    <n v="1"/>
    <x v="4"/>
    <x v="2"/>
    <d v="2014-02-20T15:48:53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d v="2012-01-31T15:06:15"/>
    <d v="2012-01-31T15:06:15"/>
    <n v="1"/>
    <x v="6"/>
    <x v="2"/>
    <d v="2012-03-02T01:59:00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d v="2012-09-12T15:37:41"/>
    <d v="2012-09-12T15:37:41"/>
    <n v="9"/>
    <x v="6"/>
    <x v="9"/>
    <d v="2012-10-12T15:37:41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d v="2011-07-26T03:10:54"/>
    <d v="2011-07-26T03:10:54"/>
    <n v="7"/>
    <x v="7"/>
    <x v="4"/>
    <d v="2011-09-24T03:10:54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d v="2011-12-19T16:12:36"/>
    <d v="2011-12-19T16:12:36"/>
    <n v="12"/>
    <x v="7"/>
    <x v="12"/>
    <d v="2012-01-16T00:00:00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d v="2011-04-24T23:33:21"/>
    <d v="2011-04-24T23:33:21"/>
    <n v="4"/>
    <x v="7"/>
    <x v="7"/>
    <d v="2011-06-02T00:59:00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d v="2016-05-12T15:51:01"/>
    <d v="2016-05-12T15:51:01"/>
    <n v="5"/>
    <x v="3"/>
    <x v="6"/>
    <d v="2016-07-11T15:51:01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d v="2011-04-29T21:04:48"/>
    <d v="2011-04-29T21:04:48"/>
    <n v="4"/>
    <x v="7"/>
    <x v="7"/>
    <d v="2011-06-11T23:00:0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d v="2009-11-05T13:02:20"/>
    <d v="2009-11-05T13:02:20"/>
    <n v="11"/>
    <x v="9"/>
    <x v="5"/>
    <d v="2009-12-31T18:39:00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d v="2013-01-14T11:29:28"/>
    <d v="2013-01-14T11:29:28"/>
    <n v="1"/>
    <x v="5"/>
    <x v="2"/>
    <d v="2013-02-28T16:25:00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d v="2012-02-02T10:39:25"/>
    <d v="2012-02-02T10:39:25"/>
    <n v="2"/>
    <x v="6"/>
    <x v="3"/>
    <d v="2012-03-03T10:39:2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d v="2010-07-20T00:32:35"/>
    <d v="2010-07-20T00:32:35"/>
    <n v="7"/>
    <x v="8"/>
    <x v="4"/>
    <d v="2010-08-02T20:59:00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d v="2014-11-19T09:19:04"/>
    <d v="2014-11-19T09:19:04"/>
    <n v="11"/>
    <x v="4"/>
    <x v="5"/>
    <d v="2014-12-19T09:19:04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d v="2011-05-24T19:35:27"/>
    <d v="2011-05-24T19:35:27"/>
    <n v="5"/>
    <x v="7"/>
    <x v="6"/>
    <d v="2011-06-13T19:35:27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d v="2012-08-25T14:46:52"/>
    <d v="2012-08-25T14:46:52"/>
    <n v="8"/>
    <x v="6"/>
    <x v="11"/>
    <d v="2012-09-24T14:46:52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d v="2012-09-22T20:26:00"/>
    <d v="2012-09-22T20:26:00"/>
    <n v="9"/>
    <x v="6"/>
    <x v="9"/>
    <d v="2012-11-21T21:26:0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d v="2013-09-04T09:49:00"/>
    <d v="2013-09-04T09:49:00"/>
    <n v="9"/>
    <x v="5"/>
    <x v="9"/>
    <d v="2013-09-18T09:49:00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d v="2014-07-13T05:48:23"/>
    <d v="2014-07-13T05:48:23"/>
    <n v="7"/>
    <x v="4"/>
    <x v="4"/>
    <d v="2014-08-14T13:11:00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d v="2012-05-10T04:49:37"/>
    <d v="2012-05-10T04:49:37"/>
    <n v="5"/>
    <x v="6"/>
    <x v="6"/>
    <d v="2012-06-09T04:49:37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d v="2011-02-18T11:54:42"/>
    <d v="2011-02-18T11:54:42"/>
    <n v="2"/>
    <x v="7"/>
    <x v="3"/>
    <d v="2011-03-20T10:54:42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d v="2014-04-08T11:25:55"/>
    <d v="2014-04-08T11:25:55"/>
    <n v="4"/>
    <x v="4"/>
    <x v="7"/>
    <d v="2014-05-23T11:25:55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d v="2013-09-09T05:27:17"/>
    <d v="2013-09-09T05:27:17"/>
    <n v="9"/>
    <x v="5"/>
    <x v="9"/>
    <d v="2013-10-09T05:27:17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d v="2011-03-23T16:37:00"/>
    <d v="2011-03-23T16:37:00"/>
    <n v="3"/>
    <x v="7"/>
    <x v="8"/>
    <d v="2011-04-26T01:59:00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d v="2013-10-25T06:49:53"/>
    <d v="2013-10-25T06:49:53"/>
    <n v="10"/>
    <x v="5"/>
    <x v="10"/>
    <d v="2013-11-24T07:49: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d v="2011-03-24T15:01:36"/>
    <d v="2011-03-24T15:01:36"/>
    <n v="3"/>
    <x v="7"/>
    <x v="8"/>
    <d v="2011-04-24T15:01:36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d v="2012-03-19T16:22:40"/>
    <d v="2012-03-19T16:22:40"/>
    <n v="3"/>
    <x v="6"/>
    <x v="8"/>
    <d v="2012-04-18T16:22:4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d v="2012-03-06T14:00:20"/>
    <d v="2012-03-06T14:00:20"/>
    <n v="3"/>
    <x v="6"/>
    <x v="8"/>
    <d v="2012-04-05T13:00:20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d v="2012-11-13T17:17:32"/>
    <d v="2012-11-13T17:17:32"/>
    <n v="11"/>
    <x v="6"/>
    <x v="5"/>
    <d v="2012-12-13T17:17:32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d v="2012-04-24T13:46:08"/>
    <d v="2012-04-24T13:46:08"/>
    <n v="4"/>
    <x v="6"/>
    <x v="7"/>
    <d v="2012-05-24T13:46:0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d v="2012-11-10T00:19:27"/>
    <d v="2012-11-10T00:19:27"/>
    <n v="11"/>
    <x v="6"/>
    <x v="5"/>
    <d v="2012-12-18T09:20:00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d v="2013-11-18T16:55:21"/>
    <d v="2013-11-18T16:55:21"/>
    <n v="11"/>
    <x v="5"/>
    <x v="5"/>
    <d v="2013-12-17T07:00:0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d v="2016-03-30T11:39:10"/>
    <d v="2016-03-30T11:39:10"/>
    <n v="3"/>
    <x v="3"/>
    <x v="8"/>
    <d v="2016-04-30T16:59:00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d v="2015-12-05T18:57:11"/>
    <d v="2015-12-05T18:57:11"/>
    <n v="12"/>
    <x v="1"/>
    <x v="12"/>
    <d v="2016-01-17T16:00:00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d v="2011-10-31T23:45:36"/>
    <d v="2011-10-31T23:45:36"/>
    <n v="10"/>
    <x v="7"/>
    <x v="10"/>
    <d v="2011-12-31T00:45:36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d v="2015-01-01T19:31:47"/>
    <d v="2015-01-01T19:31:47"/>
    <n v="1"/>
    <x v="1"/>
    <x v="2"/>
    <d v="2015-01-31T19:31:47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d v="2012-01-31T13:16:58"/>
    <d v="2012-01-31T13:16:58"/>
    <n v="1"/>
    <x v="6"/>
    <x v="2"/>
    <d v="2012-03-15T22:59:00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d v="2011-01-21T10:35:13"/>
    <d v="2011-01-21T10:35:13"/>
    <n v="1"/>
    <x v="7"/>
    <x v="2"/>
    <d v="2011-02-21T22:00:00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d v="2013-02-26T01:04:33"/>
    <d v="2013-02-26T01:04:33"/>
    <n v="2"/>
    <x v="5"/>
    <x v="3"/>
    <d v="2013-03-28T00:04:33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d v="2014-02-11T20:41:38"/>
    <d v="2014-02-11T20:41:38"/>
    <n v="2"/>
    <x v="4"/>
    <x v="3"/>
    <d v="2014-03-11T01:59:00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d v="2011-10-28T22:35:39"/>
    <d v="2011-10-28T22:35:39"/>
    <n v="10"/>
    <x v="7"/>
    <x v="10"/>
    <d v="2011-11-27T23:35:3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d v="2016-04-01T16:14:36"/>
    <d v="2016-04-01T16:14:36"/>
    <n v="4"/>
    <x v="3"/>
    <x v="7"/>
    <d v="2016-05-31T16:14:36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d v="2010-05-15T17:19:59"/>
    <d v="2010-05-15T17:19:59"/>
    <n v="5"/>
    <x v="8"/>
    <x v="6"/>
    <d v="2010-07-04T23:00:00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d v="2016-07-02T08:03:34"/>
    <d v="2016-07-02T08:03:34"/>
    <n v="7"/>
    <x v="3"/>
    <x v="4"/>
    <d v="2016-08-01T08:03:34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d v="2012-05-05T10:45:30"/>
    <d v="2012-05-05T10:45:30"/>
    <n v="5"/>
    <x v="6"/>
    <x v="6"/>
    <d v="2012-06-04T10:45:30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d v="2015-02-04T16:04:52"/>
    <d v="2015-02-04T16:04:52"/>
    <n v="2"/>
    <x v="1"/>
    <x v="3"/>
    <d v="2015-03-06T16:04:52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d v="2016-07-18T09:31:46"/>
    <d v="2016-07-18T09:31:46"/>
    <n v="7"/>
    <x v="3"/>
    <x v="4"/>
    <d v="2016-08-18T01:59:0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d v="2011-09-16T12:35:40"/>
    <d v="2011-09-16T12:35:40"/>
    <n v="9"/>
    <x v="7"/>
    <x v="9"/>
    <d v="2011-10-16T17:03:00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d v="2012-03-05T12:25:47"/>
    <d v="2012-03-05T12:25:47"/>
    <n v="3"/>
    <x v="6"/>
    <x v="8"/>
    <d v="2012-04-20T22:59:00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d v="2016-02-16T04:46:16"/>
    <d v="2016-02-16T04:46:16"/>
    <n v="2"/>
    <x v="3"/>
    <x v="3"/>
    <d v="2016-04-16T00:59:00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d v="2014-01-23T15:31:11"/>
    <d v="2014-01-23T15:31:11"/>
    <n v="1"/>
    <x v="4"/>
    <x v="2"/>
    <d v="2014-02-06T15:31:11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d v="2011-06-28T20:39:05"/>
    <d v="2011-06-28T20:39:05"/>
    <n v="6"/>
    <x v="7"/>
    <x v="1"/>
    <d v="2011-07-21T20:39:05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d v="2014-06-12T13:11:07"/>
    <d v="2014-06-12T13:11:07"/>
    <n v="6"/>
    <x v="4"/>
    <x v="1"/>
    <d v="2014-07-12T13:11:07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d v="2017-02-07T21:54:44"/>
    <d v="2017-02-07T21:54:44"/>
    <n v="2"/>
    <x v="2"/>
    <x v="3"/>
    <d v="2017-03-28T21:00:0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d v="2017-02-13T00:07:40"/>
    <d v="2017-02-13T00:07:40"/>
    <n v="2"/>
    <x v="2"/>
    <x v="3"/>
    <d v="2017-04-13T23:07:40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d v="2017-03-14T13:45:38"/>
    <d v="2017-03-14T13:45:38"/>
    <n v="3"/>
    <x v="2"/>
    <x v="8"/>
    <d v="2017-04-07T13:45:38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d v="2017-02-17T14:34:01"/>
    <d v="2017-02-17T14:34:01"/>
    <n v="2"/>
    <x v="2"/>
    <x v="3"/>
    <d v="2017-03-17T13:34:01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d v="2017-02-22T01:00:23"/>
    <d v="2017-02-22T01:00:23"/>
    <n v="2"/>
    <x v="2"/>
    <x v="3"/>
    <d v="2017-03-24T00:00:23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d v="2017-02-26T15:15:19"/>
    <d v="2017-02-26T15:15:19"/>
    <n v="2"/>
    <x v="2"/>
    <x v="3"/>
    <d v="2017-04-27T14:15:19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d v="2017-03-07T20:07:25"/>
    <d v="2017-03-07T20:07:25"/>
    <n v="3"/>
    <x v="2"/>
    <x v="8"/>
    <d v="2017-04-10T15:15:00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x v="262"/>
    <n v="2400"/>
    <x v="3"/>
    <s v="US"/>
    <s v="USD"/>
    <n v="1489700230"/>
    <n v="1487111830"/>
    <d v="2017-03-10T07:49:54"/>
    <d v="2017-03-10T07:49:54"/>
    <n v="3"/>
    <x v="2"/>
    <x v="8"/>
    <d v="2017-04-09T06:49:54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d v="2017-02-14T17:37:10"/>
    <d v="2017-02-14T17:37:10"/>
    <n v="2"/>
    <x v="2"/>
    <x v="3"/>
    <d v="2017-03-16T16:37:1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d v="2017-03-07T05:20:42"/>
    <d v="2017-03-07T05:20:42"/>
    <n v="3"/>
    <x v="2"/>
    <x v="8"/>
    <d v="2017-04-06T04:20:42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d v="2017-03-01T11:50:08"/>
    <d v="2017-03-01T11:50:08"/>
    <n v="3"/>
    <x v="2"/>
    <x v="8"/>
    <d v="2017-04-02T20:00:00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d v="2017-02-21T22:37:47"/>
    <d v="2017-02-21T22:37:47"/>
    <n v="2"/>
    <x v="2"/>
    <x v="3"/>
    <d v="2017-03-26T18:59:00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d v="2017-03-09T17:05:12"/>
    <d v="2017-03-09T17:05:12"/>
    <n v="3"/>
    <x v="2"/>
    <x v="8"/>
    <d v="2017-04-09T15:00:00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d v="2017-02-25T11:04:34"/>
    <d v="2017-02-25T11:04:34"/>
    <n v="2"/>
    <x v="2"/>
    <x v="3"/>
    <d v="2017-03-26T23:36:00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d v="2017-03-06T19:45:14"/>
    <d v="2017-03-06T19:45:14"/>
    <n v="3"/>
    <x v="2"/>
    <x v="8"/>
    <d v="2017-04-09T20:00:00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d v="2017-03-01T20:40:11"/>
    <d v="2017-03-01T20:40:11"/>
    <n v="3"/>
    <x v="2"/>
    <x v="8"/>
    <d v="2017-03-31T19:40:11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d v="2017-03-10T19:47:28"/>
    <d v="2017-03-10T19:47:28"/>
    <n v="3"/>
    <x v="2"/>
    <x v="8"/>
    <d v="2017-04-09T18:47:2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d v="2017-03-01T23:59:20"/>
    <d v="2017-03-01T23:59:20"/>
    <n v="3"/>
    <x v="2"/>
    <x v="8"/>
    <d v="2017-03-25T22:33:00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d v="2017-03-12T15:44:05"/>
    <d v="2017-03-12T15:44:05"/>
    <n v="3"/>
    <x v="2"/>
    <x v="8"/>
    <d v="2017-04-11T15:44:05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d v="2017-03-01T20:43:10"/>
    <d v="2017-03-01T20:43:10"/>
    <n v="3"/>
    <x v="2"/>
    <x v="8"/>
    <d v="2017-03-31T23:00:00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d v="2014-12-16T10:56:45"/>
    <d v="2014-12-16T10:56:45"/>
    <n v="12"/>
    <x v="4"/>
    <x v="12"/>
    <d v="2015-01-15T10:56:45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d v="2015-02-28T15:52:30"/>
    <d v="2015-02-28T15:52:30"/>
    <n v="2"/>
    <x v="1"/>
    <x v="3"/>
    <d v="2015-03-30T14:52:30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d v="2015-07-02T01:45:37"/>
    <d v="2015-07-02T01:45:37"/>
    <n v="7"/>
    <x v="1"/>
    <x v="4"/>
    <d v="2015-08-31T01:45:37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d v="2015-01-16T22:21:13"/>
    <d v="2015-01-16T22:21:13"/>
    <n v="1"/>
    <x v="1"/>
    <x v="2"/>
    <d v="2015-02-15T22:21:13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d v="2015-08-28T19:24:06"/>
    <d v="2015-08-28T19:24:06"/>
    <n v="8"/>
    <x v="1"/>
    <x v="11"/>
    <d v="2015-09-09T11:00:00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d v="2015-06-24T02:21:12"/>
    <d v="2015-06-24T02:21:12"/>
    <n v="6"/>
    <x v="1"/>
    <x v="1"/>
    <d v="2015-08-23T02:21:12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d v="2016-02-27T12:18:15"/>
    <d v="2016-02-27T12:18:15"/>
    <n v="2"/>
    <x v="3"/>
    <x v="3"/>
    <d v="2016-03-28T11:18:15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d v="2016-03-22T15:48:26"/>
    <d v="2016-03-22T15:48:26"/>
    <n v="3"/>
    <x v="3"/>
    <x v="8"/>
    <d v="2016-05-01T15:48:26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d v="2014-07-21T08:31:54"/>
    <d v="2014-07-21T08:31:54"/>
    <n v="7"/>
    <x v="4"/>
    <x v="4"/>
    <d v="2014-08-31T14:39:0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d v="2015-12-03T09:11:28"/>
    <d v="2015-12-03T09:11:28"/>
    <n v="12"/>
    <x v="1"/>
    <x v="12"/>
    <d v="2016-01-18T08:00:00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d v="2014-08-01T10:30:34"/>
    <d v="2014-08-01T10:30:34"/>
    <n v="8"/>
    <x v="4"/>
    <x v="11"/>
    <d v="2014-09-01T10:30:34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d v="2015-05-01T16:55:53"/>
    <d v="2015-05-01T16:55:53"/>
    <n v="5"/>
    <x v="1"/>
    <x v="6"/>
    <d v="2015-06-30T16:55:5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d v="2014-09-05T14:13:32"/>
    <d v="2014-09-05T14:13:32"/>
    <n v="9"/>
    <x v="4"/>
    <x v="9"/>
    <d v="2014-10-05T14:13:32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d v="2015-04-01T17:02:41"/>
    <d v="2015-04-01T17:02:41"/>
    <n v="4"/>
    <x v="1"/>
    <x v="7"/>
    <d v="2015-05-01T17:02:41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d v="2015-03-01T00:13:05"/>
    <d v="2015-03-01T00:13:05"/>
    <n v="3"/>
    <x v="1"/>
    <x v="8"/>
    <d v="2015-03-30T22:22:00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d v="2016-10-30T08:51:39"/>
    <d v="2016-10-30T08:51:39"/>
    <n v="10"/>
    <x v="3"/>
    <x v="10"/>
    <d v="2016-12-09T09:51:39"/>
    <b v="0"/>
    <n v="41"/>
    <b v="0"/>
    <s v="music/faith"/>
    <n v="0.42725880551301687"/>
    <n v="34.024390243902438"/>
    <x v="4"/>
    <s v="faith"/>
  </r>
  <r>
    <n v="1718"/>
    <s v="The Prodigal Son"/>
    <s v="A melody for the galaxy."/>
    <x v="19"/>
    <n v="75"/>
    <x v="2"/>
    <s v="US"/>
    <s v="USD"/>
    <n v="1463201940"/>
    <n v="1459435149"/>
    <d v="2016-03-31T18:33:58"/>
    <d v="2016-03-31T18:33:58"/>
    <n v="3"/>
    <x v="3"/>
    <x v="8"/>
    <d v="2016-04-20T23:00:00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d v="2016-03-31T09:39:09"/>
    <d v="2016-03-31T09:39:09"/>
    <n v="3"/>
    <x v="3"/>
    <x v="8"/>
    <d v="2016-05-13T23:59:00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d v="2014-08-18T07:49:51"/>
    <d v="2014-08-18T07:49:51"/>
    <n v="8"/>
    <x v="4"/>
    <x v="11"/>
    <d v="2014-09-17T07:49:5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d v="2014-10-10T13:47:51"/>
    <d v="2014-10-10T13:47:51"/>
    <n v="10"/>
    <x v="4"/>
    <x v="10"/>
    <d v="2014-11-09T14:47:5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d v="2015-11-11T06:04:23"/>
    <d v="2015-11-11T06:04:23"/>
    <n v="11"/>
    <x v="1"/>
    <x v="5"/>
    <d v="2015-12-11T06:04:23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d v="2016-02-25T18:03:49"/>
    <d v="2016-02-25T18:03:49"/>
    <n v="2"/>
    <x v="3"/>
    <x v="3"/>
    <d v="2016-04-02T19:10:00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d v="2015-05-05T14:48:35"/>
    <d v="2015-05-05T14:48:35"/>
    <n v="5"/>
    <x v="1"/>
    <x v="6"/>
    <d v="2015-07-01T01:00:00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d v="2014-09-30T17:22:42"/>
    <d v="2014-09-30T17:22:42"/>
    <n v="9"/>
    <x v="4"/>
    <x v="9"/>
    <d v="2014-10-30T17:22:42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d v="2014-07-25T18:14:09"/>
    <d v="2014-07-25T18:14:09"/>
    <n v="7"/>
    <x v="4"/>
    <x v="4"/>
    <d v="2014-08-24T18:14:09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d v="2014-05-29T17:04:24"/>
    <d v="2014-05-29T17:04:24"/>
    <n v="5"/>
    <x v="4"/>
    <x v="6"/>
    <d v="2014-06-27T17:04:24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d v="2015-02-09T17:16:17"/>
    <d v="2015-02-09T17:16:17"/>
    <n v="2"/>
    <x v="1"/>
    <x v="3"/>
    <d v="2015-04-05T06:00:00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d v="2015-09-21T10:01:14"/>
    <d v="2015-09-21T10:01:14"/>
    <n v="9"/>
    <x v="1"/>
    <x v="9"/>
    <d v="2015-10-21T10:01:14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d v="2016-04-10T20:15:06"/>
    <d v="2016-04-10T20:15:06"/>
    <n v="4"/>
    <x v="3"/>
    <x v="7"/>
    <d v="2016-06-09T20:15:06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d v="2015-09-24T21:06:23"/>
    <d v="2015-09-24T21:06:23"/>
    <n v="9"/>
    <x v="1"/>
    <x v="9"/>
    <d v="2015-10-24T21:06:23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d v="2015-05-28T16:45:52"/>
    <d v="2015-05-28T16:45:52"/>
    <n v="5"/>
    <x v="1"/>
    <x v="6"/>
    <d v="2015-06-11T10:00:00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d v="2015-11-17T11:24:41"/>
    <d v="2015-11-17T11:24:41"/>
    <n v="11"/>
    <x v="1"/>
    <x v="5"/>
    <d v="2016-01-16T00:00:00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d v="2016-09-01T11:12:54"/>
    <d v="2016-09-01T11:12:54"/>
    <n v="9"/>
    <x v="3"/>
    <x v="9"/>
    <d v="2016-09-13T16:30:00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d v="2015-04-07T19:52:36"/>
    <d v="2015-04-07T19:52:36"/>
    <n v="4"/>
    <x v="1"/>
    <x v="7"/>
    <d v="2015-05-07T19:52:36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d v="2016-07-08T14:32:25"/>
    <d v="2016-07-08T14:32:25"/>
    <n v="7"/>
    <x v="3"/>
    <x v="4"/>
    <d v="2016-08-07T14:32:25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d v="2015-10-09T15:40:33"/>
    <d v="2015-10-09T15:40:33"/>
    <n v="10"/>
    <x v="1"/>
    <x v="10"/>
    <d v="2015-11-08T16:40:33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d v="2015-06-20T17:46:32"/>
    <d v="2015-06-20T17:46:32"/>
    <n v="6"/>
    <x v="1"/>
    <x v="1"/>
    <d v="2015-07-20T17:46:3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d v="2014-09-02T15:59:02"/>
    <d v="2014-09-02T15:59:02"/>
    <n v="9"/>
    <x v="4"/>
    <x v="9"/>
    <d v="2014-10-02T15:59:0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d v="2016-03-06T15:58:52"/>
    <d v="2016-03-06T15:58:52"/>
    <n v="3"/>
    <x v="3"/>
    <x v="8"/>
    <d v="2016-05-04T14:58:5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d v="2015-06-16T14:37:02"/>
    <d v="2015-06-16T14:37:02"/>
    <n v="6"/>
    <x v="1"/>
    <x v="1"/>
    <d v="2015-07-16T14:37:02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d v="2015-04-26T10:04:31"/>
    <d v="2015-04-26T10:04:31"/>
    <n v="4"/>
    <x v="1"/>
    <x v="7"/>
    <d v="2015-06-10T10:04:31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d v="2016-12-06T16:02:50"/>
    <d v="2016-12-06T16:02:50"/>
    <n v="12"/>
    <x v="3"/>
    <x v="12"/>
    <d v="2017-01-07T16:00:00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d v="2016-08-04T17:12:55"/>
    <d v="2016-08-04T17:12:55"/>
    <n v="8"/>
    <x v="3"/>
    <x v="11"/>
    <d v="2016-08-26T22:59:00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d v="2015-01-22T09:31:17"/>
    <d v="2015-01-22T09:31:17"/>
    <n v="1"/>
    <x v="1"/>
    <x v="2"/>
    <d v="2015-03-08T08:31:17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d v="2016-11-16T01:13:58"/>
    <d v="2016-11-16T01:13:58"/>
    <n v="11"/>
    <x v="3"/>
    <x v="5"/>
    <d v="2016-12-21T21:00:00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d v="2016-10-24T23:14:27"/>
    <d v="2016-10-24T23:14:27"/>
    <n v="10"/>
    <x v="3"/>
    <x v="10"/>
    <d v="2016-11-23T21:00:0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d v="2015-10-15T05:27:10"/>
    <d v="2015-10-15T05:27:10"/>
    <n v="10"/>
    <x v="1"/>
    <x v="10"/>
    <d v="2015-11-13T10:00:00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d v="2015-08-03T17:49:03"/>
    <d v="2015-08-03T17:49:03"/>
    <n v="8"/>
    <x v="1"/>
    <x v="11"/>
    <d v="2015-09-02T17:49:03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d v="2017-01-23T18:25:21"/>
    <d v="2017-01-23T18:25:21"/>
    <n v="1"/>
    <x v="2"/>
    <x v="2"/>
    <d v="2017-03-01T14:00:0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d v="2016-03-25T15:05:04"/>
    <d v="2016-03-25T15:05:04"/>
    <n v="3"/>
    <x v="3"/>
    <x v="8"/>
    <d v="2016-04-19T15:05:04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d v="2015-02-17T13:45:23"/>
    <d v="2015-02-17T13:45:23"/>
    <n v="2"/>
    <x v="1"/>
    <x v="3"/>
    <d v="2015-03-19T12:45:23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d v="2016-09-14T01:04:42"/>
    <d v="2016-09-14T01:04:42"/>
    <n v="9"/>
    <x v="3"/>
    <x v="9"/>
    <d v="2016-10-14T01:04:42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d v="2016-02-20T12:59:28"/>
    <d v="2016-02-20T12:59:28"/>
    <n v="2"/>
    <x v="3"/>
    <x v="3"/>
    <d v="2016-03-21T11:59:28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d v="2015-03-04T16:02:33"/>
    <d v="2015-03-04T16:02:33"/>
    <n v="3"/>
    <x v="1"/>
    <x v="8"/>
    <d v="2015-04-03T15:02:33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d v="2015-09-05T13:56:01"/>
    <d v="2015-09-05T13:56:01"/>
    <n v="9"/>
    <x v="1"/>
    <x v="9"/>
    <d v="2015-10-05T13:56:01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d v="2016-07-19T23:01:09"/>
    <d v="2016-07-19T23:01:09"/>
    <n v="7"/>
    <x v="3"/>
    <x v="4"/>
    <d v="2016-08-28T23:01:09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d v="2016-12-29T14:51:23"/>
    <d v="2016-12-29T14:51:23"/>
    <n v="12"/>
    <x v="3"/>
    <x v="12"/>
    <d v="2017-01-28T14:29:00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x v="10"/>
    <n v="5330"/>
    <x v="0"/>
    <s v="US"/>
    <s v="USD"/>
    <n v="1427309629"/>
    <n v="1425585229"/>
    <d v="2016-05-15T17:56:32"/>
    <d v="2016-05-15T17:56:32"/>
    <n v="5"/>
    <x v="3"/>
    <x v="6"/>
    <d v="2016-07-14T17:56:32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d v="2015-03-05T14:53:49"/>
    <d v="2015-03-05T14:53:49"/>
    <n v="3"/>
    <x v="1"/>
    <x v="8"/>
    <d v="2015-03-25T13:53:49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d v="2016-02-05T11:08:33"/>
    <d v="2016-02-05T11:08:33"/>
    <n v="2"/>
    <x v="3"/>
    <x v="3"/>
    <d v="2016-02-25T11:08:33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d v="2015-07-24T08:37:40"/>
    <d v="2015-07-24T08:37:40"/>
    <n v="7"/>
    <x v="1"/>
    <x v="4"/>
    <d v="2015-09-12T08:37:40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d v="2016-02-10T18:34:05"/>
    <d v="2016-02-10T18:34:05"/>
    <n v="2"/>
    <x v="3"/>
    <x v="3"/>
    <d v="2016-03-11T18:34:05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d v="2016-09-23T15:50:40"/>
    <d v="2016-09-23T15:50:40"/>
    <n v="9"/>
    <x v="3"/>
    <x v="9"/>
    <d v="2016-10-23T15:50:40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d v="2014-07-05T06:39:39"/>
    <d v="2014-07-05T06:39:39"/>
    <n v="7"/>
    <x v="4"/>
    <x v="4"/>
    <d v="2014-08-03T06:39:39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d v="2014-07-14T18:31:52"/>
    <d v="2014-07-14T18:31:52"/>
    <n v="7"/>
    <x v="4"/>
    <x v="4"/>
    <d v="2014-08-13T18:31:52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d v="2014-08-04T15:38:08"/>
    <d v="2014-08-04T15:38:08"/>
    <n v="8"/>
    <x v="4"/>
    <x v="11"/>
    <d v="2014-08-25T15:38:08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d v="2014-07-04T10:48:04"/>
    <d v="2014-07-04T10:48:04"/>
    <n v="7"/>
    <x v="4"/>
    <x v="4"/>
    <d v="2014-08-03T10:48:0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d v="2014-07-29T08:27:24"/>
    <d v="2014-07-29T08:27:24"/>
    <n v="7"/>
    <x v="4"/>
    <x v="4"/>
    <d v="2014-09-27T08:27:24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d v="2014-12-14T14:39:19"/>
    <d v="2014-12-14T14:39:19"/>
    <n v="12"/>
    <x v="4"/>
    <x v="12"/>
    <d v="2015-01-13T14:39:19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d v="2014-09-09T13:43:14"/>
    <d v="2014-09-09T13:43:14"/>
    <n v="9"/>
    <x v="4"/>
    <x v="9"/>
    <d v="2014-10-14T13:43:14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d v="2014-09-23T18:30:40"/>
    <d v="2014-09-23T18:30:40"/>
    <n v="9"/>
    <x v="4"/>
    <x v="9"/>
    <d v="2014-10-23T18:30:40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d v="2014-05-07T12:13:56"/>
    <d v="2014-05-07T12:13:56"/>
    <n v="5"/>
    <x v="4"/>
    <x v="6"/>
    <d v="2014-07-06T12:13:56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d v="2014-12-05T13:14:58"/>
    <d v="2014-12-05T13:14:58"/>
    <n v="12"/>
    <x v="4"/>
    <x v="12"/>
    <d v="2015-01-19T13:14:58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d v="2014-10-18T00:14:52"/>
    <d v="2014-10-18T00:14:52"/>
    <n v="10"/>
    <x v="4"/>
    <x v="10"/>
    <d v="2014-11-29T09:59:0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d v="2014-09-09T18:26:00"/>
    <d v="2014-09-09T18:26:00"/>
    <n v="9"/>
    <x v="4"/>
    <x v="9"/>
    <d v="2014-10-24T18:26:00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d v="2014-09-23T17:57:51"/>
    <d v="2014-09-23T17:57:51"/>
    <n v="9"/>
    <x v="4"/>
    <x v="9"/>
    <d v="2014-10-29T17:57:51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d v="2015-01-21T03:34:13"/>
    <d v="2015-01-21T03:34:13"/>
    <n v="1"/>
    <x v="1"/>
    <x v="2"/>
    <d v="2015-02-20T03:34:13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d v="2015-02-10T15:43:15"/>
    <d v="2015-02-10T15:43:15"/>
    <n v="2"/>
    <x v="1"/>
    <x v="3"/>
    <d v="2015-03-27T14:43:15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d v="2016-08-03T11:36:20"/>
    <d v="2016-08-03T11:36:20"/>
    <n v="8"/>
    <x v="3"/>
    <x v="11"/>
    <d v="2016-09-02T11:36:2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d v="2016-05-03T09:25:10"/>
    <d v="2016-05-03T09:25:10"/>
    <n v="5"/>
    <x v="3"/>
    <x v="6"/>
    <d v="2016-07-02T09:25:10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d v="2016-08-15T09:49:05"/>
    <d v="2016-08-15T09:49:05"/>
    <n v="8"/>
    <x v="3"/>
    <x v="11"/>
    <d v="2016-09-15T09:49:05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d v="2016-01-19T08:48:09"/>
    <d v="2016-01-19T08:48:09"/>
    <n v="1"/>
    <x v="3"/>
    <x v="2"/>
    <d v="2016-02-21T08:48:09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d v="2015-04-21T17:47:58"/>
    <d v="2015-04-21T17:47:58"/>
    <n v="4"/>
    <x v="1"/>
    <x v="7"/>
    <d v="2015-05-21T17:47:58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d v="2014-12-30T10:44:00"/>
    <d v="2014-12-30T10:44:00"/>
    <n v="12"/>
    <x v="4"/>
    <x v="12"/>
    <d v="2015-01-30T22:25:00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d v="2014-09-14T22:14:15"/>
    <d v="2014-09-14T22:14:15"/>
    <n v="9"/>
    <x v="4"/>
    <x v="9"/>
    <d v="2014-10-15T19:00:00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d v="2014-11-15T08:12:57"/>
    <d v="2014-11-15T08:12:57"/>
    <n v="11"/>
    <x v="4"/>
    <x v="5"/>
    <d v="2014-12-15T08:12:5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d v="2015-03-05T10:43:57"/>
    <d v="2015-03-05T10:43:57"/>
    <n v="3"/>
    <x v="1"/>
    <x v="8"/>
    <d v="2015-04-04T09:43:57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d v="2014-10-01T17:45:42"/>
    <d v="2014-10-01T17:45:42"/>
    <n v="10"/>
    <x v="4"/>
    <x v="10"/>
    <d v="2014-10-31T17:45:42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d v="2014-11-13T01:00:03"/>
    <d v="2014-11-13T01:00:03"/>
    <n v="11"/>
    <x v="4"/>
    <x v="5"/>
    <d v="2015-01-12T01:00:03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d v="2015-01-06T11:11:18"/>
    <d v="2015-01-06T11:11:18"/>
    <n v="1"/>
    <x v="1"/>
    <x v="2"/>
    <d v="2015-02-05T11:11:18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d v="2014-11-30T12:46:05"/>
    <d v="2014-11-30T12:46:05"/>
    <n v="11"/>
    <x v="4"/>
    <x v="5"/>
    <d v="2015-01-29T12:46:05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d v="2015-07-03T19:44:42"/>
    <d v="2015-07-03T19:44:42"/>
    <n v="7"/>
    <x v="1"/>
    <x v="4"/>
    <d v="2015-08-10T01:59:0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d v="2014-10-28T16:24:00"/>
    <d v="2014-10-28T16:24:00"/>
    <n v="10"/>
    <x v="4"/>
    <x v="10"/>
    <d v="2014-11-27T17:24:00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d v="2015-01-07T08:13:42"/>
    <d v="2015-01-07T08:13:42"/>
    <n v="1"/>
    <x v="1"/>
    <x v="2"/>
    <d v="2015-02-11T08:13:42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d v="2016-09-15T01:55:41"/>
    <d v="2016-09-15T01:55:41"/>
    <n v="9"/>
    <x v="3"/>
    <x v="9"/>
    <d v="2016-10-14T11:00:00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d v="2016-05-25T05:32:46"/>
    <d v="2016-05-25T05:32:46"/>
    <n v="5"/>
    <x v="3"/>
    <x v="6"/>
    <d v="2016-07-24T05:32:46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d v="2016-11-15T08:39:49"/>
    <d v="2016-11-15T08:39:49"/>
    <n v="11"/>
    <x v="3"/>
    <x v="5"/>
    <d v="2016-12-15T08:39:49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d v="2015-12-06T02:50:33"/>
    <d v="2015-12-06T02:50:33"/>
    <n v="12"/>
    <x v="1"/>
    <x v="12"/>
    <d v="2016-02-04T02:50:33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d v="2014-10-22T15:13:28"/>
    <d v="2014-10-22T15:13:28"/>
    <n v="10"/>
    <x v="4"/>
    <x v="10"/>
    <d v="2014-11-11T16:13:28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d v="2016-09-10T09:32:50"/>
    <d v="2016-09-10T09:32:50"/>
    <n v="9"/>
    <x v="3"/>
    <x v="9"/>
    <d v="2016-10-10T09:32:50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d v="2015-11-13T10:51:08"/>
    <d v="2015-11-13T10:51:08"/>
    <n v="11"/>
    <x v="1"/>
    <x v="5"/>
    <d v="2015-12-15T07:10:0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d v="2015-06-04T06:20:30"/>
    <d v="2015-06-04T06:20:30"/>
    <n v="6"/>
    <x v="1"/>
    <x v="1"/>
    <d v="2015-06-27T16:59:00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d v="2015-01-13T20:43:02"/>
    <d v="2015-01-13T20:43:02"/>
    <n v="1"/>
    <x v="1"/>
    <x v="2"/>
    <d v="2015-02-13T20:43:02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d v="2015-10-05T11:16:44"/>
    <d v="2015-10-05T11:16:44"/>
    <n v="10"/>
    <x v="1"/>
    <x v="10"/>
    <d v="2015-11-14T12:16:44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d v="2015-08-31T14:17:38"/>
    <d v="2015-08-31T14:17:38"/>
    <n v="8"/>
    <x v="1"/>
    <x v="11"/>
    <d v="2015-10-02T13:00:00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x v="10"/>
    <n v="553"/>
    <x v="2"/>
    <s v="US"/>
    <s v="USD"/>
    <n v="1411868313"/>
    <n v="1409276313"/>
    <d v="2014-08-26T10:19:09"/>
    <d v="2014-08-26T10:19:09"/>
    <n v="8"/>
    <x v="4"/>
    <x v="11"/>
    <d v="2014-09-30T10:19:09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d v="2014-08-28T20:38:33"/>
    <d v="2014-08-28T20:38:33"/>
    <n v="8"/>
    <x v="4"/>
    <x v="11"/>
    <d v="2014-09-27T20:38:33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d v="2017-01-07T11:20:30"/>
    <d v="2017-01-07T11:20:30"/>
    <n v="1"/>
    <x v="2"/>
    <x v="2"/>
    <d v="2017-02-11T11:20:30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d v="2015-01-25T16:47:19"/>
    <d v="2015-01-25T16:47:19"/>
    <n v="1"/>
    <x v="1"/>
    <x v="2"/>
    <d v="2015-03-01T16:47:19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d v="2014-08-09T16:50:26"/>
    <d v="2014-08-09T16:50:26"/>
    <n v="8"/>
    <x v="4"/>
    <x v="11"/>
    <d v="2014-08-21T16:50:26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d v="2014-08-25T05:24:30"/>
    <d v="2014-08-25T05:24:30"/>
    <n v="8"/>
    <x v="4"/>
    <x v="11"/>
    <d v="2014-10-23T23:00:00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d v="2016-06-03T02:38:56"/>
    <d v="2016-06-03T02:38:56"/>
    <n v="6"/>
    <x v="3"/>
    <x v="1"/>
    <d v="2016-07-03T02:38:56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d v="2014-07-09T16:20:12"/>
    <d v="2014-07-09T16:20:12"/>
    <n v="7"/>
    <x v="4"/>
    <x v="4"/>
    <d v="2014-08-08T16:20:12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d v="2015-01-29T02:32:16"/>
    <d v="2015-01-29T02:32:16"/>
    <n v="1"/>
    <x v="1"/>
    <x v="2"/>
    <d v="2015-02-28T02:32:16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d v="2015-06-17T16:45:37"/>
    <d v="2015-06-17T16:45:37"/>
    <n v="6"/>
    <x v="1"/>
    <x v="1"/>
    <d v="2015-07-01T16:45:37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d v="2016-06-27T16:01:43"/>
    <d v="2016-06-27T16:01:43"/>
    <n v="6"/>
    <x v="3"/>
    <x v="1"/>
    <d v="2016-07-25T14:00:00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d v="2016-12-01T10:53:27"/>
    <d v="2016-12-01T10:53:27"/>
    <n v="12"/>
    <x v="3"/>
    <x v="12"/>
    <d v="2017-01-30T01:59:0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d v="2015-03-04T00:37:30"/>
    <d v="2015-03-04T00:37:30"/>
    <n v="3"/>
    <x v="1"/>
    <x v="8"/>
    <d v="2015-04-02T23:37:30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d v="2014-06-30T13:03:16"/>
    <d v="2014-06-30T13:03:16"/>
    <n v="6"/>
    <x v="4"/>
    <x v="1"/>
    <d v="2014-07-30T13:03:16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d v="2015-03-01T21:01:30"/>
    <d v="2015-03-01T21:01:30"/>
    <n v="3"/>
    <x v="1"/>
    <x v="8"/>
    <d v="2015-03-31T20:01:30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d v="2012-01-18T02:39:27"/>
    <d v="2012-01-18T02:39:27"/>
    <n v="1"/>
    <x v="6"/>
    <x v="2"/>
    <d v="2012-03-03T02:39:27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d v="2013-12-26T14:07:42"/>
    <d v="2013-12-26T14:07:42"/>
    <n v="12"/>
    <x v="5"/>
    <x v="12"/>
    <d v="2014-01-31T14:01:00"/>
    <b v="0"/>
    <n v="33"/>
    <b v="1"/>
    <s v="music/rock"/>
    <n v="1.1585714285714286"/>
    <n v="24.575757575757574"/>
    <x v="4"/>
    <s v="rock"/>
  </r>
  <r>
    <n v="1824"/>
    <s v="Tin Man's Broken Wisdom Fund"/>
    <s v="cd fund raiser"/>
    <x v="9"/>
    <n v="3002"/>
    <x v="0"/>
    <s v="US"/>
    <s v="USD"/>
    <n v="1389146880"/>
    <n v="1387403967"/>
    <d v="2012-09-24T11:26:16"/>
    <d v="2012-09-24T11:26:16"/>
    <n v="9"/>
    <x v="6"/>
    <x v="9"/>
    <d v="2012-10-24T11:26:16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d v="2013-12-18T16:59:27"/>
    <d v="2013-12-18T16:59:27"/>
    <n v="12"/>
    <x v="5"/>
    <x v="12"/>
    <d v="2014-01-07T21:08:00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d v="2013-06-18T15:01:43"/>
    <d v="2013-06-18T15:01:43"/>
    <n v="6"/>
    <x v="5"/>
    <x v="1"/>
    <d v="2013-07-11T15:01:43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d v="2014-01-18T17:10:17"/>
    <d v="2014-01-18T17:10:17"/>
    <n v="1"/>
    <x v="4"/>
    <x v="2"/>
    <d v="2014-02-17T17:10:1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d v="2011-01-12T02:49:21"/>
    <d v="2011-01-12T02:49:21"/>
    <n v="1"/>
    <x v="7"/>
    <x v="2"/>
    <d v="2011-03-03T02:49:21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d v="2014-04-07T16:35:30"/>
    <d v="2014-04-07T16:35:30"/>
    <n v="4"/>
    <x v="4"/>
    <x v="7"/>
    <d v="2014-05-09T17:00:00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d v="2010-12-03T21:06:11"/>
    <d v="2010-12-03T21:06:11"/>
    <n v="12"/>
    <x v="8"/>
    <x v="12"/>
    <d v="2011-01-21T17:00:0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d v="2014-01-25T11:25:07"/>
    <d v="2014-01-25T11:25:07"/>
    <n v="1"/>
    <x v="4"/>
    <x v="2"/>
    <d v="2014-02-24T11:25:07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d v="2012-04-27T18:54:23"/>
    <d v="2012-04-27T18:54:23"/>
    <n v="4"/>
    <x v="6"/>
    <x v="7"/>
    <d v="2012-05-12T18:54:23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d v="2011-02-02T07:57:07"/>
    <d v="2011-02-02T07:57:07"/>
    <n v="2"/>
    <x v="7"/>
    <x v="3"/>
    <d v="2011-03-04T07:57:07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d v="2013-01-28T20:03:23"/>
    <d v="2013-01-28T20:03:23"/>
    <n v="1"/>
    <x v="5"/>
    <x v="2"/>
    <d v="2013-03-02T02:59:00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d v="2014-12-15T18:08:15"/>
    <d v="2014-12-15T18:08:15"/>
    <n v="12"/>
    <x v="4"/>
    <x v="12"/>
    <d v="2015-01-24T18:08:1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x v="10"/>
    <n v="10017"/>
    <x v="0"/>
    <s v="US"/>
    <s v="USD"/>
    <n v="1361129129"/>
    <n v="1359660329"/>
    <d v="2016-03-01T11:51:11"/>
    <d v="2016-03-01T11:51:11"/>
    <n v="3"/>
    <x v="3"/>
    <x v="8"/>
    <d v="2016-03-31T10:51:11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d v="2013-01-31T14:25:29"/>
    <d v="2013-01-31T14:25:29"/>
    <n v="1"/>
    <x v="5"/>
    <x v="2"/>
    <d v="2013-02-17T14:25:29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d v="2012-01-17T20:08:55"/>
    <d v="2012-01-17T20:08:55"/>
    <n v="1"/>
    <x v="6"/>
    <x v="2"/>
    <d v="2012-03-17T19:08:55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d v="2011-09-02T13:52:37"/>
    <d v="2011-09-02T13:52:37"/>
    <n v="9"/>
    <x v="7"/>
    <x v="9"/>
    <d v="2011-09-30T22:00:00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d v="2016-09-01T12:19:42"/>
    <d v="2016-09-01T12:19:42"/>
    <n v="9"/>
    <x v="3"/>
    <x v="9"/>
    <d v="2016-10-01T12:19:42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d v="2013-04-17T21:18:30"/>
    <d v="2013-04-17T21:18:30"/>
    <n v="4"/>
    <x v="5"/>
    <x v="7"/>
    <d v="2013-05-06T23:59:00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d v="2014-04-16T15:17:25"/>
    <d v="2014-04-16T15:17:25"/>
    <n v="4"/>
    <x v="4"/>
    <x v="7"/>
    <d v="2014-05-19T23:59:00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d v="2015-01-27T10:09:41"/>
    <d v="2015-01-27T10:09:41"/>
    <n v="1"/>
    <x v="1"/>
    <x v="2"/>
    <d v="2015-03-02T00:59:00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d v="2011-01-21T18:52:34"/>
    <d v="2011-01-21T18:52:34"/>
    <n v="1"/>
    <x v="7"/>
    <x v="2"/>
    <d v="2011-02-20T18:52:3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d v="2011-05-03T18:21:54"/>
    <d v="2011-05-03T18:21:54"/>
    <n v="5"/>
    <x v="7"/>
    <x v="6"/>
    <d v="2011-06-10T22:00:00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d v="2016-06-02T02:59:58"/>
    <d v="2016-06-02T02:59:58"/>
    <n v="6"/>
    <x v="3"/>
    <x v="1"/>
    <d v="2016-06-16T23:55:00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d v="2012-11-15T10:36:17"/>
    <d v="2012-11-15T10:36:17"/>
    <n v="11"/>
    <x v="6"/>
    <x v="5"/>
    <d v="2012-12-15T10:36:1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d v="2015-03-31T00:40:32"/>
    <d v="2015-03-31T00:40:32"/>
    <n v="3"/>
    <x v="1"/>
    <x v="8"/>
    <d v="2015-04-21T00:40:32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d v="2011-05-28T13:54:48"/>
    <d v="2011-05-28T13:54:48"/>
    <n v="5"/>
    <x v="7"/>
    <x v="6"/>
    <d v="2011-07-31T01:59:00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d v="2012-09-17T15:17:39"/>
    <d v="2012-09-17T15:17:39"/>
    <n v="9"/>
    <x v="6"/>
    <x v="9"/>
    <d v="2012-10-17T15:17:39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d v="2014-06-10T18:01:40"/>
    <d v="2014-06-10T18:01:40"/>
    <n v="6"/>
    <x v="4"/>
    <x v="1"/>
    <d v="2014-07-10T18:01:40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d v="2014-07-07T16:45:38"/>
    <d v="2014-07-07T16:45:38"/>
    <n v="7"/>
    <x v="4"/>
    <x v="4"/>
    <d v="2014-07-27T20:00:00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d v="2015-03-18T13:30:52"/>
    <d v="2015-03-18T13:30:52"/>
    <n v="3"/>
    <x v="1"/>
    <x v="8"/>
    <d v="2015-04-24T19:00:00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d v="2012-09-24T20:26:57"/>
    <d v="2012-09-24T20:26:57"/>
    <n v="9"/>
    <x v="6"/>
    <x v="9"/>
    <d v="2012-11-13T21:26:5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d v="2013-04-23T19:30:37"/>
    <d v="2013-04-23T19:30:37"/>
    <n v="4"/>
    <x v="5"/>
    <x v="7"/>
    <d v="2013-05-23T19:30:37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d v="2013-11-22T07:55:40"/>
    <d v="2013-11-22T07:55:40"/>
    <n v="11"/>
    <x v="5"/>
    <x v="5"/>
    <d v="2014-01-06T07:55:40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d v="2014-06-27T15:31:12"/>
    <d v="2014-06-27T15:31:12"/>
    <n v="6"/>
    <x v="4"/>
    <x v="1"/>
    <d v="2014-07-18T15:31:12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d v="2014-08-13T13:26:53"/>
    <d v="2014-08-13T13:26:53"/>
    <n v="8"/>
    <x v="4"/>
    <x v="11"/>
    <d v="2014-09-12T13:26:53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d v="2011-10-16T23:48:41"/>
    <d v="2011-10-16T23:48:41"/>
    <n v="10"/>
    <x v="7"/>
    <x v="10"/>
    <d v="2011-12-16T00:48:41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d v="2011-08-23T13:28:49"/>
    <d v="2011-08-23T13:28:49"/>
    <n v="8"/>
    <x v="7"/>
    <x v="11"/>
    <d v="2011-09-22T13:28:49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d v="2014-01-16T12:01:24"/>
    <d v="2014-01-16T12:01:24"/>
    <n v="1"/>
    <x v="4"/>
    <x v="2"/>
    <d v="2014-02-06T12:01:24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d v="2014-12-27T02:12:21"/>
    <d v="2014-12-27T02:12:21"/>
    <n v="12"/>
    <x v="4"/>
    <x v="12"/>
    <d v="2015-01-26T02:12:21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d v="2017-01-20T06:49:34"/>
    <d v="2017-01-20T06:49:34"/>
    <n v="1"/>
    <x v="2"/>
    <x v="2"/>
    <d v="2017-03-08T02:30:00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d v="2014-05-13T14:08:05"/>
    <d v="2014-05-13T14:08:05"/>
    <n v="5"/>
    <x v="4"/>
    <x v="6"/>
    <d v="2014-06-12T14:08:05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d v="2014-04-04T12:11:40"/>
    <d v="2014-04-04T12:11:40"/>
    <n v="4"/>
    <x v="4"/>
    <x v="7"/>
    <d v="2014-05-04T12:11:40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d v="2016-10-02T03:49:07"/>
    <d v="2016-10-02T03:49:07"/>
    <n v="10"/>
    <x v="3"/>
    <x v="10"/>
    <d v="2016-11-06T04:49:0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d v="2017-01-07T00:54:57"/>
    <d v="2017-01-07T00:54:57"/>
    <n v="1"/>
    <x v="2"/>
    <x v="2"/>
    <d v="2017-02-28T23:00:00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d v="2016-10-06T17:11:52"/>
    <d v="2016-10-06T17:11:52"/>
    <n v="10"/>
    <x v="3"/>
    <x v="10"/>
    <d v="2016-11-05T17:11:52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d v="2015-11-20T13:42:05"/>
    <d v="2015-11-20T13:42:05"/>
    <n v="11"/>
    <x v="1"/>
    <x v="5"/>
    <d v="2015-12-15T02:59:00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d v="2016-12-04T19:04:09"/>
    <d v="2016-12-04T19:04:09"/>
    <n v="12"/>
    <x v="3"/>
    <x v="12"/>
    <d v="2017-01-03T19:04:09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d v="2016-01-02T03:32:15"/>
    <d v="2016-01-02T03:32:15"/>
    <n v="1"/>
    <x v="3"/>
    <x v="2"/>
    <d v="2016-01-30T23:17:00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d v="2014-10-11T13:48:21"/>
    <d v="2014-10-11T13:48:21"/>
    <n v="10"/>
    <x v="4"/>
    <x v="10"/>
    <d v="2014-11-20T14:48:21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d v="2015-05-30T22:06:42"/>
    <d v="2015-05-30T22:06:42"/>
    <n v="5"/>
    <x v="1"/>
    <x v="6"/>
    <d v="2015-06-29T22:06:42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d v="2015-06-09T09:46:50"/>
    <d v="2015-06-09T09:46:50"/>
    <n v="6"/>
    <x v="1"/>
    <x v="1"/>
    <d v="2015-07-08T11:45:00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d v="2016-06-08T18:15:33"/>
    <d v="2016-06-08T18:15:33"/>
    <n v="6"/>
    <x v="3"/>
    <x v="1"/>
    <d v="2016-06-28T18:15:33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d v="2016-06-07T16:35:08"/>
    <d v="2016-06-07T16:35:08"/>
    <n v="6"/>
    <x v="3"/>
    <x v="1"/>
    <d v="2016-08-06T16:35:08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d v="2014-05-17T01:50:05"/>
    <d v="2014-05-17T01:50:05"/>
    <n v="5"/>
    <x v="4"/>
    <x v="6"/>
    <d v="2014-06-16T01:50:0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d v="2015-01-30T19:42:05"/>
    <d v="2015-01-30T19:42:05"/>
    <n v="1"/>
    <x v="1"/>
    <x v="2"/>
    <d v="2015-02-28T19:42:0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d v="2014-05-13T19:12:35"/>
    <d v="2014-05-13T19:12:35"/>
    <n v="5"/>
    <x v="4"/>
    <x v="6"/>
    <d v="2014-06-12T19:12:35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d v="2016-02-13T10:35:29"/>
    <d v="2016-02-13T10:35:29"/>
    <n v="2"/>
    <x v="3"/>
    <x v="3"/>
    <d v="2016-03-14T09:35:29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d v="2016-03-01T08:36:20"/>
    <d v="2016-03-01T08:36:20"/>
    <n v="3"/>
    <x v="3"/>
    <x v="8"/>
    <d v="2016-03-30T07:36:20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d v="2015-02-07T22:39:49"/>
    <d v="2015-02-07T22:39:49"/>
    <n v="2"/>
    <x v="1"/>
    <x v="3"/>
    <d v="2015-03-09T21:39:49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d v="2012-06-07T17:46:52"/>
    <d v="2012-06-07T17:46:52"/>
    <n v="6"/>
    <x v="6"/>
    <x v="1"/>
    <d v="2012-07-10T18:48:00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d v="2012-03-09T17:45:08"/>
    <d v="2012-03-09T17:45:08"/>
    <n v="3"/>
    <x v="6"/>
    <x v="8"/>
    <d v="2012-04-08T16:45:08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d v="2012-10-22T23:45:35"/>
    <d v="2012-10-22T23:45:35"/>
    <n v="10"/>
    <x v="6"/>
    <x v="10"/>
    <d v="2012-11-27T07:00:0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d v="2012-07-08T21:15:10"/>
    <d v="2012-07-08T21:15:10"/>
    <n v="7"/>
    <x v="6"/>
    <x v="4"/>
    <d v="2012-08-10T17:00:00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d v="2014-10-13T16:45:38"/>
    <d v="2014-10-13T16:45:38"/>
    <n v="10"/>
    <x v="4"/>
    <x v="10"/>
    <d v="2014-11-12T17:45:38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d v="2015-11-15T14:12:12"/>
    <d v="2015-11-15T14:12:12"/>
    <n v="11"/>
    <x v="1"/>
    <x v="5"/>
    <d v="2015-12-03T16:30:00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d v="2010-05-01T00:45:32"/>
    <d v="2010-05-01T00:45:32"/>
    <n v="5"/>
    <x v="8"/>
    <x v="6"/>
    <d v="2010-05-31T23:59:00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d v="2013-01-25T14:02:26"/>
    <d v="2013-01-25T14:02:26"/>
    <n v="1"/>
    <x v="5"/>
    <x v="2"/>
    <d v="2013-03-11T13:02:26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d v="2012-11-15T13:52:08"/>
    <d v="2012-11-15T13:52:08"/>
    <n v="11"/>
    <x v="6"/>
    <x v="5"/>
    <d v="2012-12-15T13:52:08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d v="2010-06-06T14:09:14"/>
    <d v="2010-06-06T14:09:14"/>
    <n v="6"/>
    <x v="8"/>
    <x v="1"/>
    <d v="2010-07-22T01:00:00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d v="2011-05-08T10:18:01"/>
    <d v="2011-05-08T10:18:01"/>
    <n v="5"/>
    <x v="7"/>
    <x v="6"/>
    <d v="2011-06-07T10:18:01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d v="2011-03-30T17:36:25"/>
    <d v="2011-03-30T17:36:25"/>
    <n v="3"/>
    <x v="7"/>
    <x v="8"/>
    <d v="2011-04-15T22:59:00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d v="2012-01-12T16:43:03"/>
    <d v="2012-01-12T16:43:03"/>
    <n v="1"/>
    <x v="6"/>
    <x v="2"/>
    <d v="2012-02-12T16:43:03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d v="2015-09-20T12:55:22"/>
    <d v="2015-09-20T12:55:22"/>
    <n v="9"/>
    <x v="1"/>
    <x v="9"/>
    <d v="2015-10-20T12:55:22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d v="2012-03-13T12:02:45"/>
    <d v="2012-03-13T12:02:45"/>
    <n v="3"/>
    <x v="6"/>
    <x v="8"/>
    <d v="2012-04-12T12:02:45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d v="2014-02-10T09:00:06"/>
    <d v="2014-02-10T09:00:06"/>
    <n v="2"/>
    <x v="4"/>
    <x v="3"/>
    <d v="2014-03-04T16:00:00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d v="2015-12-27T23:37:53"/>
    <d v="2015-12-27T23:37:53"/>
    <n v="12"/>
    <x v="1"/>
    <x v="12"/>
    <d v="2016-02-01T13:00:00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d v="2015-02-23T17:36:06"/>
    <d v="2015-02-23T17:36:06"/>
    <n v="2"/>
    <x v="1"/>
    <x v="3"/>
    <d v="2015-03-25T16:36:06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d v="2012-09-08T15:55:31"/>
    <d v="2012-09-08T15:55:31"/>
    <n v="9"/>
    <x v="6"/>
    <x v="9"/>
    <d v="2012-10-06T04:59:00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d v="2015-04-22T08:02:09"/>
    <d v="2015-04-22T08:02:09"/>
    <n v="4"/>
    <x v="1"/>
    <x v="7"/>
    <d v="2015-05-22T08:00:00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d v="2015-02-02T13:57:27"/>
    <d v="2015-02-02T13:57:27"/>
    <n v="2"/>
    <x v="1"/>
    <x v="3"/>
    <d v="2015-03-04T13:57:27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d v="2016-11-28T13:29:51"/>
    <d v="2016-11-28T13:29:51"/>
    <n v="11"/>
    <x v="3"/>
    <x v="5"/>
    <d v="2017-01-27T13:29:5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d v="2015-11-18T11:27:01"/>
    <d v="2015-11-18T11:27:01"/>
    <n v="11"/>
    <x v="1"/>
    <x v="5"/>
    <d v="2016-01-02T11:27:01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d v="2014-08-08T17:13:14"/>
    <d v="2014-08-08T17:13:14"/>
    <n v="8"/>
    <x v="4"/>
    <x v="11"/>
    <d v="2014-09-07T17:13:14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d v="2016-05-24T11:06:23"/>
    <d v="2016-05-24T11:06:23"/>
    <n v="5"/>
    <x v="3"/>
    <x v="6"/>
    <d v="2016-06-23T11:06:23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d v="2014-05-08T09:05:25"/>
    <d v="2014-05-08T09:05:25"/>
    <n v="5"/>
    <x v="4"/>
    <x v="6"/>
    <d v="2014-05-23T09:05:25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d v="2016-11-29T17:01:40"/>
    <d v="2016-11-29T17:01:40"/>
    <n v="11"/>
    <x v="3"/>
    <x v="5"/>
    <d v="2016-12-29T17:01:40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d v="2014-09-23T05:17:59"/>
    <d v="2014-09-23T05:17:59"/>
    <n v="9"/>
    <x v="4"/>
    <x v="9"/>
    <d v="2014-10-23T05:17:59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d v="2015-09-17T18:06:57"/>
    <d v="2015-09-17T18:06:57"/>
    <n v="9"/>
    <x v="1"/>
    <x v="9"/>
    <d v="2015-10-31T17:45:00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d v="2014-07-09T19:48:54"/>
    <d v="2014-07-09T19:48:54"/>
    <n v="7"/>
    <x v="4"/>
    <x v="4"/>
    <d v="2014-08-08T19:48:54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d v="2015-05-05T00:26:00"/>
    <d v="2015-05-05T00:26:00"/>
    <n v="5"/>
    <x v="1"/>
    <x v="6"/>
    <d v="2015-06-04T00:26:00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d v="2014-09-08T07:16:18"/>
    <d v="2014-09-08T07:16:18"/>
    <n v="9"/>
    <x v="4"/>
    <x v="9"/>
    <d v="2014-10-08T07:16:18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d v="2014-10-16T23:11:13"/>
    <d v="2014-10-16T23:11:13"/>
    <n v="10"/>
    <x v="4"/>
    <x v="10"/>
    <d v="2014-10-31T22:59:00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d v="2014-08-12T20:10:22"/>
    <d v="2014-08-12T20:10:22"/>
    <n v="8"/>
    <x v="4"/>
    <x v="11"/>
    <d v="2014-09-01T20:10:22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d v="2016-10-13T12:12:55"/>
    <d v="2016-10-13T12:12:55"/>
    <n v="10"/>
    <x v="3"/>
    <x v="10"/>
    <d v="2016-11-07T13:12:55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d v="2017-01-11T01:28:53"/>
    <d v="2017-01-11T01:28:53"/>
    <n v="1"/>
    <x v="2"/>
    <x v="2"/>
    <d v="2017-02-10T01:28:53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d v="2014-07-08T13:57:31"/>
    <d v="2014-07-08T13:57:31"/>
    <n v="7"/>
    <x v="4"/>
    <x v="4"/>
    <d v="2014-08-12T13:57:31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d v="2015-04-19T16:00:49"/>
    <d v="2015-04-19T16:00:49"/>
    <n v="4"/>
    <x v="1"/>
    <x v="7"/>
    <d v="2015-05-19T16:00:49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d v="2015-09-23T16:01:01"/>
    <d v="2015-09-23T16:01:01"/>
    <n v="9"/>
    <x v="1"/>
    <x v="9"/>
    <d v="2015-10-21T18:00:00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d v="2012-06-14T00:19:03"/>
    <d v="2012-06-14T00:19:03"/>
    <n v="6"/>
    <x v="6"/>
    <x v="1"/>
    <d v="2012-07-14T00:19:03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d v="2013-11-12T01:08:27"/>
    <d v="2013-11-12T01:08:27"/>
    <n v="11"/>
    <x v="5"/>
    <x v="5"/>
    <d v="2013-12-12T01:08:27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d v="2011-08-17T15:22:12"/>
    <d v="2011-08-17T15:22:12"/>
    <n v="8"/>
    <x v="7"/>
    <x v="11"/>
    <d v="2011-09-26T23:59:00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d v="2013-12-18T13:15:55"/>
    <d v="2013-12-18T13:15:55"/>
    <n v="12"/>
    <x v="5"/>
    <x v="12"/>
    <d v="2014-01-15T14:33:00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d v="2013-09-18T16:38:08"/>
    <d v="2013-09-18T16:38:08"/>
    <n v="9"/>
    <x v="5"/>
    <x v="9"/>
    <d v="2013-10-10T19:00:00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x v="20"/>
    <n v="620"/>
    <x v="0"/>
    <s v="US"/>
    <s v="USD"/>
    <n v="1331182740"/>
    <n v="1329856839"/>
    <d v="2010-10-05T17:54:16"/>
    <d v="2010-10-05T17:54:16"/>
    <n v="10"/>
    <x v="8"/>
    <x v="10"/>
    <d v="2010-11-01T19:26:00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d v="2012-02-21T15:40:39"/>
    <d v="2012-02-21T15:40:39"/>
    <n v="2"/>
    <x v="6"/>
    <x v="3"/>
    <d v="2012-03-07T23:59:00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d v="2013-04-07T10:33:14"/>
    <d v="2013-04-07T10:33:14"/>
    <n v="4"/>
    <x v="5"/>
    <x v="7"/>
    <d v="2013-05-07T10:33:14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d v="2011-05-23T19:31:06"/>
    <d v="2011-05-23T19:31:06"/>
    <n v="5"/>
    <x v="7"/>
    <x v="6"/>
    <d v="2011-07-04T19:31:06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d v="2013-05-08T08:24:42"/>
    <d v="2013-05-08T08:24:42"/>
    <n v="5"/>
    <x v="5"/>
    <x v="6"/>
    <d v="2013-07-07T08:24:42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d v="2012-05-08T16:25:09"/>
    <d v="2012-05-08T16:25:09"/>
    <n v="5"/>
    <x v="6"/>
    <x v="6"/>
    <d v="2012-05-21T22:30:00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d v="2012-01-03T14:26:13"/>
    <d v="2012-01-03T14:26:13"/>
    <n v="1"/>
    <x v="6"/>
    <x v="2"/>
    <d v="2012-01-24T14:26:1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d v="2014-08-27T22:08:27"/>
    <d v="2014-08-27T22:08:27"/>
    <n v="8"/>
    <x v="4"/>
    <x v="11"/>
    <d v="2014-09-26T22:08:27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d v="2011-11-18T15:48:41"/>
    <d v="2011-11-18T15:48:41"/>
    <n v="11"/>
    <x v="7"/>
    <x v="5"/>
    <d v="2011-12-25T00:00:00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d v="2014-05-14T17:22:51"/>
    <d v="2014-05-14T17:22:51"/>
    <n v="5"/>
    <x v="4"/>
    <x v="6"/>
    <d v="2014-06-20T23:59:0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d v="2011-11-05T16:21:10"/>
    <d v="2011-11-05T16:21:10"/>
    <n v="11"/>
    <x v="7"/>
    <x v="5"/>
    <d v="2011-12-06T00:59:00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d v="2012-05-29T21:51:21"/>
    <d v="2012-05-29T21:51:21"/>
    <n v="5"/>
    <x v="6"/>
    <x v="6"/>
    <d v="2012-06-14T22:59:00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d v="2013-06-01T01:13:51"/>
    <d v="2013-06-01T01:13:51"/>
    <n v="6"/>
    <x v="5"/>
    <x v="1"/>
    <d v="2013-07-02T00:00:00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d v="2013-02-08T18:38:28"/>
    <d v="2013-02-08T18:38:28"/>
    <n v="2"/>
    <x v="5"/>
    <x v="3"/>
    <d v="2013-03-10T17:38:28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d v="2011-05-07T07:10:33"/>
    <d v="2011-05-07T07:10:33"/>
    <n v="5"/>
    <x v="7"/>
    <x v="6"/>
    <d v="2011-06-14T22:59:00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d v="2014-04-15T01:58:51"/>
    <d v="2014-04-15T01:58:51"/>
    <n v="4"/>
    <x v="4"/>
    <x v="7"/>
    <d v="2014-05-15T01:58:51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d v="2011-04-05T14:52:20"/>
    <d v="2011-04-05T14:52:20"/>
    <n v="4"/>
    <x v="7"/>
    <x v="7"/>
    <d v="2011-07-04T14:52:20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d v="2016-06-27T01:28:36"/>
    <d v="2016-06-27T01:28:36"/>
    <n v="6"/>
    <x v="3"/>
    <x v="1"/>
    <d v="2016-08-11T01:28:36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d v="2014-04-01T09:01:30"/>
    <d v="2014-04-01T09:01:30"/>
    <n v="4"/>
    <x v="4"/>
    <x v="7"/>
    <d v="2014-05-01T09:01:30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d v="2015-06-02T01:02:38"/>
    <d v="2015-06-02T01:02:38"/>
    <n v="6"/>
    <x v="1"/>
    <x v="1"/>
    <d v="2015-07-12T01:02:38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d v="2014-02-18T22:36:01"/>
    <d v="2014-02-18T22:36:01"/>
    <n v="2"/>
    <x v="4"/>
    <x v="3"/>
    <d v="2014-04-19T21:36:01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d v="2009-10-16T17:02:00"/>
    <d v="2009-10-16T17:02:00"/>
    <n v="10"/>
    <x v="9"/>
    <x v="10"/>
    <d v="2009-11-23T00:59:00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d v="2016-04-13T09:30:09"/>
    <d v="2016-04-13T09:30:09"/>
    <n v="4"/>
    <x v="3"/>
    <x v="7"/>
    <d v="2016-06-06T12:02:00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d v="2014-06-10T05:09:11"/>
    <d v="2014-06-10T05:09:11"/>
    <n v="6"/>
    <x v="4"/>
    <x v="1"/>
    <d v="2014-07-10T05:09:11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d v="2011-03-21T23:21:13"/>
    <d v="2011-03-21T23:21:13"/>
    <n v="3"/>
    <x v="7"/>
    <x v="8"/>
    <d v="2011-04-21T23:21:13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d v="2016-10-08T05:05:37"/>
    <d v="2016-10-08T05:05:37"/>
    <n v="10"/>
    <x v="3"/>
    <x v="10"/>
    <d v="2016-11-07T06:05:37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d v="2013-09-09T09:33:35"/>
    <d v="2013-09-09T09:33:35"/>
    <n v="9"/>
    <x v="5"/>
    <x v="9"/>
    <d v="2013-10-16T09:33:3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d v="2012-02-01T23:47:45"/>
    <d v="2012-02-01T23:47:45"/>
    <n v="2"/>
    <x v="6"/>
    <x v="3"/>
    <d v="2012-03-01T22:00:00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d v="2016-01-25T08:56:16"/>
    <d v="2016-01-25T08:56:16"/>
    <n v="1"/>
    <x v="3"/>
    <x v="2"/>
    <d v="2016-03-12T00:00:00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d v="2012-04-21T01:31:21"/>
    <d v="2012-04-21T01:31:21"/>
    <n v="4"/>
    <x v="6"/>
    <x v="7"/>
    <d v="2012-05-23T14:00:00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d v="2015-03-04T17:10:05"/>
    <d v="2015-03-04T17:10:05"/>
    <n v="3"/>
    <x v="1"/>
    <x v="8"/>
    <d v="2015-04-18T16:10:05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d v="2012-09-26T21:21:53"/>
    <d v="2012-09-26T21:21:53"/>
    <n v="9"/>
    <x v="6"/>
    <x v="9"/>
    <d v="2012-10-26T21:21:53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d v="2013-02-21T18:42:41"/>
    <d v="2013-02-21T18:42:41"/>
    <n v="2"/>
    <x v="5"/>
    <x v="3"/>
    <d v="2013-03-23T17:42:41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d v="2014-08-20T15:17:40"/>
    <d v="2014-08-20T15:17:40"/>
    <n v="8"/>
    <x v="4"/>
    <x v="11"/>
    <d v="2014-09-30T19:00:0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d v="2014-11-21T03:42:21"/>
    <d v="2014-11-21T03:42:21"/>
    <n v="11"/>
    <x v="4"/>
    <x v="5"/>
    <d v="2014-12-21T03:42:2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d v="2012-08-26T23:40:17"/>
    <d v="2012-08-26T23:40:17"/>
    <n v="8"/>
    <x v="6"/>
    <x v="11"/>
    <d v="2012-10-05T22:59:00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d v="2014-04-13T13:43:56"/>
    <d v="2014-04-13T13:43:56"/>
    <n v="4"/>
    <x v="4"/>
    <x v="7"/>
    <d v="2014-05-13T13:43:56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d v="2014-08-12T05:18:54"/>
    <d v="2014-08-12T05:18:54"/>
    <n v="8"/>
    <x v="4"/>
    <x v="11"/>
    <d v="2014-09-16T05:18:5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d v="2016-03-23T01:32:52"/>
    <d v="2016-03-23T01:32:52"/>
    <n v="3"/>
    <x v="3"/>
    <x v="8"/>
    <d v="2016-04-22T01:32:52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d v="2011-12-20T21:08:30"/>
    <d v="2011-12-20T21:08:30"/>
    <n v="12"/>
    <x v="7"/>
    <x v="12"/>
    <d v="2012-01-11T20:00:00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d v="2014-07-15T07:58:18"/>
    <d v="2014-07-15T07:58:18"/>
    <n v="7"/>
    <x v="4"/>
    <x v="4"/>
    <d v="2014-08-14T07:58:18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d v="2014-04-01T10:55:29"/>
    <d v="2014-04-01T10:55:29"/>
    <n v="4"/>
    <x v="4"/>
    <x v="7"/>
    <d v="2014-05-01T10:55:29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d v="2016-11-02T09:05:15"/>
    <d v="2016-11-02T09:05:15"/>
    <n v="11"/>
    <x v="3"/>
    <x v="5"/>
    <d v="2016-12-03T10:05:15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d v="2016-07-06T14:01:08"/>
    <d v="2016-07-06T14:01:08"/>
    <n v="7"/>
    <x v="3"/>
    <x v="4"/>
    <d v="2016-08-05T14:01:08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d v="2013-02-18T23:38:21"/>
    <d v="2013-02-18T23:38:21"/>
    <n v="2"/>
    <x v="5"/>
    <x v="3"/>
    <d v="2013-04-19T22:38:2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d v="2013-10-14T07:01:01"/>
    <d v="2013-10-14T07:01:01"/>
    <n v="10"/>
    <x v="5"/>
    <x v="10"/>
    <d v="2013-11-14T23:00:00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d v="2012-10-18T19:17:24"/>
    <d v="2012-10-18T19:17:24"/>
    <n v="10"/>
    <x v="6"/>
    <x v="10"/>
    <d v="2012-11-17T20:17:2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d v="2016-06-28T12:21:04"/>
    <d v="2016-06-28T12:21:04"/>
    <n v="6"/>
    <x v="3"/>
    <x v="1"/>
    <d v="2016-08-06T02:00:00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d v="2013-06-20T03:01:09"/>
    <d v="2013-06-20T03:01:09"/>
    <n v="6"/>
    <x v="5"/>
    <x v="1"/>
    <d v="2013-08-19T03:01:09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d v="2013-02-08T13:07:31"/>
    <d v="2013-02-08T13:07:31"/>
    <n v="2"/>
    <x v="5"/>
    <x v="3"/>
    <d v="2013-03-10T13:07:31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d v="2013-06-13T16:35:25"/>
    <d v="2013-06-13T16:35:25"/>
    <n v="6"/>
    <x v="5"/>
    <x v="1"/>
    <d v="2013-07-13T16:35:25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d v="2015-11-03T00:12:20"/>
    <d v="2015-11-03T00:12:20"/>
    <n v="11"/>
    <x v="1"/>
    <x v="5"/>
    <d v="2015-12-19T02:59:00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d v="2012-05-10T00:24:52"/>
    <d v="2012-05-10T00:24:52"/>
    <n v="5"/>
    <x v="6"/>
    <x v="6"/>
    <d v="2012-06-12T02:00:00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d v="2015-10-13T06:02:26"/>
    <d v="2015-10-13T06:02:26"/>
    <n v="10"/>
    <x v="1"/>
    <x v="10"/>
    <d v="2015-11-18T23:59:0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d v="2016-02-23T08:01:02"/>
    <d v="2016-02-23T08:01:02"/>
    <n v="2"/>
    <x v="3"/>
    <x v="3"/>
    <d v="2016-04-03T07:01:02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d v="2014-06-09T12:24:25"/>
    <d v="2014-06-09T12:24:25"/>
    <n v="6"/>
    <x v="4"/>
    <x v="1"/>
    <d v="2014-07-09T12:24:25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d v="2016-11-04T09:04:47"/>
    <d v="2016-11-04T09:04:47"/>
    <n v="11"/>
    <x v="3"/>
    <x v="5"/>
    <d v="2016-12-04T10:04:47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d v="2016-08-10T19:16:58"/>
    <d v="2016-08-10T19:16:58"/>
    <n v="8"/>
    <x v="3"/>
    <x v="11"/>
    <d v="2016-09-02T02:00:00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d v="2014-10-01T13:58:01"/>
    <d v="2014-10-01T13:58:01"/>
    <n v="10"/>
    <x v="4"/>
    <x v="10"/>
    <d v="2014-11-30T14:58:0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d v="2016-07-04T11:46:11"/>
    <d v="2016-07-04T11:46:11"/>
    <n v="7"/>
    <x v="3"/>
    <x v="4"/>
    <d v="2016-08-02T18:00:00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d v="2016-02-13T05:24:43"/>
    <d v="2016-02-13T05:24:43"/>
    <n v="2"/>
    <x v="3"/>
    <x v="3"/>
    <d v="2016-03-14T04:24:43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x v="12"/>
    <n v="25"/>
    <x v="2"/>
    <s v="US"/>
    <s v="USD"/>
    <n v="1440094742"/>
    <n v="1437502742"/>
    <d v="2015-01-30T10:21:16"/>
    <d v="2015-01-30T10:21:16"/>
    <n v="1"/>
    <x v="1"/>
    <x v="2"/>
    <d v="2015-03-01T10:21:16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d v="2015-07-21T13:19:02"/>
    <d v="2015-07-21T13:19:02"/>
    <n v="7"/>
    <x v="1"/>
    <x v="4"/>
    <d v="2015-08-20T13:19:02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d v="2016-11-11T11:20:08"/>
    <d v="2016-11-11T11:20:08"/>
    <n v="11"/>
    <x v="3"/>
    <x v="5"/>
    <d v="2016-12-11T11:20:08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d v="2016-01-28T23:42:12"/>
    <d v="2016-01-28T23:42:12"/>
    <n v="1"/>
    <x v="3"/>
    <x v="2"/>
    <d v="2016-02-12T23:42:12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d v="2015-06-12T16:26:26"/>
    <d v="2015-06-12T16:26:26"/>
    <n v="6"/>
    <x v="1"/>
    <x v="1"/>
    <d v="2015-07-03T16:26:26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d v="2015-01-18T22:26:31"/>
    <d v="2015-01-18T22:26:31"/>
    <n v="1"/>
    <x v="1"/>
    <x v="2"/>
    <d v="2015-02-17T22:26:31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d v="2015-11-21T09:07:17"/>
    <d v="2015-11-21T09:07:17"/>
    <n v="11"/>
    <x v="1"/>
    <x v="5"/>
    <d v="2015-12-21T09:07:17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d v="2016-10-07T19:09:02"/>
    <d v="2016-10-07T19:09:02"/>
    <n v="10"/>
    <x v="3"/>
    <x v="10"/>
    <d v="2016-12-06T20:09:02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d v="2015-06-26T16:38:56"/>
    <d v="2015-06-26T16:38:56"/>
    <n v="6"/>
    <x v="1"/>
    <x v="1"/>
    <d v="2015-07-16T16:38:5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d v="2014-06-10T14:40:11"/>
    <d v="2014-06-10T14:40:11"/>
    <n v="6"/>
    <x v="4"/>
    <x v="1"/>
    <d v="2014-07-10T14:40:11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d v="2014-07-27T17:20:12"/>
    <d v="2014-07-27T17:20:12"/>
    <n v="7"/>
    <x v="4"/>
    <x v="4"/>
    <d v="2014-08-26T17:20:12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d v="2014-06-16T21:50:38"/>
    <d v="2014-06-16T21:50:38"/>
    <n v="6"/>
    <x v="4"/>
    <x v="1"/>
    <d v="2014-07-31T21:50:3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d v="2014-10-14T06:35:08"/>
    <d v="2014-10-14T06:35:08"/>
    <n v="10"/>
    <x v="4"/>
    <x v="10"/>
    <d v="2014-11-13T07:35:08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d v="2015-12-07T17:50:13"/>
    <d v="2015-12-07T17:50:13"/>
    <n v="12"/>
    <x v="1"/>
    <x v="12"/>
    <d v="2016-01-06T17:50:13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d v="2015-05-12T00:01:56"/>
    <d v="2015-05-12T00:01:56"/>
    <n v="5"/>
    <x v="1"/>
    <x v="6"/>
    <d v="2015-06-12T15:00:00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d v="2016-12-24T12:05:43"/>
    <d v="2016-12-24T12:05:43"/>
    <n v="12"/>
    <x v="3"/>
    <x v="12"/>
    <d v="2017-01-23T12:05:4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d v="2010-06-17T22:00:52"/>
    <d v="2010-06-17T22:00:52"/>
    <n v="6"/>
    <x v="8"/>
    <x v="1"/>
    <d v="2010-07-02T18:00:00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d v="2014-06-10T09:31:03"/>
    <d v="2014-06-10T09:31:03"/>
    <n v="6"/>
    <x v="4"/>
    <x v="1"/>
    <d v="2014-07-10T09:31:03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d v="2013-09-18T14:30:18"/>
    <d v="2013-09-18T14:30:18"/>
    <n v="9"/>
    <x v="5"/>
    <x v="9"/>
    <d v="2013-10-15T22:59:00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d v="2014-10-29T07:00:45"/>
    <d v="2014-10-29T07:00:45"/>
    <n v="10"/>
    <x v="4"/>
    <x v="10"/>
    <d v="2014-12-03T08:00:45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d v="2010-06-18T15:06:26"/>
    <d v="2010-06-18T15:06:26"/>
    <n v="6"/>
    <x v="8"/>
    <x v="1"/>
    <d v="2010-08-23T23:00:00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d v="2011-08-06T09:30:22"/>
    <d v="2011-08-06T09:30:22"/>
    <n v="8"/>
    <x v="7"/>
    <x v="11"/>
    <d v="2011-09-19T09:30:22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d v="2016-10-18T02:45:43"/>
    <d v="2016-10-18T02:45:43"/>
    <n v="10"/>
    <x v="3"/>
    <x v="10"/>
    <d v="2016-11-23T03:45:43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d v="2016-07-19T18:54:51"/>
    <d v="2016-07-19T18:54:51"/>
    <n v="7"/>
    <x v="3"/>
    <x v="4"/>
    <d v="2016-08-18T18:54:5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d v="2015-12-09T03:36:13"/>
    <d v="2015-12-09T03:36:13"/>
    <n v="12"/>
    <x v="1"/>
    <x v="12"/>
    <d v="2016-01-11T18:00:00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d v="2015-01-06T14:44:01"/>
    <d v="2015-01-06T14:44:01"/>
    <n v="1"/>
    <x v="1"/>
    <x v="2"/>
    <d v="2015-02-05T14:44:01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d v="2016-05-09T18:03:34"/>
    <d v="2016-05-09T18:03:34"/>
    <n v="5"/>
    <x v="3"/>
    <x v="6"/>
    <d v="2016-07-08T18:03:3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d v="2013-02-19T00:08:59"/>
    <d v="2013-02-19T00:08:59"/>
    <n v="2"/>
    <x v="5"/>
    <x v="3"/>
    <d v="2013-03-24T23:08:59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d v="2011-08-10T16:02:43"/>
    <d v="2011-08-10T16:02:43"/>
    <n v="8"/>
    <x v="7"/>
    <x v="11"/>
    <d v="2011-09-09T16:02:43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d v="2013-02-07T16:08:19"/>
    <d v="2013-02-07T16:08:19"/>
    <n v="2"/>
    <x v="5"/>
    <x v="3"/>
    <d v="2013-03-09T16:08:19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d v="2012-02-21T20:22:35"/>
    <d v="2012-02-21T20:22:35"/>
    <n v="2"/>
    <x v="6"/>
    <x v="3"/>
    <d v="2012-03-23T23:00:00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d v="2015-07-14T03:46:49"/>
    <d v="2015-07-14T03:46:49"/>
    <n v="7"/>
    <x v="1"/>
    <x v="4"/>
    <d v="2015-08-13T03:46:4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d v="2016-08-23T12:00:21"/>
    <d v="2016-08-23T12:00:21"/>
    <n v="8"/>
    <x v="3"/>
    <x v="11"/>
    <d v="2016-09-22T12:00:21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d v="2014-04-07T21:20:24"/>
    <d v="2014-04-07T21:20:24"/>
    <n v="4"/>
    <x v="4"/>
    <x v="7"/>
    <d v="2014-05-14T18:04:00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d v="2014-08-09T20:41:37"/>
    <d v="2014-08-09T20:41:37"/>
    <n v="8"/>
    <x v="4"/>
    <x v="11"/>
    <d v="2014-09-23T20:41:37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d v="2016-05-12T08:39:32"/>
    <d v="2016-05-12T08:39:32"/>
    <n v="5"/>
    <x v="3"/>
    <x v="6"/>
    <d v="2016-06-11T08:39:32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d v="2015-05-12T05:05:53"/>
    <d v="2015-05-12T05:05:53"/>
    <n v="5"/>
    <x v="1"/>
    <x v="6"/>
    <d v="2015-06-11T05:05:53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d v="2012-07-09T18:12:24"/>
    <d v="2012-07-09T18:12:24"/>
    <n v="7"/>
    <x v="6"/>
    <x v="4"/>
    <d v="2012-08-12T22:00:00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d v="2015-05-11T23:25:46"/>
    <d v="2015-05-11T23:25:46"/>
    <n v="5"/>
    <x v="1"/>
    <x v="6"/>
    <d v="2015-06-10T23:25:4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d v="2014-03-06T12:39:45"/>
    <d v="2014-03-06T12:39:45"/>
    <n v="3"/>
    <x v="4"/>
    <x v="8"/>
    <d v="2014-04-20T22:59:00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d v="2015-02-13T14:31:59"/>
    <d v="2015-02-13T14:31:59"/>
    <n v="2"/>
    <x v="1"/>
    <x v="3"/>
    <d v="2015-03-30T13:31:59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d v="2010-02-06T17:03:26"/>
    <d v="2010-02-06T17:03:26"/>
    <n v="2"/>
    <x v="8"/>
    <x v="3"/>
    <d v="2010-03-15T16:55:00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d v="2014-07-27T19:31:21"/>
    <d v="2014-07-27T19:31:21"/>
    <n v="7"/>
    <x v="4"/>
    <x v="4"/>
    <d v="2014-08-26T19:31:21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d v="2012-10-30T18:54:56"/>
    <d v="2012-10-30T18:54:56"/>
    <n v="10"/>
    <x v="6"/>
    <x v="10"/>
    <d v="2012-11-29T18:54:56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d v="2014-12-02T02:54:13"/>
    <d v="2014-12-02T02:54:13"/>
    <n v="12"/>
    <x v="4"/>
    <x v="12"/>
    <d v="2015-01-08T20:00:00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d v="2016-11-15T08:34:34"/>
    <d v="2016-11-15T08:34:34"/>
    <n v="11"/>
    <x v="3"/>
    <x v="5"/>
    <d v="2016-12-15T00:00:00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d v="2014-03-26T20:58:38"/>
    <d v="2014-03-26T20:58:38"/>
    <n v="3"/>
    <x v="4"/>
    <x v="8"/>
    <d v="2014-04-25T20:58:38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d v="2015-03-12T22:07:13"/>
    <d v="2015-03-12T22:07:13"/>
    <n v="3"/>
    <x v="1"/>
    <x v="8"/>
    <d v="2015-05-07T01:58:00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d v="2015-11-03T10:00:07"/>
    <d v="2015-11-03T10:00:07"/>
    <n v="11"/>
    <x v="1"/>
    <x v="5"/>
    <d v="2015-12-18T20:00:00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d v="2014-04-09T15:45:19"/>
    <d v="2014-04-09T15:45:19"/>
    <n v="4"/>
    <x v="4"/>
    <x v="7"/>
    <d v="2014-05-09T15:45:19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d v="2013-10-31T00:02:33"/>
    <d v="2013-10-31T00:02:33"/>
    <n v="10"/>
    <x v="5"/>
    <x v="10"/>
    <d v="2013-12-30T01:02:33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d v="2013-05-30T01:30:21"/>
    <d v="2013-05-30T01:30:21"/>
    <n v="5"/>
    <x v="5"/>
    <x v="6"/>
    <d v="2013-07-01T13:00:00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d v="2016-11-01T05:32:05"/>
    <d v="2016-11-01T05:32:05"/>
    <n v="11"/>
    <x v="3"/>
    <x v="5"/>
    <d v="2016-11-30T23:59:0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d v="2013-10-31T17:15:03"/>
    <d v="2013-10-31T17:15:03"/>
    <n v="10"/>
    <x v="5"/>
    <x v="10"/>
    <d v="2013-11-15T18:15:03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d v="2016-10-11T07:37:07"/>
    <d v="2016-10-11T07:37:07"/>
    <n v="10"/>
    <x v="3"/>
    <x v="10"/>
    <d v="2016-11-10T08:37:07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d v="2015-11-23T11:59:34"/>
    <d v="2015-11-23T11:59:34"/>
    <n v="11"/>
    <x v="1"/>
    <x v="5"/>
    <d v="2016-01-22T11:59:34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d v="2016-10-17T23:14:37"/>
    <d v="2016-10-17T23:14:37"/>
    <n v="10"/>
    <x v="3"/>
    <x v="10"/>
    <d v="2016-12-10T23:59:00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d v="2015-05-14T11:25:14"/>
    <d v="2015-05-14T11:25:14"/>
    <n v="5"/>
    <x v="1"/>
    <x v="6"/>
    <d v="2015-06-13T11:25:14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d v="2012-06-08T21:07:27"/>
    <d v="2012-06-08T21:07:27"/>
    <n v="6"/>
    <x v="6"/>
    <x v="1"/>
    <d v="2012-07-08T21:07:27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d v="2013-04-22T23:07:24"/>
    <d v="2013-04-22T23:07:24"/>
    <n v="4"/>
    <x v="5"/>
    <x v="7"/>
    <d v="2013-05-22T23:07:24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d v="2015-03-18T16:41:10"/>
    <d v="2015-03-18T16:41:10"/>
    <n v="3"/>
    <x v="1"/>
    <x v="8"/>
    <d v="2015-04-16T19:00:00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d v="2013-04-23T10:38:11"/>
    <d v="2013-04-23T10:38:11"/>
    <n v="4"/>
    <x v="5"/>
    <x v="7"/>
    <d v="2013-05-23T10:38:11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d v="2013-10-28T07:39:23"/>
    <d v="2013-10-28T07:39:23"/>
    <n v="10"/>
    <x v="5"/>
    <x v="10"/>
    <d v="2013-12-02T17:59:0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d v="2015-04-20T20:42:58"/>
    <d v="2015-04-20T20:42:58"/>
    <n v="4"/>
    <x v="1"/>
    <x v="7"/>
    <d v="2015-05-30T20:42:58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d v="2013-11-25T19:32:17"/>
    <d v="2013-11-25T19:32:17"/>
    <n v="11"/>
    <x v="5"/>
    <x v="5"/>
    <d v="2013-12-25T19:32:17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d v="2016-01-05T21:00:53"/>
    <d v="2016-01-05T21:00:53"/>
    <n v="1"/>
    <x v="3"/>
    <x v="2"/>
    <d v="2016-02-19T21:00: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d v="2015-10-26T09:49:11"/>
    <d v="2015-10-26T09:49:11"/>
    <n v="10"/>
    <x v="1"/>
    <x v="10"/>
    <d v="2015-11-25T10:49:11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d v="2014-04-02T07:30:10"/>
    <d v="2014-04-02T07:30:10"/>
    <n v="4"/>
    <x v="4"/>
    <x v="7"/>
    <d v="2014-05-02T07:30:10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d v="2014-11-03T11:10:43"/>
    <d v="2014-11-03T11:10:43"/>
    <n v="11"/>
    <x v="4"/>
    <x v="5"/>
    <d v="2014-12-02T23:00:00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d v="2013-03-18T13:15:42"/>
    <d v="2013-03-18T13:15:42"/>
    <n v="3"/>
    <x v="5"/>
    <x v="8"/>
    <d v="2013-04-17T13:15:4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d v="2016-01-27T06:52:12"/>
    <d v="2016-01-27T06:52:12"/>
    <n v="1"/>
    <x v="3"/>
    <x v="2"/>
    <d v="2016-02-26T06:52:12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d v="2015-01-22T03:53:50"/>
    <d v="2015-01-22T03:53:50"/>
    <n v="1"/>
    <x v="1"/>
    <x v="2"/>
    <d v="2015-03-02T15:00:00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d v="2015-12-23T09:27:34"/>
    <d v="2015-12-23T09:27:34"/>
    <n v="12"/>
    <x v="1"/>
    <x v="12"/>
    <d v="2016-01-31T16:59:0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d v="2014-05-24T10:25:50"/>
    <d v="2014-05-24T10:25:50"/>
    <n v="5"/>
    <x v="4"/>
    <x v="6"/>
    <d v="2014-07-23T10:25:50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d v="2016-12-01T13:20:54"/>
    <d v="2016-12-01T13:20:54"/>
    <n v="12"/>
    <x v="3"/>
    <x v="12"/>
    <d v="2016-12-31T13:20:54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d v="2016-02-23T04:11:38"/>
    <d v="2016-02-23T04:11:38"/>
    <n v="2"/>
    <x v="3"/>
    <x v="3"/>
    <d v="2016-03-24T03:11:38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d v="2016-04-12T12:35:01"/>
    <d v="2016-04-12T12:35:01"/>
    <n v="4"/>
    <x v="3"/>
    <x v="7"/>
    <d v="2016-05-15T12:35:01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d v="2013-04-25T03:45:23"/>
    <d v="2013-04-25T03:45:23"/>
    <n v="4"/>
    <x v="5"/>
    <x v="7"/>
    <d v="2013-05-31T07:00:00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d v="2013-11-25T03:00:29"/>
    <d v="2013-11-25T03:00:29"/>
    <n v="11"/>
    <x v="5"/>
    <x v="5"/>
    <d v="2013-12-25T03:00:29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d v="2014-07-24T13:31:23"/>
    <d v="2014-07-24T13:31:23"/>
    <n v="7"/>
    <x v="4"/>
    <x v="4"/>
    <d v="2014-08-23T13:31:23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d v="2015-04-21T15:29:36"/>
    <d v="2015-04-21T15:29:36"/>
    <n v="4"/>
    <x v="1"/>
    <x v="7"/>
    <d v="2015-05-24T15:29:36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d v="2016-09-20T15:11:55"/>
    <d v="2016-09-20T15:11:55"/>
    <n v="9"/>
    <x v="3"/>
    <x v="9"/>
    <d v="2016-10-20T15:11:55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d v="2015-12-02T18:19:51"/>
    <d v="2015-12-02T18:19:51"/>
    <n v="12"/>
    <x v="1"/>
    <x v="12"/>
    <d v="2016-01-02T18:19:51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d v="2016-05-29T10:45:23"/>
    <d v="2016-05-29T10:45:23"/>
    <n v="5"/>
    <x v="3"/>
    <x v="6"/>
    <d v="2016-06-28T10:45:23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d v="2016-08-18T01:41:24"/>
    <d v="2016-08-18T01:41:24"/>
    <n v="8"/>
    <x v="3"/>
    <x v="11"/>
    <d v="2016-10-02T01:41:24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d v="2016-04-07T08:57:12"/>
    <d v="2016-04-07T08:57:12"/>
    <n v="4"/>
    <x v="3"/>
    <x v="7"/>
    <d v="2016-05-07T08:57:12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d v="2015-03-24T11:01:58"/>
    <d v="2015-03-24T11:01:58"/>
    <n v="3"/>
    <x v="1"/>
    <x v="8"/>
    <d v="2015-05-08T11:01:58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d v="2016-04-06T14:49:42"/>
    <d v="2016-04-06T14:49:42"/>
    <n v="4"/>
    <x v="3"/>
    <x v="7"/>
    <d v="2016-05-06T14:49:42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d v="2013-06-25T11:21:28"/>
    <d v="2013-06-25T11:21:28"/>
    <n v="6"/>
    <x v="5"/>
    <x v="1"/>
    <d v="2013-07-25T11:21:28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d v="2014-06-13T16:08:09"/>
    <d v="2014-06-13T16:08:09"/>
    <n v="6"/>
    <x v="4"/>
    <x v="1"/>
    <d v="2014-07-23T16:08:09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d v="2015-04-08T20:01:16"/>
    <d v="2015-04-08T20:01:16"/>
    <n v="4"/>
    <x v="1"/>
    <x v="7"/>
    <d v="2015-06-05T16:00:00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d v="2016-11-18T13:30:57"/>
    <d v="2016-11-18T13:30:57"/>
    <n v="11"/>
    <x v="3"/>
    <x v="5"/>
    <d v="2016-12-18T13:30:57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d v="2015-05-26T12:03:13"/>
    <d v="2015-05-26T12:03:13"/>
    <n v="5"/>
    <x v="1"/>
    <x v="6"/>
    <d v="2015-06-25T14:00: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d v="2015-10-12T17:58:20"/>
    <d v="2015-10-12T17:58:20"/>
    <n v="10"/>
    <x v="1"/>
    <x v="10"/>
    <d v="2015-11-11T18:58:20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d v="2012-04-04T22:45:55"/>
    <d v="2012-04-04T22:45:55"/>
    <n v="4"/>
    <x v="6"/>
    <x v="7"/>
    <d v="2012-05-15T23:59:00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d v="2011-09-24T21:53:16"/>
    <d v="2011-09-24T21:53:16"/>
    <n v="9"/>
    <x v="7"/>
    <x v="9"/>
    <d v="2011-11-23T22:53:16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d v="2012-05-05T12:19:55"/>
    <d v="2012-05-05T12:19:55"/>
    <n v="5"/>
    <x v="6"/>
    <x v="6"/>
    <d v="2012-06-04T12:19:55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d v="2014-04-02T14:59:42"/>
    <d v="2014-04-02T14:59:42"/>
    <n v="4"/>
    <x v="4"/>
    <x v="7"/>
    <d v="2014-05-04T01:59:00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d v="2012-06-15T15:03:07"/>
    <d v="2012-06-15T15:03:07"/>
    <n v="6"/>
    <x v="6"/>
    <x v="1"/>
    <d v="2012-07-15T15:03:07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d v="2011-11-13T11:05:32"/>
    <d v="2011-11-13T11:05:32"/>
    <n v="11"/>
    <x v="7"/>
    <x v="5"/>
    <d v="2011-12-13T23:59:00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d v="2011-08-08T23:54:18"/>
    <d v="2011-08-08T23:54:18"/>
    <n v="8"/>
    <x v="7"/>
    <x v="11"/>
    <d v="2011-09-07T23:54:1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d v="2010-08-05T12:09:12"/>
    <d v="2010-08-05T12:09:12"/>
    <n v="8"/>
    <x v="8"/>
    <x v="11"/>
    <d v="2010-09-10T22:59:00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d v="2013-06-27T20:49:54"/>
    <d v="2013-06-27T20:49:54"/>
    <n v="6"/>
    <x v="5"/>
    <x v="1"/>
    <d v="2013-08-01T20:49:54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d v="2013-01-25T04:09:15"/>
    <d v="2013-01-25T04:09:15"/>
    <n v="1"/>
    <x v="5"/>
    <x v="2"/>
    <d v="2013-02-24T04:09:15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d v="2011-01-12T02:44:38"/>
    <d v="2011-01-12T02:44:38"/>
    <n v="1"/>
    <x v="7"/>
    <x v="2"/>
    <d v="2011-03-01T15:00:00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d v="2011-08-08T11:58:52"/>
    <d v="2011-08-08T11:58:52"/>
    <n v="8"/>
    <x v="7"/>
    <x v="11"/>
    <d v="2011-10-07T11:58:5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d v="2012-10-23T15:30:32"/>
    <d v="2012-10-23T15:30:32"/>
    <n v="10"/>
    <x v="6"/>
    <x v="10"/>
    <d v="2012-12-22T16:30:32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d v="2012-01-30T19:28:50"/>
    <d v="2012-01-30T19:28:50"/>
    <n v="1"/>
    <x v="6"/>
    <x v="2"/>
    <d v="2012-03-04T22:00:00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d v="2011-08-03T12:36:13"/>
    <d v="2011-08-03T12:36:13"/>
    <n v="8"/>
    <x v="7"/>
    <x v="11"/>
    <d v="2011-10-02T12:36:13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d v="2012-10-10T13:12:15"/>
    <d v="2012-10-10T13:12:15"/>
    <n v="10"/>
    <x v="6"/>
    <x v="10"/>
    <d v="2012-10-25T22:59:00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d v="2011-10-02T09:02:15"/>
    <d v="2011-10-02T09:02:15"/>
    <n v="10"/>
    <x v="7"/>
    <x v="10"/>
    <d v="2011-12-01T10:02:1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x v="9"/>
    <n v="3971"/>
    <x v="0"/>
    <s v="US"/>
    <s v="USD"/>
    <n v="1435808400"/>
    <n v="1434650084"/>
    <d v="2012-02-06T21:43:55"/>
    <d v="2012-02-06T21:43:55"/>
    <n v="2"/>
    <x v="6"/>
    <x v="3"/>
    <d v="2012-03-07T21:43:55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d v="2015-06-18T12:54:44"/>
    <d v="2015-06-18T12:54:44"/>
    <n v="6"/>
    <x v="1"/>
    <x v="1"/>
    <d v="2015-07-01T22:40: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d v="2012-06-14T15:02:21"/>
    <d v="2012-06-14T15:02:21"/>
    <n v="6"/>
    <x v="6"/>
    <x v="1"/>
    <d v="2012-06-29T22:59:00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d v="2011-12-14T22:35:14"/>
    <d v="2011-12-14T22:35:14"/>
    <n v="12"/>
    <x v="7"/>
    <x v="12"/>
    <d v="2012-02-12T22:35:14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d v="2011-04-05T15:50:48"/>
    <d v="2011-04-05T15:50:48"/>
    <n v="4"/>
    <x v="7"/>
    <x v="7"/>
    <d v="2011-05-05T15:50:48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d v="2012-10-10T13:07:07"/>
    <d v="2012-10-10T13:07:07"/>
    <n v="10"/>
    <x v="6"/>
    <x v="10"/>
    <d v="2012-11-09T14:07:07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d v="2013-04-29T20:47:14"/>
    <d v="2013-04-29T20:47:14"/>
    <n v="4"/>
    <x v="5"/>
    <x v="7"/>
    <d v="2013-05-30T19:00:00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d v="2014-11-08T13:55:53"/>
    <d v="2014-11-08T13:55:53"/>
    <n v="11"/>
    <x v="4"/>
    <x v="5"/>
    <d v="2014-11-20T23:00:00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d v="2012-12-27T00:09:34"/>
    <d v="2012-12-27T00:09:34"/>
    <n v="12"/>
    <x v="6"/>
    <x v="12"/>
    <d v="2013-01-26T00:09:34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d v="2014-10-22T12:03:13"/>
    <d v="2014-10-22T12:03:13"/>
    <n v="10"/>
    <x v="4"/>
    <x v="10"/>
    <d v="2014-11-12T13:03:13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d v="2012-08-13T23:13:00"/>
    <d v="2012-08-13T23:13:00"/>
    <n v="8"/>
    <x v="6"/>
    <x v="11"/>
    <d v="2012-09-09T22:55:00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d v="2015-06-05T12:00:17"/>
    <d v="2015-06-05T12:00:17"/>
    <n v="6"/>
    <x v="1"/>
    <x v="1"/>
    <d v="2015-07-05T12:00:17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d v="2014-04-30T11:06:09"/>
    <d v="2014-04-30T11:06:09"/>
    <n v="4"/>
    <x v="4"/>
    <x v="7"/>
    <d v="2014-05-27T23:59:00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d v="2011-06-08T23:43:45"/>
    <d v="2011-06-08T23:43:45"/>
    <n v="6"/>
    <x v="7"/>
    <x v="1"/>
    <d v="2011-08-14T20:00:00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d v="2013-04-01T17:16:33"/>
    <d v="2013-04-01T17:16:33"/>
    <n v="4"/>
    <x v="5"/>
    <x v="7"/>
    <d v="2013-04-15T17:16:3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d v="2014-08-19T15:46:16"/>
    <d v="2014-08-19T15:46:16"/>
    <n v="8"/>
    <x v="4"/>
    <x v="11"/>
    <d v="2014-09-23T15:46:16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d v="2010-10-07T14:34:30"/>
    <d v="2010-10-07T14:34:30"/>
    <n v="10"/>
    <x v="8"/>
    <x v="10"/>
    <d v="2010-12-08T23:59:00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d v="2011-01-20T20:56:41"/>
    <d v="2011-01-20T20:56:41"/>
    <n v="1"/>
    <x v="7"/>
    <x v="2"/>
    <d v="2011-02-19T20:56:41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d v="2012-08-15T13:40:03"/>
    <d v="2012-08-15T13:40:03"/>
    <n v="8"/>
    <x v="6"/>
    <x v="11"/>
    <d v="2012-10-02T13:40:03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d v="2015-10-12T20:25:49"/>
    <d v="2015-10-12T20:25:49"/>
    <n v="10"/>
    <x v="1"/>
    <x v="10"/>
    <d v="2015-10-26T23:59:00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d v="2011-06-24T15:08:56"/>
    <d v="2011-06-24T15:08:56"/>
    <n v="6"/>
    <x v="7"/>
    <x v="1"/>
    <d v="2011-07-24T15:08:56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d v="2012-07-16T22:07:25"/>
    <d v="2012-07-16T22:07:25"/>
    <n v="7"/>
    <x v="6"/>
    <x v="4"/>
    <d v="2012-08-15T22:07:25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d v="2013-11-13T18:08:56"/>
    <d v="2013-11-13T18:08:56"/>
    <n v="11"/>
    <x v="5"/>
    <x v="5"/>
    <d v="2014-01-01T18:08:56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d v="2016-12-12T12:49:08"/>
    <d v="2016-12-12T12:49:08"/>
    <n v="12"/>
    <x v="3"/>
    <x v="12"/>
    <d v="2017-01-11T12:49:08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d v="2016-12-08T02:12:49"/>
    <d v="2016-12-08T02:12:49"/>
    <n v="12"/>
    <x v="3"/>
    <x v="12"/>
    <d v="2017-01-07T02:12:49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d v="2010-01-20T05:11:47"/>
    <d v="2010-01-20T05:11:47"/>
    <n v="1"/>
    <x v="8"/>
    <x v="2"/>
    <d v="2010-03-15T01:59:00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d v="2010-10-12T19:40:35"/>
    <d v="2010-10-12T19:40:35"/>
    <n v="10"/>
    <x v="8"/>
    <x v="10"/>
    <d v="2010-11-30T00:00:00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d v="2015-07-05T19:33:53"/>
    <d v="2015-07-05T19:33:53"/>
    <n v="7"/>
    <x v="1"/>
    <x v="4"/>
    <d v="2015-08-04T19:33:53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d v="2014-11-08T18:21:27"/>
    <d v="2014-11-08T18:21:27"/>
    <n v="11"/>
    <x v="4"/>
    <x v="5"/>
    <d v="2014-12-08T18:21: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d v="2015-02-10T07:07:43"/>
    <d v="2015-02-10T07:07:43"/>
    <n v="2"/>
    <x v="1"/>
    <x v="3"/>
    <d v="2015-03-12T06:07:43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d v="2014-07-23T13:32:49"/>
    <d v="2014-07-23T13:32:49"/>
    <n v="7"/>
    <x v="4"/>
    <x v="4"/>
    <d v="2014-09-21T13:32:4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d v="2016-02-08T19:35:00"/>
    <d v="2016-02-08T19:35:00"/>
    <n v="2"/>
    <x v="3"/>
    <x v="3"/>
    <d v="2016-03-09T19:35:0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d v="2014-07-11T21:04:23"/>
    <d v="2014-07-11T21:04:23"/>
    <n v="7"/>
    <x v="4"/>
    <x v="4"/>
    <d v="2014-08-15T21:04:23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d v="2015-06-11T23:58:11"/>
    <d v="2015-06-11T23:58:11"/>
    <n v="6"/>
    <x v="1"/>
    <x v="1"/>
    <d v="2015-07-11T23:58:11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d v="2014-01-04T06:41:32"/>
    <d v="2014-01-04T06:41:32"/>
    <n v="1"/>
    <x v="4"/>
    <x v="2"/>
    <d v="2014-02-03T06:41:32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d v="2011-03-16T21:19:59"/>
    <d v="2011-03-16T21:19:59"/>
    <n v="3"/>
    <x v="7"/>
    <x v="8"/>
    <d v="2011-04-24T01:59:00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d v="2013-03-28T16:16:31"/>
    <d v="2013-03-28T16:16:31"/>
    <n v="3"/>
    <x v="5"/>
    <x v="8"/>
    <d v="2013-04-27T16:16:31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d v="2012-09-04T18:07:13"/>
    <d v="2012-09-04T18:07:13"/>
    <n v="9"/>
    <x v="6"/>
    <x v="9"/>
    <d v="2012-10-04T18:07:13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d v="2013-09-19T07:13:06"/>
    <d v="2013-09-19T07:13:06"/>
    <n v="9"/>
    <x v="5"/>
    <x v="9"/>
    <d v="2013-10-19T07:13:06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d v="2014-11-05T13:30:29"/>
    <d v="2014-11-05T13:30:29"/>
    <n v="11"/>
    <x v="4"/>
    <x v="5"/>
    <d v="2014-12-05T13:30:2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d v="2013-10-09T19:18:59"/>
    <d v="2013-10-09T19:18:59"/>
    <n v="10"/>
    <x v="5"/>
    <x v="10"/>
    <d v="2013-11-08T20:18:5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d v="2016-10-04T13:00:08"/>
    <d v="2016-10-04T13:00:08"/>
    <n v="10"/>
    <x v="3"/>
    <x v="10"/>
    <d v="2016-11-03T13:00:08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d v="2012-12-12T15:00:24"/>
    <d v="2012-12-12T15:00:24"/>
    <n v="12"/>
    <x v="6"/>
    <x v="12"/>
    <d v="2013-01-11T15:00:24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d v="2014-10-15T00:39:19"/>
    <d v="2014-10-15T00:39:19"/>
    <n v="10"/>
    <x v="4"/>
    <x v="10"/>
    <d v="2014-11-14T01:39:19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d v="2015-12-02T11:50:10"/>
    <d v="2015-12-02T11:50:10"/>
    <n v="12"/>
    <x v="1"/>
    <x v="12"/>
    <d v="2015-12-30T11:50:10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d v="2010-06-03T16:16:52"/>
    <d v="2010-06-03T16:16:52"/>
    <n v="6"/>
    <x v="8"/>
    <x v="1"/>
    <d v="2010-07-21T14:00:0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d v="2013-08-13T08:07:20"/>
    <d v="2013-08-13T08:07:20"/>
    <n v="8"/>
    <x v="5"/>
    <x v="11"/>
    <d v="2013-09-14T08:07:20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d v="2013-10-28T00:41:54"/>
    <d v="2013-10-28T00:41:54"/>
    <n v="10"/>
    <x v="5"/>
    <x v="10"/>
    <d v="2013-11-27T01:41:54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x v="303"/>
    <n v="2716"/>
    <x v="2"/>
    <s v="US"/>
    <s v="USD"/>
    <n v="1416125148"/>
    <n v="1413356748"/>
    <d v="2016-01-28T11:18:30"/>
    <d v="2016-01-28T11:18:30"/>
    <n v="1"/>
    <x v="3"/>
    <x v="2"/>
    <d v="2016-02-11T11:18:30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d v="2014-10-15T02:05:48"/>
    <d v="2014-10-15T02:05:48"/>
    <n v="10"/>
    <x v="4"/>
    <x v="10"/>
    <d v="2014-11-16T03:05: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d v="2015-03-03T12:36:22"/>
    <d v="2015-03-03T12:36:22"/>
    <n v="3"/>
    <x v="1"/>
    <x v="8"/>
    <d v="2015-04-02T11:36:22"/>
    <b v="0"/>
    <n v="0"/>
    <b v="0"/>
    <s v="games/video games"/>
    <n v="0"/>
    <e v="#DIV/0!"/>
    <x v="6"/>
    <s v="video games"/>
  </r>
  <r>
    <n v="2150"/>
    <s v="The Unknown Door"/>
    <s v="A pixel styled open world detective game."/>
    <x v="63"/>
    <n v="405"/>
    <x v="2"/>
    <s v="NO"/>
    <s v="NOK"/>
    <n v="1468392599"/>
    <n v="1465800599"/>
    <d v="2010-06-25T19:35:56"/>
    <d v="2010-06-25T19:35:56"/>
    <n v="6"/>
    <x v="8"/>
    <x v="1"/>
    <d v="2010-07-30T19:00:0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d v="2016-06-13T01:49:59"/>
    <d v="2016-06-13T01:49:59"/>
    <n v="6"/>
    <x v="3"/>
    <x v="1"/>
    <d v="2016-07-13T01:49:59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d v="2016-05-30T15:20:14"/>
    <d v="2016-05-30T15:20:14"/>
    <n v="5"/>
    <x v="3"/>
    <x v="6"/>
    <d v="2016-06-29T15:20:14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d v="2014-02-13T14:58:29"/>
    <d v="2014-02-13T14:58:29"/>
    <n v="2"/>
    <x v="4"/>
    <x v="3"/>
    <d v="2014-03-15T13:58:29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d v="2014-12-01T16:51:58"/>
    <d v="2014-12-01T16:51:58"/>
    <n v="12"/>
    <x v="4"/>
    <x v="12"/>
    <d v="2015-01-10T02:59:00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d v="2014-01-08T10:10:27"/>
    <d v="2014-01-08T10:10:27"/>
    <n v="1"/>
    <x v="4"/>
    <x v="2"/>
    <d v="2014-01-28T10:10:27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d v="2016-03-01T12:56:25"/>
    <d v="2016-03-01T12:56:25"/>
    <n v="3"/>
    <x v="3"/>
    <x v="8"/>
    <d v="2016-03-31T11:56:25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x v="96"/>
    <n v="21144"/>
    <x v="2"/>
    <s v="US"/>
    <s v="USD"/>
    <n v="1482479940"/>
    <n v="1479684783"/>
    <d v="2013-08-02T15:30:06"/>
    <d v="2013-08-02T15:30:06"/>
    <n v="8"/>
    <x v="5"/>
    <x v="11"/>
    <d v="2013-09-16T15:30:06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d v="2016-11-20T18:33:03"/>
    <d v="2016-11-20T18:33:03"/>
    <n v="11"/>
    <x v="3"/>
    <x v="5"/>
    <d v="2016-12-23T02:59:00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d v="2012-12-21T15:29:34"/>
    <d v="2012-12-21T15:29:34"/>
    <n v="12"/>
    <x v="6"/>
    <x v="12"/>
    <d v="2013-02-04T15:29:3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d v="2011-06-16T12:32:54"/>
    <d v="2011-06-16T12:32:54"/>
    <n v="6"/>
    <x v="7"/>
    <x v="1"/>
    <d v="2011-07-16T12:32:54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d v="2012-04-19T12:05:05"/>
    <d v="2012-04-19T12:05:05"/>
    <n v="4"/>
    <x v="6"/>
    <x v="7"/>
    <d v="2012-05-19T12:05:05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d v="2015-08-24T15:27:39"/>
    <d v="2015-08-24T15:27:39"/>
    <n v="8"/>
    <x v="1"/>
    <x v="11"/>
    <d v="2015-09-23T15:27:39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d v="2014-06-23T13:23:11"/>
    <d v="2014-06-23T13:23:11"/>
    <n v="6"/>
    <x v="4"/>
    <x v="1"/>
    <d v="2014-07-24T13:23:11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d v="2015-04-17T16:35:20"/>
    <d v="2015-04-17T16:35:20"/>
    <n v="4"/>
    <x v="1"/>
    <x v="7"/>
    <d v="2015-06-07T22:50:00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d v="2016-05-25T12:13:34"/>
    <d v="2016-05-25T12:13:34"/>
    <n v="5"/>
    <x v="3"/>
    <x v="6"/>
    <d v="2016-06-24T22:59:00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d v="2016-03-09T11:00:35"/>
    <d v="2016-03-09T11:00:35"/>
    <n v="3"/>
    <x v="3"/>
    <x v="8"/>
    <d v="2016-04-08T10:00:35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d v="2014-10-21T15:06:58"/>
    <d v="2014-10-21T15:06:58"/>
    <n v="10"/>
    <x v="4"/>
    <x v="10"/>
    <d v="2014-12-05T16:06:58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d v="2012-08-31T20:35:37"/>
    <d v="2012-08-31T20:35:37"/>
    <n v="8"/>
    <x v="6"/>
    <x v="11"/>
    <d v="2012-09-14T20:35:37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d v="2017-01-10T09:24:21"/>
    <d v="2017-01-10T09:24:21"/>
    <n v="1"/>
    <x v="2"/>
    <x v="2"/>
    <d v="2017-02-10T00:00:00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d v="2017-02-27T11:49:11"/>
    <d v="2017-02-27T11:49:11"/>
    <n v="2"/>
    <x v="2"/>
    <x v="3"/>
    <d v="2017-03-02T11:49:11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d v="2015-07-13T13:00:22"/>
    <d v="2015-07-13T13:00:22"/>
    <n v="7"/>
    <x v="1"/>
    <x v="4"/>
    <d v="2015-08-22T13:00:22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d v="2015-05-17T17:58:15"/>
    <d v="2015-05-17T17:58:15"/>
    <n v="5"/>
    <x v="1"/>
    <x v="6"/>
    <d v="2015-06-22T00:00:0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d v="2015-03-19T08:55:20"/>
    <d v="2015-03-19T08:55:20"/>
    <n v="3"/>
    <x v="1"/>
    <x v="8"/>
    <d v="2015-04-18T08:55:20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d v="2013-08-09T11:37:23"/>
    <d v="2013-08-09T11:37:23"/>
    <n v="8"/>
    <x v="5"/>
    <x v="11"/>
    <d v="2013-09-09T22:59:00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d v="2016-04-05T08:01:47"/>
    <d v="2016-04-05T08:01:47"/>
    <n v="4"/>
    <x v="3"/>
    <x v="7"/>
    <d v="2016-05-05T08:01:47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d v="2016-07-13T19:13:06"/>
    <d v="2016-07-13T19:13:06"/>
    <n v="7"/>
    <x v="3"/>
    <x v="4"/>
    <d v="2016-07-20T19:13:0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d v="2015-04-02T10:11:49"/>
    <d v="2015-04-02T10:11:49"/>
    <n v="4"/>
    <x v="1"/>
    <x v="7"/>
    <d v="2015-05-02T10:11:49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d v="2016-05-12T01:01:07"/>
    <d v="2016-05-12T01:01:07"/>
    <n v="5"/>
    <x v="3"/>
    <x v="6"/>
    <d v="2016-06-06T01:01:0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d v="2016-12-19T10:16:37"/>
    <d v="2016-12-19T10:16:37"/>
    <n v="12"/>
    <x v="3"/>
    <x v="12"/>
    <d v="2017-01-18T10:16:37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d v="2015-03-11T23:06:32"/>
    <d v="2015-03-11T23:06:32"/>
    <n v="3"/>
    <x v="1"/>
    <x v="8"/>
    <d v="2015-04-10T23:06:32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d v="2015-10-02T11:04:28"/>
    <d v="2015-10-02T11:04:28"/>
    <n v="10"/>
    <x v="1"/>
    <x v="10"/>
    <d v="2015-11-13T12:04:28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d v="2017-02-06T19:07:33"/>
    <d v="2017-02-06T19:07:33"/>
    <n v="2"/>
    <x v="2"/>
    <x v="3"/>
    <d v="2017-02-20T19:07:33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d v="2014-08-28T16:37:05"/>
    <d v="2014-08-28T16:37:05"/>
    <n v="8"/>
    <x v="4"/>
    <x v="11"/>
    <d v="2014-10-02T16:37:05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d v="2017-01-10T03:46:17"/>
    <d v="2017-01-10T03:46:17"/>
    <n v="1"/>
    <x v="2"/>
    <x v="2"/>
    <d v="2017-02-09T00:00:00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d v="2016-01-11T11:34:01"/>
    <d v="2016-01-11T11:34:01"/>
    <n v="1"/>
    <x v="3"/>
    <x v="2"/>
    <d v="2016-01-25T11:00:00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d v="2013-02-14T03:23:59"/>
    <d v="2013-02-14T03:23:59"/>
    <n v="2"/>
    <x v="5"/>
    <x v="3"/>
    <d v="2013-03-26T03:23:59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d v="2016-08-01T09:45:43"/>
    <d v="2016-08-01T09:45:43"/>
    <n v="8"/>
    <x v="3"/>
    <x v="11"/>
    <d v="2016-09-06T21:00:00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d v="2015-03-05T00:01:06"/>
    <d v="2015-03-05T00:01:06"/>
    <n v="3"/>
    <x v="1"/>
    <x v="8"/>
    <d v="2015-04-02T22:59:00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d v="2016-09-20T09:04:01"/>
    <d v="2016-09-20T09:04:01"/>
    <n v="9"/>
    <x v="3"/>
    <x v="9"/>
    <d v="2016-10-25T12:00: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d v="2016-04-07T13:55:00"/>
    <d v="2016-04-07T13:55:00"/>
    <n v="4"/>
    <x v="3"/>
    <x v="7"/>
    <d v="2016-04-21T17:00:0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d v="2016-02-17T10:00:04"/>
    <d v="2016-02-17T10:00:04"/>
    <n v="2"/>
    <x v="3"/>
    <x v="3"/>
    <d v="2016-03-23T01:59:00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d v="2017-02-02T15:00:27"/>
    <d v="2017-02-02T15:00:27"/>
    <n v="2"/>
    <x v="2"/>
    <x v="3"/>
    <d v="2017-02-14T15:00:27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d v="2016-11-17T15:25:44"/>
    <d v="2016-11-17T15:25:44"/>
    <n v="11"/>
    <x v="3"/>
    <x v="5"/>
    <d v="2016-12-15T18:00:00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d v="2016-10-21T04:44:32"/>
    <d v="2016-10-21T04:44:32"/>
    <n v="10"/>
    <x v="3"/>
    <x v="10"/>
    <d v="2016-11-20T23:59:0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d v="2016-02-25T13:11:30"/>
    <d v="2016-02-25T13:11:30"/>
    <n v="2"/>
    <x v="3"/>
    <x v="3"/>
    <d v="2016-03-26T12:11:3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d v="2015-07-12T13:31:40"/>
    <d v="2015-07-12T13:31:40"/>
    <n v="7"/>
    <x v="1"/>
    <x v="4"/>
    <d v="2015-08-11T13:31:40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d v="2016-11-01T06:41:42"/>
    <d v="2016-11-01T06:41:42"/>
    <n v="11"/>
    <x v="3"/>
    <x v="5"/>
    <d v="2016-12-02T02:00:00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d v="2015-01-29T09:00:59"/>
    <d v="2015-01-29T09:00:59"/>
    <n v="1"/>
    <x v="1"/>
    <x v="2"/>
    <d v="2015-02-28T09:00:59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x v="7"/>
    <n v="13228"/>
    <x v="0"/>
    <s v="IE"/>
    <s v="EUR"/>
    <n v="1444903198"/>
    <n v="1442311198"/>
    <d v="2015-10-15T07:20:00"/>
    <d v="2015-10-15T07:20:00"/>
    <n v="10"/>
    <x v="1"/>
    <x v="10"/>
    <d v="2015-11-14T08:20:00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d v="2015-09-15T04:59:58"/>
    <d v="2015-09-15T04:59:58"/>
    <n v="9"/>
    <x v="1"/>
    <x v="9"/>
    <d v="2015-10-15T04:59:5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d v="2015-06-08T10:01:08"/>
    <d v="2015-06-08T10:01:08"/>
    <n v="6"/>
    <x v="1"/>
    <x v="1"/>
    <d v="2015-07-05T22:00:00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d v="2013-01-02T15:19:25"/>
    <d v="2013-01-02T15:19:25"/>
    <n v="1"/>
    <x v="5"/>
    <x v="2"/>
    <d v="2013-01-16T15:19:25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d v="2012-10-02T15:22:48"/>
    <d v="2012-10-02T15:22:48"/>
    <n v="10"/>
    <x v="6"/>
    <x v="10"/>
    <d v="2012-11-01T15:22:48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d v="2015-08-25T15:38:02"/>
    <d v="2015-08-25T15:38:02"/>
    <n v="8"/>
    <x v="1"/>
    <x v="11"/>
    <d v="2015-09-24T15:38:02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d v="2013-02-07T02:28:39"/>
    <d v="2013-02-07T02:28:39"/>
    <n v="2"/>
    <x v="5"/>
    <x v="3"/>
    <d v="2013-03-09T02:28:3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d v="2012-05-02T14:43:09"/>
    <d v="2012-05-02T14:43:09"/>
    <n v="5"/>
    <x v="6"/>
    <x v="6"/>
    <d v="2012-06-01T14:43:09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d v="2012-03-29T01:10:24"/>
    <d v="2012-03-29T01:10:24"/>
    <n v="3"/>
    <x v="6"/>
    <x v="8"/>
    <d v="2012-04-16T01:10:24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d v="2013-10-16T23:39:33"/>
    <d v="2013-10-16T23:39:33"/>
    <n v="10"/>
    <x v="5"/>
    <x v="10"/>
    <d v="2013-11-16T00:39:33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d v="2012-02-07T16:10:26"/>
    <d v="2012-02-07T16:10:26"/>
    <n v="2"/>
    <x v="6"/>
    <x v="3"/>
    <d v="2012-04-06T23:00:00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d v="2014-04-03T06:30:44"/>
    <d v="2014-04-03T06:30:44"/>
    <n v="4"/>
    <x v="4"/>
    <x v="7"/>
    <d v="2014-04-14T18:00:0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d v="2012-02-16T20:35:10"/>
    <d v="2012-02-16T20:35:10"/>
    <n v="2"/>
    <x v="6"/>
    <x v="3"/>
    <d v="2012-04-14T12:36:00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d v="2014-03-18T13:50:25"/>
    <d v="2014-03-18T13:50:25"/>
    <n v="3"/>
    <x v="4"/>
    <x v="8"/>
    <d v="2014-04-10T01:59:00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d v="2013-10-01T12:56:17"/>
    <d v="2013-10-01T12:56:17"/>
    <n v="10"/>
    <x v="5"/>
    <x v="10"/>
    <d v="2013-11-03T20:00:00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d v="2015-04-15T14:49:39"/>
    <d v="2015-04-15T14:49:39"/>
    <n v="4"/>
    <x v="1"/>
    <x v="7"/>
    <d v="2015-05-15T14:49:39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d v="2014-01-07T14:00:48"/>
    <d v="2014-01-07T14:00:48"/>
    <n v="1"/>
    <x v="4"/>
    <x v="2"/>
    <d v="2014-02-06T14:00:48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d v="2012-02-19T12:12:52"/>
    <d v="2012-02-19T12:12:52"/>
    <n v="2"/>
    <x v="6"/>
    <x v="3"/>
    <d v="2012-03-13T01:59:00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d v="2015-07-09T13:02:25"/>
    <d v="2015-07-09T13:02:25"/>
    <n v="7"/>
    <x v="1"/>
    <x v="4"/>
    <d v="2015-07-23T13:02:25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d v="2015-10-22T13:38:33"/>
    <d v="2015-10-22T13:38:33"/>
    <n v="10"/>
    <x v="1"/>
    <x v="10"/>
    <d v="2015-11-02T03:00:00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d v="2012-08-06T14:29:43"/>
    <d v="2012-08-06T14:29:43"/>
    <n v="8"/>
    <x v="6"/>
    <x v="11"/>
    <d v="2012-08-28T19:00:00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d v="2015-07-20T12:15:12"/>
    <d v="2015-07-20T12:15:12"/>
    <n v="7"/>
    <x v="1"/>
    <x v="4"/>
    <d v="2015-08-19T12:15:12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d v="2013-06-26T20:27:16"/>
    <d v="2013-06-26T20:27:16"/>
    <n v="6"/>
    <x v="5"/>
    <x v="1"/>
    <d v="2013-07-26T20:27:16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d v="2016-03-23T11:00:09"/>
    <d v="2016-03-23T11:00:09"/>
    <n v="3"/>
    <x v="3"/>
    <x v="8"/>
    <d v="2016-04-22T19:00:00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d v="2011-12-29T13:54:07"/>
    <d v="2011-12-29T13:54:07"/>
    <n v="12"/>
    <x v="7"/>
    <x v="12"/>
    <d v="2012-01-28T13:54:07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d v="2015-05-28T10:22:48"/>
    <d v="2015-05-28T10:22:48"/>
    <n v="5"/>
    <x v="1"/>
    <x v="6"/>
    <d v="2015-06-27T10:22:48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d v="2016-10-01T11:01:15"/>
    <d v="2016-10-01T11:01:15"/>
    <n v="10"/>
    <x v="3"/>
    <x v="10"/>
    <d v="2016-10-29T14:00:00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d v="2014-08-22T14:00:15"/>
    <d v="2014-08-22T14:00:15"/>
    <n v="8"/>
    <x v="4"/>
    <x v="11"/>
    <d v="2014-09-21T14:00:15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d v="2016-01-12T14:10:22"/>
    <d v="2016-01-12T14:10:22"/>
    <n v="1"/>
    <x v="3"/>
    <x v="2"/>
    <d v="2016-02-11T23:59:00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d v="2013-10-14T14:22:35"/>
    <d v="2013-10-14T14:22:35"/>
    <n v="10"/>
    <x v="5"/>
    <x v="10"/>
    <d v="2013-11-13T15:22:35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d v="2015-07-17T01:40:36"/>
    <d v="2015-07-17T01:40:36"/>
    <n v="7"/>
    <x v="1"/>
    <x v="4"/>
    <d v="2015-08-16T01:40:36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d v="2013-07-29T10:56:31"/>
    <d v="2013-07-29T10:56:31"/>
    <n v="7"/>
    <x v="5"/>
    <x v="4"/>
    <d v="2013-09-02T23:00:0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d v="2014-03-26T16:08:47"/>
    <d v="2014-03-26T16:08:47"/>
    <n v="3"/>
    <x v="4"/>
    <x v="8"/>
    <d v="2014-04-25T16:08:47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d v="2013-05-29T16:51:41"/>
    <d v="2013-05-29T16:51:41"/>
    <n v="5"/>
    <x v="5"/>
    <x v="6"/>
    <d v="2013-06-25T00:00:00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d v="2014-06-16T14:03:28"/>
    <d v="2014-06-16T14:03:28"/>
    <n v="6"/>
    <x v="4"/>
    <x v="1"/>
    <d v="2014-07-18T22:00:00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d v="2015-11-23T04:05:39"/>
    <d v="2015-11-23T04:05:39"/>
    <n v="11"/>
    <x v="1"/>
    <x v="5"/>
    <d v="2015-12-13T19:00:00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d v="2016-12-06T14:47:27"/>
    <d v="2016-12-06T14:47:27"/>
    <n v="12"/>
    <x v="3"/>
    <x v="12"/>
    <d v="2017-01-05T14:47:27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d v="2015-02-26T19:31:51"/>
    <d v="2015-02-26T19:31:51"/>
    <n v="2"/>
    <x v="1"/>
    <x v="3"/>
    <d v="2015-03-28T18:31:51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d v="2016-01-02T09:48:43"/>
    <d v="2016-01-02T09:48:43"/>
    <n v="1"/>
    <x v="3"/>
    <x v="2"/>
    <d v="2016-02-01T09:48:4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d v="2014-10-02T19:04:43"/>
    <d v="2014-10-02T19:04:43"/>
    <n v="10"/>
    <x v="4"/>
    <x v="10"/>
    <d v="2014-11-12T02:59:00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d v="2017-02-08T09:55:16"/>
    <d v="2017-02-08T09:55:16"/>
    <n v="2"/>
    <x v="2"/>
    <x v="3"/>
    <d v="2017-03-10T09:55:16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d v="2013-10-25T18:00:14"/>
    <d v="2013-10-25T18:00:14"/>
    <n v="10"/>
    <x v="5"/>
    <x v="10"/>
    <d v="2013-11-30T23:02:0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d v="2016-03-23T14:49:04"/>
    <d v="2016-03-23T14:49:04"/>
    <n v="3"/>
    <x v="3"/>
    <x v="8"/>
    <d v="2016-04-22T14:49:04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d v="2017-01-31T14:51:40"/>
    <d v="2017-01-31T14:51:40"/>
    <n v="1"/>
    <x v="2"/>
    <x v="2"/>
    <d v="2017-03-02T14:51:40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d v="2013-10-22T08:48:53"/>
    <d v="2013-10-22T08:48:53"/>
    <n v="10"/>
    <x v="5"/>
    <x v="10"/>
    <d v="2013-11-26T22:02:0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d v="2017-03-06T13:01:30"/>
    <d v="2017-03-06T13:01:30"/>
    <n v="3"/>
    <x v="2"/>
    <x v="8"/>
    <d v="2017-03-12T22:00:00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d v="2016-10-04T14:39:06"/>
    <d v="2016-10-04T14:39:06"/>
    <n v="10"/>
    <x v="3"/>
    <x v="10"/>
    <d v="2016-10-16T15:30:00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d v="2014-01-21T12:00:17"/>
    <d v="2014-01-21T12:00:17"/>
    <n v="1"/>
    <x v="4"/>
    <x v="2"/>
    <d v="2014-02-21T13:00:0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d v="2015-08-05T14:00:10"/>
    <d v="2015-08-05T14:00:10"/>
    <n v="8"/>
    <x v="1"/>
    <x v="11"/>
    <d v="2015-09-04T14:00:10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d v="2015-07-15T10:59:25"/>
    <d v="2015-07-15T10:59:25"/>
    <n v="7"/>
    <x v="1"/>
    <x v="4"/>
    <d v="2015-07-29T10:59:25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d v="2016-11-14T16:01:18"/>
    <d v="2016-11-14T16:01:18"/>
    <n v="11"/>
    <x v="3"/>
    <x v="5"/>
    <d v="2016-12-14T16:01:18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d v="2013-03-03T11:52:45"/>
    <d v="2013-03-03T11:52:45"/>
    <n v="3"/>
    <x v="5"/>
    <x v="8"/>
    <d v="2013-04-02T10:52:45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d v="2016-11-02T19:07:53"/>
    <d v="2016-11-02T19:07:53"/>
    <n v="11"/>
    <x v="3"/>
    <x v="5"/>
    <d v="2016-12-02T20:07:53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d v="2014-07-26T03:17:57"/>
    <d v="2014-07-26T03:17:57"/>
    <n v="7"/>
    <x v="4"/>
    <x v="4"/>
    <d v="2014-08-16T03:17:57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d v="2016-07-22T02:52:18"/>
    <d v="2016-07-22T02:52:18"/>
    <n v="7"/>
    <x v="3"/>
    <x v="4"/>
    <d v="2016-08-06T02:52:18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d v="2015-10-19T10:09:07"/>
    <d v="2015-10-19T10:09:07"/>
    <n v="10"/>
    <x v="1"/>
    <x v="10"/>
    <d v="2015-11-18T11:09:07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d v="2017-01-17T10:32:48"/>
    <d v="2017-01-17T10:32:48"/>
    <n v="1"/>
    <x v="2"/>
    <x v="2"/>
    <d v="2017-01-24T10:32:48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d v="2016-04-07T17:50:51"/>
    <d v="2016-04-07T17:50:51"/>
    <n v="4"/>
    <x v="3"/>
    <x v="7"/>
    <d v="2016-05-07T17:50:51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d v="2016-11-08T05:50:46"/>
    <d v="2016-11-08T05:50:46"/>
    <n v="11"/>
    <x v="3"/>
    <x v="5"/>
    <d v="2016-11-22T05:50:46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d v="2016-05-15T17:28:49"/>
    <d v="2016-05-15T17:28:49"/>
    <n v="5"/>
    <x v="3"/>
    <x v="6"/>
    <d v="2016-06-19T18:00:00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d v="2015-05-12T13:01:27"/>
    <d v="2015-05-12T13:01:27"/>
    <n v="5"/>
    <x v="1"/>
    <x v="6"/>
    <d v="2015-06-11T13:01:27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d v="2016-11-28T14:18:56"/>
    <d v="2016-11-28T14:18:56"/>
    <n v="11"/>
    <x v="3"/>
    <x v="5"/>
    <d v="2016-12-08T14:18:56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d v="2014-02-24T19:24:10"/>
    <d v="2014-02-24T19:24:10"/>
    <n v="2"/>
    <x v="4"/>
    <x v="3"/>
    <d v="2014-03-26T18:24:1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d v="2017-01-24T12:23:40"/>
    <d v="2017-01-24T12:23:40"/>
    <n v="1"/>
    <x v="2"/>
    <x v="2"/>
    <d v="2017-02-14T12:23:40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d v="2014-10-14T09:02:38"/>
    <d v="2014-10-14T09:02:38"/>
    <n v="10"/>
    <x v="4"/>
    <x v="10"/>
    <d v="2014-11-17T19:00:00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d v="2015-01-10T14:58:33"/>
    <d v="2015-01-10T14:58:33"/>
    <n v="1"/>
    <x v="1"/>
    <x v="2"/>
    <d v="2015-01-31T14:58:33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d v="2016-05-06T08:58:34"/>
    <d v="2016-05-06T08:58:34"/>
    <n v="5"/>
    <x v="3"/>
    <x v="6"/>
    <d v="2016-05-22T22:00:00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d v="2016-11-15T15:28:27"/>
    <d v="2016-11-15T15:28:27"/>
    <n v="11"/>
    <x v="3"/>
    <x v="5"/>
    <d v="2016-11-22T15:28:27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d v="2016-04-09T15:59:52"/>
    <d v="2016-04-09T15:59:52"/>
    <n v="4"/>
    <x v="3"/>
    <x v="7"/>
    <d v="2016-04-26T21:00:00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d v="2014-11-25T14:54:57"/>
    <d v="2014-11-25T14:54:57"/>
    <n v="11"/>
    <x v="4"/>
    <x v="5"/>
    <d v="2014-12-20T20:00:00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d v="2017-02-09T20:58:35"/>
    <d v="2017-02-09T20:58:35"/>
    <n v="2"/>
    <x v="2"/>
    <x v="3"/>
    <d v="2017-03-11T20:58:35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d v="2017-02-10T11:54:23"/>
    <d v="2017-02-10T11:54:23"/>
    <n v="2"/>
    <x v="2"/>
    <x v="3"/>
    <d v="2017-03-07T00:00:0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d v="2016-12-21T15:51:53"/>
    <d v="2016-12-21T15:51:53"/>
    <n v="12"/>
    <x v="3"/>
    <x v="12"/>
    <d v="2017-01-10T16:59:00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d v="2016-11-09T19:00:04"/>
    <d v="2016-11-09T19:00:04"/>
    <n v="11"/>
    <x v="3"/>
    <x v="5"/>
    <d v="2016-12-09T19:00:04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d v="2015-11-07T11:47:16"/>
    <d v="2015-11-07T11:47:16"/>
    <n v="11"/>
    <x v="1"/>
    <x v="5"/>
    <d v="2015-12-07T11:47:16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d v="2017-02-15T08:10:42"/>
    <d v="2017-02-15T08:10:42"/>
    <n v="2"/>
    <x v="2"/>
    <x v="3"/>
    <d v="2017-03-12T07:10:42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d v="2014-01-24T07:00:57"/>
    <d v="2014-01-24T07:00:57"/>
    <n v="1"/>
    <x v="4"/>
    <x v="2"/>
    <d v="2014-02-23T07:00:57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d v="2014-11-22T09:47:59"/>
    <d v="2014-11-22T09:47:59"/>
    <n v="11"/>
    <x v="4"/>
    <x v="5"/>
    <d v="2014-12-22T09:47:5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d v="2013-12-06T10:38:09"/>
    <d v="2013-12-06T10:38:09"/>
    <n v="12"/>
    <x v="5"/>
    <x v="12"/>
    <d v="2014-01-05T10:38:09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d v="2012-01-28T11:17:03"/>
    <d v="2012-01-28T11:17:03"/>
    <n v="1"/>
    <x v="6"/>
    <x v="2"/>
    <d v="2012-02-27T11:17:03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d v="2015-11-30T12:01:07"/>
    <d v="2015-11-30T12:01:07"/>
    <n v="11"/>
    <x v="1"/>
    <x v="5"/>
    <d v="2016-01-03T17:59:00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d v="2015-01-16T14:21:39"/>
    <d v="2015-01-16T14:21:39"/>
    <n v="1"/>
    <x v="1"/>
    <x v="2"/>
    <d v="2015-02-03T23:00:0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d v="2015-08-18T09:59:51"/>
    <d v="2015-08-18T09:59:51"/>
    <n v="8"/>
    <x v="1"/>
    <x v="11"/>
    <d v="2015-09-17T09:59:5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d v="2011-05-24T01:51:37"/>
    <d v="2011-05-24T01:51:37"/>
    <n v="5"/>
    <x v="7"/>
    <x v="6"/>
    <d v="2011-07-25T01:50:00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d v="2015-11-14T23:11:26"/>
    <d v="2015-11-14T23:11:26"/>
    <n v="11"/>
    <x v="1"/>
    <x v="5"/>
    <d v="2016-01-13T23:11:26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d v="2012-03-09T22:00:04"/>
    <d v="2012-03-09T22:00:04"/>
    <n v="3"/>
    <x v="6"/>
    <x v="8"/>
    <d v="2012-05-08T21:00:0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d v="2011-02-11T14:07:25"/>
    <d v="2011-02-11T14:07:25"/>
    <n v="2"/>
    <x v="7"/>
    <x v="3"/>
    <d v="2011-03-11T23:00:00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d v="2012-05-29T23:27:23"/>
    <d v="2012-05-29T23:27:23"/>
    <n v="5"/>
    <x v="6"/>
    <x v="6"/>
    <d v="2012-06-28T23:27:23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d v="2013-08-08T18:07:34"/>
    <d v="2013-08-08T18:07:34"/>
    <n v="8"/>
    <x v="5"/>
    <x v="11"/>
    <d v="2013-09-05T22:59:0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d v="2014-06-02T11:01:00"/>
    <d v="2014-06-02T11:01:00"/>
    <n v="6"/>
    <x v="4"/>
    <x v="1"/>
    <d v="2014-06-23T11:01:00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d v="2012-06-07T14:51:29"/>
    <d v="2012-06-07T14:51:29"/>
    <n v="6"/>
    <x v="6"/>
    <x v="1"/>
    <d v="2012-06-26T13:00:0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d v="2013-10-24T18:57:40"/>
    <d v="2013-10-24T18:57:40"/>
    <n v="10"/>
    <x v="5"/>
    <x v="10"/>
    <d v="2013-12-06T18:22:0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d v="2009-09-14T01:05:30"/>
    <d v="2009-09-14T01:05:30"/>
    <n v="9"/>
    <x v="9"/>
    <x v="9"/>
    <d v="2009-12-01T12:00:00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d v="2012-03-19T18:26:58"/>
    <d v="2012-03-19T18:26:58"/>
    <n v="3"/>
    <x v="6"/>
    <x v="8"/>
    <d v="2012-04-22T23:00:00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d v="2012-03-19T11:44:36"/>
    <d v="2012-03-19T11:44:36"/>
    <n v="3"/>
    <x v="6"/>
    <x v="8"/>
    <d v="2012-04-18T11:44:36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d v="2012-08-30T11:59:59"/>
    <d v="2012-08-30T11:59:59"/>
    <n v="8"/>
    <x v="6"/>
    <x v="11"/>
    <d v="2012-09-24T22:59:0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d v="2012-12-21T12:21:20"/>
    <d v="2012-12-21T12:21:20"/>
    <n v="12"/>
    <x v="6"/>
    <x v="12"/>
    <d v="2013-01-20T12:21:20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d v="2012-12-27T17:54:16"/>
    <d v="2012-12-27T17:54:16"/>
    <n v="12"/>
    <x v="6"/>
    <x v="12"/>
    <d v="2013-01-26T17:54:1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d v="2012-01-19T12:33:46"/>
    <d v="2012-01-19T12:33:46"/>
    <n v="1"/>
    <x v="6"/>
    <x v="2"/>
    <d v="2012-02-23T12:33:46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d v="2012-02-08T20:00:49"/>
    <d v="2012-02-08T20:00:49"/>
    <n v="2"/>
    <x v="6"/>
    <x v="3"/>
    <d v="2012-03-13T22:59:00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d v="2014-02-24T15:10:33"/>
    <d v="2014-02-24T15:10:33"/>
    <n v="2"/>
    <x v="4"/>
    <x v="3"/>
    <d v="2014-03-26T14:10:33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d v="2011-01-21T19:46:49"/>
    <d v="2011-01-21T19:46:49"/>
    <n v="1"/>
    <x v="7"/>
    <x v="2"/>
    <d v="2011-02-05T19:46:49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d v="2012-06-14T12:26:56"/>
    <d v="2012-06-14T12:26:56"/>
    <n v="6"/>
    <x v="6"/>
    <x v="1"/>
    <d v="2012-06-28T12:26:5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d v="2013-05-21T22:31:36"/>
    <d v="2013-05-21T22:31:36"/>
    <n v="5"/>
    <x v="5"/>
    <x v="6"/>
    <d v="2013-06-20T22:31:36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d v="2013-11-27T15:50:34"/>
    <d v="2013-11-27T15:50:34"/>
    <n v="11"/>
    <x v="5"/>
    <x v="5"/>
    <d v="2013-12-31T02:00:00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d v="2011-11-02T21:39:56"/>
    <d v="2011-11-02T21:39:56"/>
    <n v="11"/>
    <x v="7"/>
    <x v="5"/>
    <d v="2011-12-12T22:39:56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d v="2010-11-20T14:34:51"/>
    <d v="2010-11-20T14:34:51"/>
    <n v="11"/>
    <x v="8"/>
    <x v="5"/>
    <d v="2010-12-31T23:59:00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d v="2014-07-14T11:41:12"/>
    <d v="2014-07-14T11:41:12"/>
    <n v="7"/>
    <x v="4"/>
    <x v="4"/>
    <d v="2014-08-08T13:00:00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d v="2012-02-08T23:02:09"/>
    <d v="2012-02-08T23:02:09"/>
    <n v="2"/>
    <x v="6"/>
    <x v="3"/>
    <d v="2012-03-09T23:02:09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d v="2012-04-05T14:15:33"/>
    <d v="2012-04-05T14:15:33"/>
    <n v="4"/>
    <x v="6"/>
    <x v="7"/>
    <d v="2012-05-05T14:15:2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d v="2014-07-31T18:06:36"/>
    <d v="2014-07-31T18:06:36"/>
    <n v="7"/>
    <x v="4"/>
    <x v="4"/>
    <d v="2014-08-28T20:00:00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d v="2013-02-02T18:42:17"/>
    <d v="2013-02-02T18:42:17"/>
    <n v="2"/>
    <x v="5"/>
    <x v="3"/>
    <d v="2013-03-09T18:42:17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d v="2013-02-19T14:03:35"/>
    <d v="2013-02-19T14:03:35"/>
    <n v="2"/>
    <x v="5"/>
    <x v="3"/>
    <d v="2013-03-21T13:03:35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d v="2014-04-06T19:06:29"/>
    <d v="2014-04-06T19:06:29"/>
    <n v="4"/>
    <x v="4"/>
    <x v="7"/>
    <d v="2014-05-06T19:06:29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d v="2014-03-18T10:11:18"/>
    <d v="2014-03-18T10:11:18"/>
    <n v="3"/>
    <x v="4"/>
    <x v="8"/>
    <d v="2014-04-18T18:00:00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d v="2012-04-03T18:00:26"/>
    <d v="2012-04-03T18:00:26"/>
    <n v="4"/>
    <x v="6"/>
    <x v="7"/>
    <d v="2012-05-03T18:00:26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d v="2012-05-08T08:14:17"/>
    <d v="2012-05-08T08:14:17"/>
    <n v="5"/>
    <x v="6"/>
    <x v="6"/>
    <d v="2012-06-07T08:14:17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d v="2012-04-05T12:25:43"/>
    <d v="2012-04-05T12:25:43"/>
    <n v="4"/>
    <x v="6"/>
    <x v="7"/>
    <d v="2012-05-05T12:25:43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d v="2009-09-23T12:24:10"/>
    <d v="2009-09-23T12:24:10"/>
    <n v="9"/>
    <x v="9"/>
    <x v="9"/>
    <d v="2009-12-09T13:24:00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d v="2010-01-14T08:00:49"/>
    <d v="2010-01-14T08:00:49"/>
    <n v="1"/>
    <x v="8"/>
    <x v="2"/>
    <d v="2010-02-15T00:00:00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d v="2009-08-25T10:26:54"/>
    <d v="2009-08-25T10:26:54"/>
    <n v="8"/>
    <x v="9"/>
    <x v="11"/>
    <d v="2009-09-25T22:59:00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d v="2013-11-14T20:58:05"/>
    <d v="2013-11-14T20:58:05"/>
    <n v="11"/>
    <x v="5"/>
    <x v="5"/>
    <d v="2013-12-14T20:58:05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d v="2014-02-26T14:36:40"/>
    <d v="2014-02-26T14:36:40"/>
    <n v="2"/>
    <x v="4"/>
    <x v="3"/>
    <d v="2014-04-02T13:36:40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d v="2017-03-05T01:15:01"/>
    <d v="2017-03-05T01:15:01"/>
    <n v="3"/>
    <x v="2"/>
    <x v="8"/>
    <d v="2017-04-04T00:15:01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d v="2017-03-10T16:29:29"/>
    <d v="2017-03-10T16:29:29"/>
    <n v="3"/>
    <x v="2"/>
    <x v="8"/>
    <d v="2017-04-09T15:29:29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d v="2017-03-13T13:07:27"/>
    <d v="2017-03-13T13:07:27"/>
    <n v="3"/>
    <x v="2"/>
    <x v="8"/>
    <d v="2017-03-20T13:07:27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d v="2017-02-24T16:14:45"/>
    <d v="2017-02-24T16:14:45"/>
    <n v="2"/>
    <x v="2"/>
    <x v="3"/>
    <d v="2017-03-26T15:14:4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d v="2017-02-27T19:32:11"/>
    <d v="2017-02-27T19:32:11"/>
    <n v="2"/>
    <x v="2"/>
    <x v="3"/>
    <d v="2017-03-29T18:32:11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d v="2017-03-09T19:49:08"/>
    <d v="2017-03-09T19:49:08"/>
    <n v="3"/>
    <x v="2"/>
    <x v="8"/>
    <d v="2017-04-30T12:00:0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d v="2014-07-22T17:00:40"/>
    <d v="2014-07-22T17:00:40"/>
    <n v="7"/>
    <x v="4"/>
    <x v="4"/>
    <d v="2014-08-26T17:00:40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d v="2015-05-15T13:45:37"/>
    <d v="2015-05-15T13:45:37"/>
    <n v="5"/>
    <x v="1"/>
    <x v="6"/>
    <d v="2015-06-14T13:45:37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d v="2014-06-17T09:59:06"/>
    <d v="2014-06-17T09:59:06"/>
    <n v="6"/>
    <x v="4"/>
    <x v="1"/>
    <d v="2014-07-17T09:59:06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d v="2015-11-24T16:35:43"/>
    <d v="2015-11-24T16:35:43"/>
    <n v="11"/>
    <x v="1"/>
    <x v="5"/>
    <d v="2015-12-24T19:00:0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d v="2014-07-18T19:08:10"/>
    <d v="2014-07-18T19:08:10"/>
    <n v="7"/>
    <x v="4"/>
    <x v="4"/>
    <d v="2014-08-17T19:08:10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d v="2015-01-07T10:04:31"/>
    <d v="2015-01-07T10:04:31"/>
    <n v="1"/>
    <x v="1"/>
    <x v="2"/>
    <d v="2015-02-06T10:04:31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d v="2014-05-08T10:36:30"/>
    <d v="2014-05-08T10:36:30"/>
    <n v="5"/>
    <x v="4"/>
    <x v="6"/>
    <d v="2014-05-29T12:50:00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d v="2014-10-06T11:04:58"/>
    <d v="2014-10-06T11:04:58"/>
    <n v="10"/>
    <x v="4"/>
    <x v="10"/>
    <d v="2014-11-05T12:34:00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d v="2014-05-12T08:44:03"/>
    <d v="2014-05-12T08:44:03"/>
    <n v="5"/>
    <x v="4"/>
    <x v="6"/>
    <d v="2014-06-11T08:44:03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d v="2014-01-27T17:11:35"/>
    <d v="2014-01-27T17:11:35"/>
    <n v="1"/>
    <x v="4"/>
    <x v="2"/>
    <d v="2014-03-08T17:11:35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d v="2014-05-27T10:22:23"/>
    <d v="2014-05-27T10:22:23"/>
    <n v="5"/>
    <x v="4"/>
    <x v="6"/>
    <d v="2014-06-26T10:22:23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d v="2014-05-30T16:31:24"/>
    <d v="2014-05-30T16:31:24"/>
    <n v="5"/>
    <x v="4"/>
    <x v="6"/>
    <d v="2014-06-29T16:31:24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d v="2016-11-18T14:11:49"/>
    <d v="2016-11-18T14:11:49"/>
    <n v="11"/>
    <x v="3"/>
    <x v="5"/>
    <d v="2016-12-19T02:59:0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d v="2016-09-30T10:25:38"/>
    <d v="2016-09-30T10:25:38"/>
    <n v="9"/>
    <x v="3"/>
    <x v="9"/>
    <d v="2016-10-30T10:25:38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d v="2015-06-12T14:31:44"/>
    <d v="2015-06-12T14:31:44"/>
    <n v="6"/>
    <x v="1"/>
    <x v="1"/>
    <d v="2015-07-12T14:31:44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d v="2014-09-15T11:51:10"/>
    <d v="2014-09-15T11:51:10"/>
    <n v="9"/>
    <x v="4"/>
    <x v="9"/>
    <d v="2014-10-06T00:00:00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d v="2015-11-19T14:48:25"/>
    <d v="2015-11-19T14:48:25"/>
    <n v="11"/>
    <x v="1"/>
    <x v="5"/>
    <d v="2016-01-08T14:47:00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d v="2016-05-25T12:27:49"/>
    <d v="2016-05-25T12:27:49"/>
    <n v="5"/>
    <x v="3"/>
    <x v="6"/>
    <d v="2016-06-24T12:27:49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d v="2015-02-24T19:02:36"/>
    <d v="2015-02-24T19:02:36"/>
    <n v="2"/>
    <x v="1"/>
    <x v="3"/>
    <d v="2015-03-31T18:39:00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d v="2016-09-02T14:10:31"/>
    <d v="2016-09-02T14:10:31"/>
    <n v="9"/>
    <x v="3"/>
    <x v="9"/>
    <d v="2016-10-17T14:10:31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d v="2016-07-26T09:34:36"/>
    <d v="2016-07-26T09:34:36"/>
    <n v="7"/>
    <x v="3"/>
    <x v="4"/>
    <d v="2016-08-25T09:34:36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d v="2015-12-22T17:22:18"/>
    <d v="2015-12-22T17:22:18"/>
    <n v="12"/>
    <x v="1"/>
    <x v="12"/>
    <d v="2016-02-20T17:22:1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d v="2015-07-13T13:37:08"/>
    <d v="2015-07-13T13:37:08"/>
    <n v="7"/>
    <x v="1"/>
    <x v="4"/>
    <d v="2015-08-11T13:37:08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d v="2016-12-04T15:12:50"/>
    <d v="2016-12-04T15:12:50"/>
    <n v="12"/>
    <x v="3"/>
    <x v="12"/>
    <d v="2017-01-03T15:12:50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d v="2015-03-30T21:25:39"/>
    <d v="2015-03-30T21:25:39"/>
    <n v="3"/>
    <x v="1"/>
    <x v="8"/>
    <d v="2015-04-29T21:25:39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d v="2015-04-07T10:12:32"/>
    <d v="2015-04-07T10:12:32"/>
    <n v="4"/>
    <x v="1"/>
    <x v="7"/>
    <d v="2015-06-06T10:12:3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d v="2015-04-09T11:13:42"/>
    <d v="2015-04-09T11:13:42"/>
    <n v="4"/>
    <x v="1"/>
    <x v="7"/>
    <d v="2015-04-21T11:13:42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d v="2014-11-11T12:21:00"/>
    <d v="2014-11-11T12:21:00"/>
    <n v="11"/>
    <x v="4"/>
    <x v="5"/>
    <d v="2015-01-10T12:21:00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d v="2015-04-02T17:02:16"/>
    <d v="2015-04-02T17:02:16"/>
    <n v="4"/>
    <x v="1"/>
    <x v="7"/>
    <d v="2015-05-02T17:02:1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d v="2015-05-06T13:48:24"/>
    <d v="2015-05-06T13:48:24"/>
    <n v="5"/>
    <x v="1"/>
    <x v="6"/>
    <d v="2015-06-05T13:48:24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d v="2015-09-17T09:52:58"/>
    <d v="2015-09-17T09:52:58"/>
    <n v="9"/>
    <x v="1"/>
    <x v="9"/>
    <d v="2015-10-17T09:52: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d v="2014-12-05T17:20:36"/>
    <d v="2014-12-05T17:20:36"/>
    <n v="12"/>
    <x v="4"/>
    <x v="12"/>
    <d v="2015-01-30T19:39:00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d v="2015-06-04T10:35:24"/>
    <d v="2015-06-04T10:35:24"/>
    <n v="6"/>
    <x v="1"/>
    <x v="1"/>
    <d v="2015-08-03T10:35:24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d v="2016-01-08T11:58:00"/>
    <d v="2016-01-08T11:58:00"/>
    <n v="1"/>
    <x v="3"/>
    <x v="2"/>
    <d v="2016-02-07T11:58:00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d v="2016-04-06T15:36:48"/>
    <d v="2016-04-06T15:36:48"/>
    <n v="4"/>
    <x v="3"/>
    <x v="7"/>
    <d v="2016-04-30T17:00:0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d v="2014-11-11T11:31:10"/>
    <d v="2014-11-11T11:31:10"/>
    <n v="11"/>
    <x v="4"/>
    <x v="5"/>
    <d v="2014-12-11T11:31:1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d v="2015-11-13T19:16:40"/>
    <d v="2015-11-13T19:16:40"/>
    <n v="11"/>
    <x v="1"/>
    <x v="5"/>
    <d v="2015-12-28T19:16:40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d v="2015-09-01T17:25:56"/>
    <d v="2015-09-01T17:25:56"/>
    <n v="9"/>
    <x v="1"/>
    <x v="9"/>
    <d v="2015-10-26T17:25:56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d v="2015-12-08T12:40:25"/>
    <d v="2015-12-08T12:40:25"/>
    <n v="12"/>
    <x v="1"/>
    <x v="12"/>
    <d v="2016-01-17T18:00:00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d v="2015-09-21T07:45:33"/>
    <d v="2015-09-21T07:45:33"/>
    <n v="9"/>
    <x v="1"/>
    <x v="9"/>
    <d v="2015-10-21T07:45:33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d v="2016-02-25T18:16:56"/>
    <d v="2016-02-25T18:16:56"/>
    <n v="2"/>
    <x v="3"/>
    <x v="3"/>
    <d v="2016-04-25T17:16:56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d v="2015-02-28T12:19:25"/>
    <d v="2015-02-28T12:19:25"/>
    <n v="2"/>
    <x v="1"/>
    <x v="3"/>
    <d v="2015-04-14T11:19:25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d v="2016-01-11T14:30:11"/>
    <d v="2016-01-11T14:30:11"/>
    <n v="1"/>
    <x v="3"/>
    <x v="2"/>
    <d v="2016-02-10T14:30:1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d v="2014-11-17T23:32:21"/>
    <d v="2014-11-17T23:32:21"/>
    <n v="11"/>
    <x v="4"/>
    <x v="5"/>
    <d v="2014-12-17T23:32:2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d v="2015-05-26T13:39:56"/>
    <d v="2015-05-26T13:39:56"/>
    <n v="5"/>
    <x v="1"/>
    <x v="6"/>
    <d v="2015-06-25T13:39:56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d v="2015-03-24T20:39:31"/>
    <d v="2015-03-24T20:39:31"/>
    <n v="3"/>
    <x v="1"/>
    <x v="8"/>
    <d v="2015-04-23T20:39:31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d v="2015-07-30T10:53:44"/>
    <d v="2015-07-30T10:53:44"/>
    <n v="7"/>
    <x v="1"/>
    <x v="4"/>
    <d v="2015-08-29T10:53:4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d v="2015-01-13T15:14:20"/>
    <d v="2015-01-13T15:14:20"/>
    <n v="1"/>
    <x v="1"/>
    <x v="2"/>
    <d v="2015-02-12T15:14:20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d v="2016-08-10T15:03:57"/>
    <d v="2016-08-10T15:03:57"/>
    <n v="8"/>
    <x v="3"/>
    <x v="11"/>
    <d v="2016-09-09T15:03:57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d v="2015-11-10T17:12:46"/>
    <d v="2015-11-10T17:12:46"/>
    <n v="11"/>
    <x v="1"/>
    <x v="5"/>
    <d v="2015-12-10T17:12:46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d v="2016-10-26T15:53:03"/>
    <d v="2016-10-26T15:53:03"/>
    <n v="10"/>
    <x v="3"/>
    <x v="10"/>
    <d v="2016-11-25T16:53:03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d v="2015-07-27T19:18:50"/>
    <d v="2015-07-27T19:18:50"/>
    <n v="7"/>
    <x v="1"/>
    <x v="4"/>
    <d v="2015-08-25T19:18:50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d v="2015-08-20T19:23:36"/>
    <d v="2015-08-20T19:23:36"/>
    <n v="8"/>
    <x v="1"/>
    <x v="11"/>
    <d v="2015-10-04T19:23:36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d v="2015-09-01T14:02:22"/>
    <d v="2015-09-01T14:02:22"/>
    <n v="9"/>
    <x v="1"/>
    <x v="9"/>
    <d v="2015-10-01T14:02:22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d v="2015-03-11T17:27:28"/>
    <d v="2015-03-11T17:27:28"/>
    <n v="3"/>
    <x v="1"/>
    <x v="8"/>
    <d v="2015-04-10T17:27:28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d v="2015-07-09T23:30:03"/>
    <d v="2015-07-09T23:30:03"/>
    <n v="7"/>
    <x v="1"/>
    <x v="4"/>
    <d v="2015-08-03T23:30:0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d v="2015-01-22T20:21:47"/>
    <d v="2015-01-22T20:21:47"/>
    <n v="1"/>
    <x v="1"/>
    <x v="2"/>
    <d v="2015-02-21T20:21:47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d v="2014-10-14T20:37:23"/>
    <d v="2014-10-14T20:37:23"/>
    <n v="10"/>
    <x v="4"/>
    <x v="10"/>
    <d v="2014-11-13T21:37:23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d v="2015-07-06T11:50:32"/>
    <d v="2015-07-06T11:50:32"/>
    <n v="7"/>
    <x v="1"/>
    <x v="4"/>
    <d v="2015-08-05T11:50:32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d v="2014-11-11T15:07:04"/>
    <d v="2014-11-11T15:07:04"/>
    <n v="11"/>
    <x v="4"/>
    <x v="5"/>
    <d v="2015-01-10T15:07:04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d v="2016-06-07T10:02:20"/>
    <d v="2016-06-07T10:02:20"/>
    <n v="6"/>
    <x v="3"/>
    <x v="1"/>
    <d v="2016-07-22T10:02:20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d v="2014-12-16T15:29:19"/>
    <d v="2014-12-16T15:29:19"/>
    <n v="12"/>
    <x v="4"/>
    <x v="12"/>
    <d v="2015-01-15T14:29:00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d v="2015-06-24T10:40:52"/>
    <d v="2015-06-24T10:40:52"/>
    <n v="6"/>
    <x v="1"/>
    <x v="1"/>
    <d v="2015-07-25T16:59:0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d v="2014-11-25T01:17:44"/>
    <d v="2014-11-25T01:17:44"/>
    <n v="11"/>
    <x v="4"/>
    <x v="5"/>
    <d v="2015-01-04T01:17: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d v="2015-03-01T14:04:04"/>
    <d v="2015-03-01T14:04:04"/>
    <n v="3"/>
    <x v="1"/>
    <x v="8"/>
    <d v="2015-03-31T13:04:04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d v="2015-09-28T21:53:43"/>
    <d v="2015-09-28T21:53:43"/>
    <n v="9"/>
    <x v="1"/>
    <x v="9"/>
    <d v="2015-10-28T21:53:4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d v="2015-07-09T10:33:37"/>
    <d v="2015-07-09T10:33:37"/>
    <n v="7"/>
    <x v="1"/>
    <x v="4"/>
    <d v="2015-08-08T10:33:37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d v="2015-01-27T03:41:33"/>
    <d v="2015-01-27T03:41:33"/>
    <n v="1"/>
    <x v="1"/>
    <x v="2"/>
    <d v="2015-02-26T03:41:33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d v="2016-12-12T21:54:47"/>
    <d v="2016-12-12T21:54:47"/>
    <n v="12"/>
    <x v="3"/>
    <x v="12"/>
    <d v="2017-01-10T03:57:00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d v="2015-09-15T15:22:38"/>
    <d v="2015-09-15T15:22:38"/>
    <n v="9"/>
    <x v="1"/>
    <x v="9"/>
    <d v="2015-10-15T15:22:38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d v="2014-12-03T16:14:16"/>
    <d v="2014-12-03T16:14:16"/>
    <n v="12"/>
    <x v="4"/>
    <x v="12"/>
    <d v="2015-01-02T16:14:16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d v="2015-06-02T16:59:44"/>
    <d v="2015-06-02T16:59:44"/>
    <n v="6"/>
    <x v="1"/>
    <x v="1"/>
    <d v="2015-07-02T16:59:44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d v="2014-11-13T15:28:26"/>
    <d v="2014-11-13T15:28:26"/>
    <n v="11"/>
    <x v="4"/>
    <x v="5"/>
    <d v="2014-12-18T15:28:26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d v="2016-03-15T01:26:04"/>
    <d v="2016-03-15T01:26:04"/>
    <n v="3"/>
    <x v="3"/>
    <x v="8"/>
    <d v="2016-04-14T01:26:04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x v="14"/>
    <n v="52"/>
    <x v="2"/>
    <s v="US"/>
    <s v="USD"/>
    <n v="1431533931"/>
    <n v="1428941931"/>
    <d v="2016-01-05T14:44:56"/>
    <d v="2016-01-05T14:44:56"/>
    <n v="1"/>
    <x v="3"/>
    <x v="2"/>
    <d v="2016-03-05T14:44:56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d v="2015-04-13T11:18:51"/>
    <d v="2015-04-13T11:18:51"/>
    <n v="4"/>
    <x v="1"/>
    <x v="7"/>
    <d v="2015-05-13T11:18:51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d v="2016-01-30T16:10:58"/>
    <d v="2016-01-30T16:10:58"/>
    <n v="1"/>
    <x v="3"/>
    <x v="2"/>
    <d v="2016-03-30T15:10:58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d v="2015-12-03T19:56:47"/>
    <d v="2015-12-03T19:56:47"/>
    <n v="12"/>
    <x v="1"/>
    <x v="12"/>
    <d v="2016-01-02T19:56:47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d v="2016-08-13T09:02:55"/>
    <d v="2016-08-13T09:02:55"/>
    <n v="8"/>
    <x v="3"/>
    <x v="11"/>
    <d v="2016-09-03T09:02:55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d v="2014-12-09T21:39:50"/>
    <d v="2014-12-09T21:39:50"/>
    <n v="12"/>
    <x v="4"/>
    <x v="12"/>
    <d v="2015-01-18T21:39:50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d v="2015-03-19T08:48:48"/>
    <d v="2015-03-19T08:48:48"/>
    <n v="3"/>
    <x v="1"/>
    <x v="8"/>
    <d v="2015-04-11T01:00:00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d v="2014-10-06T22:22:37"/>
    <d v="2014-10-06T22:22:37"/>
    <n v="10"/>
    <x v="4"/>
    <x v="10"/>
    <d v="2014-11-05T23:22:37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d v="2015-07-19T16:01:15"/>
    <d v="2015-07-19T16:01:15"/>
    <n v="7"/>
    <x v="1"/>
    <x v="4"/>
    <d v="2015-08-18T16:01:1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d v="2015-08-08T04:47:55"/>
    <d v="2015-08-08T04:47:55"/>
    <n v="8"/>
    <x v="1"/>
    <x v="11"/>
    <d v="2015-09-07T04:47:55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d v="2015-07-26T12:34:42"/>
    <d v="2015-07-26T12:34:42"/>
    <n v="7"/>
    <x v="1"/>
    <x v="4"/>
    <d v="2015-08-25T12:34:4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d v="2016-10-12T12:41:13"/>
    <d v="2016-10-12T12:41:13"/>
    <n v="10"/>
    <x v="3"/>
    <x v="10"/>
    <d v="2016-11-26T13:41: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d v="2014-04-30T21:38:02"/>
    <d v="2014-04-30T21:38:02"/>
    <n v="4"/>
    <x v="4"/>
    <x v="7"/>
    <d v="2014-05-31T18:30:0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d v="2015-07-13T11:41:00"/>
    <d v="2015-07-13T11:41:00"/>
    <n v="7"/>
    <x v="1"/>
    <x v="4"/>
    <d v="2015-08-21T22:59:00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d v="2016-06-15T15:42:26"/>
    <d v="2016-06-15T15:42:26"/>
    <n v="6"/>
    <x v="3"/>
    <x v="1"/>
    <d v="2016-07-15T15:42:2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d v="2015-01-15T12:42:23"/>
    <d v="2015-01-15T12:42:23"/>
    <n v="1"/>
    <x v="1"/>
    <x v="2"/>
    <d v="2015-03-14T10:00:00"/>
    <b v="0"/>
    <n v="0"/>
    <b v="0"/>
    <s v="food/food trucks"/>
    <n v="0"/>
    <e v="#DIV/0!"/>
    <x v="7"/>
    <s v="food trucks"/>
  </r>
  <r>
    <n v="2418"/>
    <s v="Mexican food truck"/>
    <s v="I want to start my food truck business."/>
    <x v="31"/>
    <n v="5"/>
    <x v="2"/>
    <s v="US"/>
    <s v="USD"/>
    <n v="1427225644"/>
    <n v="1422045244"/>
    <d v="2014-07-11T16:13:07"/>
    <d v="2014-07-11T16:13:07"/>
    <n v="7"/>
    <x v="4"/>
    <x v="4"/>
    <d v="2014-08-10T16:13:07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d v="2015-01-23T15:34:04"/>
    <d v="2015-01-23T15:34:04"/>
    <n v="1"/>
    <x v="1"/>
    <x v="2"/>
    <d v="2015-03-24T14:34:04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d v="2014-12-20T12:43:09"/>
    <d v="2014-12-20T12:43:09"/>
    <n v="12"/>
    <x v="4"/>
    <x v="12"/>
    <d v="2015-02-18T12:43:09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x v="12"/>
    <n v="1"/>
    <x v="2"/>
    <s v="US"/>
    <s v="USD"/>
    <n v="1424536196"/>
    <n v="1421944196"/>
    <d v="2014-09-10T19:41:35"/>
    <d v="2014-09-10T19:41:35"/>
    <n v="9"/>
    <x v="4"/>
    <x v="9"/>
    <d v="2014-11-09T20:41:35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d v="2015-01-22T11:29:56"/>
    <d v="2015-01-22T11:29:56"/>
    <n v="1"/>
    <x v="1"/>
    <x v="2"/>
    <d v="2015-02-21T11:29:5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d v="2015-02-09T12:23:56"/>
    <d v="2015-02-09T12:23:56"/>
    <n v="2"/>
    <x v="1"/>
    <x v="3"/>
    <d v="2015-03-11T11:23:56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d v="2014-12-01T11:54:50"/>
    <d v="2014-12-01T11:54:50"/>
    <n v="12"/>
    <x v="4"/>
    <x v="12"/>
    <d v="2014-12-31T11:54:50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d v="2014-09-27T16:25:08"/>
    <d v="2014-09-27T16:25:08"/>
    <n v="9"/>
    <x v="4"/>
    <x v="9"/>
    <d v="2014-10-27T16:25:08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d v="2016-05-12T16:55:49"/>
    <d v="2016-05-12T16:55:49"/>
    <n v="5"/>
    <x v="3"/>
    <x v="6"/>
    <d v="2016-05-27T17:04:00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d v="2015-06-08T23:04:52"/>
    <d v="2015-06-08T23:04:52"/>
    <n v="6"/>
    <x v="1"/>
    <x v="1"/>
    <d v="2015-08-07T23:04:52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d v="2016-02-12T02:38:53"/>
    <d v="2016-02-12T02:38:53"/>
    <n v="2"/>
    <x v="3"/>
    <x v="3"/>
    <d v="2016-03-23T01:38:53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d v="2015-02-10T13:49:11"/>
    <d v="2015-02-10T13:49:11"/>
    <n v="2"/>
    <x v="1"/>
    <x v="3"/>
    <d v="2015-03-12T12:49:11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d v="2016-12-30T16:06:06"/>
    <d v="2016-12-30T16:06:06"/>
    <n v="12"/>
    <x v="3"/>
    <x v="12"/>
    <d v="2017-02-05T11:44:0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d v="2016-01-12T22:08:24"/>
    <d v="2016-01-12T22:08:24"/>
    <n v="1"/>
    <x v="3"/>
    <x v="2"/>
    <d v="2016-02-11T22:08:24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d v="2016-04-28T21:23:33"/>
    <d v="2016-04-28T21:23:33"/>
    <n v="4"/>
    <x v="3"/>
    <x v="7"/>
    <d v="2016-06-27T21:23:33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d v="2015-02-06T00:14:57"/>
    <d v="2015-02-06T00:14:57"/>
    <n v="2"/>
    <x v="1"/>
    <x v="3"/>
    <d v="2015-03-08T00:14:57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d v="2016-01-28T16:35:43"/>
    <d v="2016-01-28T16:35:43"/>
    <n v="1"/>
    <x v="3"/>
    <x v="2"/>
    <d v="2016-02-27T16:35:43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d v="2015-06-24T23:27:54"/>
    <d v="2015-06-24T23:27:54"/>
    <n v="6"/>
    <x v="1"/>
    <x v="1"/>
    <d v="2015-08-03T23:27:54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d v="2015-09-05T01:39:46"/>
    <d v="2015-09-05T01:39:46"/>
    <n v="9"/>
    <x v="1"/>
    <x v="9"/>
    <d v="2015-10-05T01:39:4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d v="2015-11-30T09:46:10"/>
    <d v="2015-11-30T09:46:10"/>
    <n v="11"/>
    <x v="1"/>
    <x v="5"/>
    <d v="2016-01-29T09:46:10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d v="2015-01-27T18:09:48"/>
    <d v="2015-01-27T18:09:48"/>
    <n v="1"/>
    <x v="1"/>
    <x v="2"/>
    <d v="2015-03-17T13:00:00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d v="2015-10-08T16:57:42"/>
    <d v="2015-10-08T16:57:42"/>
    <n v="10"/>
    <x v="1"/>
    <x v="10"/>
    <d v="2015-12-07T17:57:42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d v="2015-09-18T14:38:49"/>
    <d v="2015-09-18T14:38:49"/>
    <n v="9"/>
    <x v="1"/>
    <x v="9"/>
    <d v="2015-10-18T14:38:49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d v="2016-01-14T16:35:13"/>
    <d v="2016-01-14T16:35:13"/>
    <n v="1"/>
    <x v="3"/>
    <x v="2"/>
    <d v="2016-02-13T16:35:13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d v="2015-07-01T22:00:54"/>
    <d v="2015-07-01T22:00:54"/>
    <n v="7"/>
    <x v="1"/>
    <x v="4"/>
    <d v="2015-07-22T23:59:00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d v="2015-02-17T11:00:28"/>
    <d v="2015-02-17T11:00:28"/>
    <n v="2"/>
    <x v="1"/>
    <x v="3"/>
    <d v="2015-03-19T10:00:28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d v="2014-07-16T10:00:22"/>
    <d v="2014-07-16T10:00:22"/>
    <n v="7"/>
    <x v="4"/>
    <x v="4"/>
    <d v="2014-08-15T10:00:22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d v="2016-04-25T13:06:31"/>
    <d v="2016-04-25T13:06:31"/>
    <n v="4"/>
    <x v="3"/>
    <x v="7"/>
    <d v="2016-05-25T13:06:3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d v="2015-08-26T23:33:41"/>
    <d v="2015-08-26T23:33:41"/>
    <n v="8"/>
    <x v="1"/>
    <x v="11"/>
    <d v="2015-09-25T23:33:4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d v="2016-10-27T09:27:51"/>
    <d v="2016-10-27T09:27:51"/>
    <n v="10"/>
    <x v="3"/>
    <x v="10"/>
    <d v="2016-11-26T10:27:51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d v="2016-10-11T06:16:33"/>
    <d v="2016-10-11T06:16:33"/>
    <n v="10"/>
    <x v="3"/>
    <x v="10"/>
    <d v="2016-11-11T23:00:00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d v="2016-08-25T02:35:13"/>
    <d v="2016-08-25T02:35:13"/>
    <n v="8"/>
    <x v="3"/>
    <x v="11"/>
    <d v="2016-08-31T00:36:00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d v="2014-10-30T22:25:15"/>
    <d v="2014-10-30T22:25:15"/>
    <n v="10"/>
    <x v="4"/>
    <x v="10"/>
    <d v="2014-11-29T23:25:15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d v="2014-09-19T20:44:16"/>
    <d v="2014-09-19T20:44:16"/>
    <n v="9"/>
    <x v="4"/>
    <x v="9"/>
    <d v="2014-10-27T22:11:0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d v="2017-02-13T16:48:10"/>
    <d v="2017-02-13T16:48:10"/>
    <n v="2"/>
    <x v="2"/>
    <x v="3"/>
    <d v="2017-03-05T16:48:1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d v="2015-11-30T15:15:00"/>
    <d v="2015-11-30T15:15:00"/>
    <n v="11"/>
    <x v="1"/>
    <x v="5"/>
    <d v="2015-12-29T18:00:00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d v="2017-01-03T11:36:49"/>
    <d v="2017-01-03T11:36:49"/>
    <n v="1"/>
    <x v="2"/>
    <x v="2"/>
    <d v="2017-02-02T11:36:49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d v="2017-02-03T23:50:08"/>
    <d v="2017-02-03T23:50:08"/>
    <n v="2"/>
    <x v="2"/>
    <x v="3"/>
    <d v="2017-03-10T23:50:08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d v="2016-03-23T13:45:50"/>
    <d v="2016-03-23T13:45:50"/>
    <n v="3"/>
    <x v="3"/>
    <x v="8"/>
    <d v="2016-04-20T13:45:50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d v="2017-01-26T18:03:59"/>
    <d v="2017-01-26T18:03:59"/>
    <n v="1"/>
    <x v="2"/>
    <x v="2"/>
    <d v="2017-02-25T18:03:59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d v="2016-02-23T09:27:36"/>
    <d v="2016-02-23T09:27:36"/>
    <n v="2"/>
    <x v="3"/>
    <x v="3"/>
    <d v="2016-03-24T08:27:36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d v="2016-05-05T15:55:18"/>
    <d v="2016-05-05T15:55:18"/>
    <n v="5"/>
    <x v="3"/>
    <x v="6"/>
    <d v="2016-06-09T14:00:00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d v="2016-02-07T10:18:05"/>
    <d v="2016-02-07T10:18:05"/>
    <n v="2"/>
    <x v="3"/>
    <x v="3"/>
    <d v="2016-03-23T09:18:05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d v="2016-11-29T23:29:27"/>
    <d v="2016-11-29T23:29:27"/>
    <n v="11"/>
    <x v="3"/>
    <x v="5"/>
    <d v="2017-01-02T23:17:00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d v="2011-08-28T19:18:17"/>
    <d v="2011-08-28T19:18:17"/>
    <n v="8"/>
    <x v="7"/>
    <x v="11"/>
    <d v="2011-09-30T22:00:00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d v="2012-06-28T23:28:16"/>
    <d v="2012-06-28T23:28:16"/>
    <n v="6"/>
    <x v="6"/>
    <x v="1"/>
    <d v="2012-07-18T23:28:16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d v="2013-03-07T21:40:25"/>
    <d v="2013-03-07T21:40:25"/>
    <n v="3"/>
    <x v="5"/>
    <x v="8"/>
    <d v="2013-04-16T14:00:00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d v="2015-09-01T16:36:37"/>
    <d v="2015-09-01T16:36:37"/>
    <n v="9"/>
    <x v="1"/>
    <x v="9"/>
    <d v="2015-09-30T14:29:00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d v="2012-08-24T12:15:48"/>
    <d v="2012-08-24T12:15:48"/>
    <n v="8"/>
    <x v="6"/>
    <x v="11"/>
    <d v="2012-09-23T12:15:48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d v="2013-04-08T21:27:33"/>
    <d v="2013-04-08T21:27:33"/>
    <n v="4"/>
    <x v="5"/>
    <x v="7"/>
    <d v="2013-05-08T21:27:33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d v="2012-04-26T15:58:51"/>
    <d v="2012-04-26T15:58:51"/>
    <n v="4"/>
    <x v="6"/>
    <x v="7"/>
    <d v="2012-05-10T12:00:00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d v="2012-09-21T22:42:01"/>
    <d v="2012-09-21T22:42:01"/>
    <n v="9"/>
    <x v="6"/>
    <x v="9"/>
    <d v="2012-10-28T00:00:00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d v="2011-01-14T05:18:49"/>
    <d v="2011-01-14T05:18:49"/>
    <n v="1"/>
    <x v="7"/>
    <x v="2"/>
    <d v="2011-02-08T05:18:49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d v="2012-04-23T20:47:35"/>
    <d v="2012-04-23T20:47:35"/>
    <n v="4"/>
    <x v="6"/>
    <x v="7"/>
    <d v="2012-05-23T20:47:35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d v="2011-12-16T18:49:52"/>
    <d v="2011-12-16T18:49:52"/>
    <n v="12"/>
    <x v="7"/>
    <x v="12"/>
    <d v="2012-01-25T18:49:5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d v="2010-06-24T21:46:20"/>
    <d v="2010-06-24T21:46:20"/>
    <n v="6"/>
    <x v="8"/>
    <x v="1"/>
    <d v="2010-09-03T20:03:00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d v="2012-10-11T12:57:49"/>
    <d v="2012-10-11T12:57:49"/>
    <n v="10"/>
    <x v="6"/>
    <x v="10"/>
    <d v="2012-11-10T13:57:49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d v="2010-08-26T19:16:16"/>
    <d v="2010-08-26T19:16:16"/>
    <n v="8"/>
    <x v="8"/>
    <x v="11"/>
    <d v="2010-10-10T19:16:16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d v="2010-05-12T01:54:15"/>
    <d v="2010-05-12T01:54:15"/>
    <n v="5"/>
    <x v="8"/>
    <x v="6"/>
    <d v="2010-07-10T17:00:0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d v="2014-10-01T02:52:50"/>
    <d v="2014-10-01T02:52:50"/>
    <n v="10"/>
    <x v="4"/>
    <x v="10"/>
    <d v="2014-11-03T03:52:50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d v="2012-06-28T11:35:45"/>
    <d v="2012-06-28T11:35:45"/>
    <n v="6"/>
    <x v="6"/>
    <x v="1"/>
    <d v="2012-08-12T11:35:45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d v="2012-12-14T17:48:33"/>
    <d v="2012-12-14T17:48:33"/>
    <n v="12"/>
    <x v="6"/>
    <x v="12"/>
    <d v="2013-01-13T17:48:33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d v="2012-07-17T12:26:34"/>
    <d v="2012-07-17T12:26:34"/>
    <n v="7"/>
    <x v="6"/>
    <x v="4"/>
    <d v="2012-07-27T21:00:0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d v="2015-08-11T17:28:04"/>
    <d v="2015-08-11T17:28:04"/>
    <n v="8"/>
    <x v="1"/>
    <x v="11"/>
    <d v="2015-10-10T17:28:04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d v="2012-03-31T10:30:08"/>
    <d v="2012-03-31T10:30:08"/>
    <n v="3"/>
    <x v="6"/>
    <x v="8"/>
    <d v="2012-04-30T10:30:08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d v="2011-06-17T13:46:23"/>
    <d v="2011-06-17T13:46:23"/>
    <n v="6"/>
    <x v="7"/>
    <x v="1"/>
    <d v="2011-08-01T13:46:2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d v="2012-03-02T13:00:03"/>
    <d v="2012-03-02T13:00:03"/>
    <n v="3"/>
    <x v="6"/>
    <x v="8"/>
    <d v="2012-05-01T12:00: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d v="2011-08-16T17:00:03"/>
    <d v="2011-08-16T17:00:03"/>
    <n v="8"/>
    <x v="7"/>
    <x v="11"/>
    <d v="2011-09-15T17:00:03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d v="2011-09-07T18:57:59"/>
    <d v="2011-09-07T18:57:59"/>
    <n v="9"/>
    <x v="7"/>
    <x v="9"/>
    <d v="2011-10-12T18:57:59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d v="2012-03-23T11:59:36"/>
    <d v="2012-03-23T11:59:36"/>
    <n v="3"/>
    <x v="6"/>
    <x v="8"/>
    <d v="2012-04-22T11:59:36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d v="2012-04-26T20:59:57"/>
    <d v="2012-04-26T20:59:57"/>
    <n v="4"/>
    <x v="6"/>
    <x v="7"/>
    <d v="2012-05-26T20:59:57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d v="2011-10-17T10:11:48"/>
    <d v="2011-10-17T10:11:48"/>
    <n v="10"/>
    <x v="7"/>
    <x v="10"/>
    <d v="2011-11-16T11:11:48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d v="2013-04-09T11:33:59"/>
    <d v="2013-04-09T11:33:59"/>
    <n v="4"/>
    <x v="5"/>
    <x v="7"/>
    <d v="2013-05-09T11:33:59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d v="2012-04-24T00:27:56"/>
    <d v="2012-04-24T00:27:56"/>
    <n v="4"/>
    <x v="6"/>
    <x v="7"/>
    <d v="2012-06-23T00:27:56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d v="2010-12-30T15:08:34"/>
    <d v="2010-12-30T15:08:34"/>
    <n v="12"/>
    <x v="8"/>
    <x v="12"/>
    <d v="2011-01-15T20:51:00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d v="2012-04-25T18:39:48"/>
    <d v="2012-04-25T18:39:48"/>
    <n v="4"/>
    <x v="6"/>
    <x v="7"/>
    <d v="2012-06-16T04:59:0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d v="2013-03-14T23:02:20"/>
    <d v="2013-03-14T23:02:20"/>
    <n v="3"/>
    <x v="5"/>
    <x v="8"/>
    <d v="2013-04-28T23:02:20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d v="2012-04-23T10:29:04"/>
    <d v="2012-04-23T10:29:04"/>
    <n v="4"/>
    <x v="6"/>
    <x v="7"/>
    <d v="2012-05-23T10:29:04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d v="2012-05-07T17:42:55"/>
    <d v="2012-05-07T17:42:55"/>
    <n v="5"/>
    <x v="6"/>
    <x v="6"/>
    <d v="2012-06-06T17:42:55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d v="2013-02-22T18:54:52"/>
    <d v="2013-02-22T18:54:52"/>
    <n v="2"/>
    <x v="5"/>
    <x v="3"/>
    <d v="2013-03-29T17:54:52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d v="2011-07-06T16:05:38"/>
    <d v="2011-07-06T16:05:38"/>
    <n v="7"/>
    <x v="7"/>
    <x v="4"/>
    <d v="2011-08-05T16:05:3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d v="2015-01-13T18:13:07"/>
    <d v="2015-01-13T18:13:07"/>
    <n v="1"/>
    <x v="1"/>
    <x v="2"/>
    <d v="2015-01-27T18:13:0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d v="2012-11-13T10:33:57"/>
    <d v="2012-11-13T10:33:57"/>
    <n v="11"/>
    <x v="6"/>
    <x v="5"/>
    <d v="2012-12-31T13:00: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d v="2012-05-24T13:32:55"/>
    <d v="2012-05-24T13:32:55"/>
    <n v="5"/>
    <x v="6"/>
    <x v="6"/>
    <d v="2012-06-23T13:32:55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d v="2015-08-28T13:38:24"/>
    <d v="2015-08-28T13:38:24"/>
    <n v="8"/>
    <x v="1"/>
    <x v="11"/>
    <d v="2015-09-27T13:38:24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d v="2014-08-07T14:48:38"/>
    <d v="2014-08-07T14:48:38"/>
    <n v="8"/>
    <x v="4"/>
    <x v="11"/>
    <d v="2014-09-21T14:48:3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d v="2016-05-08T16:35:08"/>
    <d v="2016-05-08T16:35:08"/>
    <n v="5"/>
    <x v="3"/>
    <x v="6"/>
    <d v="2016-06-07T16:06:00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d v="2014-10-15T19:22:14"/>
    <d v="2014-10-15T19:22:14"/>
    <n v="10"/>
    <x v="4"/>
    <x v="10"/>
    <d v="2014-11-14T20:22:14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d v="2015-02-11T20:20:16"/>
    <d v="2015-02-11T20:20:16"/>
    <n v="2"/>
    <x v="1"/>
    <x v="3"/>
    <d v="2015-03-13T19:20:1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x v="350"/>
    <n v="0"/>
    <x v="2"/>
    <s v="US"/>
    <s v="USD"/>
    <n v="1431308704"/>
    <n v="1428716704"/>
    <d v="2015-09-11T02:07:49"/>
    <d v="2015-09-11T02:07:49"/>
    <n v="9"/>
    <x v="1"/>
    <x v="9"/>
    <d v="2015-10-03T16:00:00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d v="2015-04-10T20:45:04"/>
    <d v="2015-04-10T20:45:04"/>
    <n v="4"/>
    <x v="1"/>
    <x v="7"/>
    <d v="2015-05-10T20:45:0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d v="2014-07-15T17:50:34"/>
    <d v="2014-07-15T17:50:34"/>
    <n v="7"/>
    <x v="4"/>
    <x v="4"/>
    <d v="2014-08-14T17:50:34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d v="2015-02-23T14:25:49"/>
    <d v="2015-02-23T14:25:49"/>
    <n v="2"/>
    <x v="1"/>
    <x v="3"/>
    <d v="2015-04-20T13:25:49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d v="2015-03-15T18:56:12"/>
    <d v="2015-03-15T18:56:12"/>
    <n v="3"/>
    <x v="1"/>
    <x v="8"/>
    <d v="2015-05-14T18:56:12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d v="2016-01-02T05:43:33"/>
    <d v="2016-01-02T05:43:33"/>
    <n v="1"/>
    <x v="3"/>
    <x v="2"/>
    <d v="2016-02-01T05:43:33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d v="2014-11-28T16:02:41"/>
    <d v="2014-11-28T16:02:41"/>
    <n v="11"/>
    <x v="4"/>
    <x v="5"/>
    <d v="2014-12-13T16:02:41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d v="2016-12-27T19:09:49"/>
    <d v="2016-12-27T19:09:49"/>
    <n v="12"/>
    <x v="3"/>
    <x v="12"/>
    <d v="2017-02-25T19:09:49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d v="2014-08-03T04:21:17"/>
    <d v="2014-08-03T04:21:17"/>
    <n v="8"/>
    <x v="4"/>
    <x v="11"/>
    <d v="2014-08-20T04:21:17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d v="2015-01-23T15:09:13"/>
    <d v="2015-01-23T15:09:13"/>
    <n v="1"/>
    <x v="1"/>
    <x v="2"/>
    <d v="2015-02-22T15:09:13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d v="2014-10-30T10:40:52"/>
    <d v="2014-10-30T10:40:52"/>
    <n v="10"/>
    <x v="4"/>
    <x v="10"/>
    <d v="2014-11-29T11:40:52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d v="2015-02-17T14:15:30"/>
    <d v="2015-02-17T14:15:30"/>
    <n v="2"/>
    <x v="1"/>
    <x v="3"/>
    <d v="2015-03-19T13:15:30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d v="2014-10-14T11:20:28"/>
    <d v="2014-10-14T11:20:28"/>
    <n v="10"/>
    <x v="4"/>
    <x v="10"/>
    <d v="2014-11-13T12:20:28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d v="2014-06-18T22:43:24"/>
    <d v="2014-06-18T22:43:24"/>
    <n v="6"/>
    <x v="4"/>
    <x v="1"/>
    <d v="2014-07-18T22:43:24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d v="2016-08-30T09:24:45"/>
    <d v="2016-08-30T09:24:45"/>
    <n v="8"/>
    <x v="3"/>
    <x v="11"/>
    <d v="2016-10-15T14:21:00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d v="2015-09-22T18:13:41"/>
    <d v="2015-09-22T18:13:41"/>
    <n v="9"/>
    <x v="1"/>
    <x v="9"/>
    <d v="2015-10-13T18:13:41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d v="2016-03-31T08:46:00"/>
    <d v="2016-03-31T08:46:00"/>
    <n v="3"/>
    <x v="3"/>
    <x v="8"/>
    <d v="2016-04-22T09:52:00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d v="2014-10-18T18:24:52"/>
    <d v="2014-10-18T18:24:52"/>
    <n v="10"/>
    <x v="4"/>
    <x v="10"/>
    <d v="2014-11-17T19:24:52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d v="2014-11-18T14:22:37"/>
    <d v="2014-11-18T14:22:37"/>
    <n v="11"/>
    <x v="4"/>
    <x v="5"/>
    <d v="2014-12-20T23:30:00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d v="2012-05-29T15:16:11"/>
    <d v="2012-05-29T15:16:11"/>
    <n v="5"/>
    <x v="6"/>
    <x v="6"/>
    <d v="2012-06-28T15:16:11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d v="2014-11-09T21:11:14"/>
    <d v="2014-11-09T21:11:14"/>
    <n v="11"/>
    <x v="4"/>
    <x v="5"/>
    <d v="2014-12-07T23:59:00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d v="2013-09-29T13:01:31"/>
    <d v="2013-09-29T13:01:31"/>
    <n v="9"/>
    <x v="5"/>
    <x v="9"/>
    <d v="2013-10-17T22:59:00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x v="12"/>
    <n v="6257"/>
    <x v="0"/>
    <s v="US"/>
    <s v="USD"/>
    <n v="1332636975"/>
    <n v="1328752575"/>
    <d v="2015-08-01T15:01:43"/>
    <d v="2015-08-01T15:01:43"/>
    <n v="8"/>
    <x v="1"/>
    <x v="11"/>
    <d v="2015-08-20T06:00:00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d v="2012-02-08T20:56:15"/>
    <d v="2012-02-08T20:56:15"/>
    <n v="2"/>
    <x v="6"/>
    <x v="3"/>
    <d v="2012-03-24T19:56:1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d v="2015-03-18T15:45:05"/>
    <d v="2015-03-18T15:45:05"/>
    <n v="3"/>
    <x v="1"/>
    <x v="8"/>
    <d v="2015-04-19T23:50:00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d v="2015-07-23T11:19:14"/>
    <d v="2015-07-23T11:19:14"/>
    <n v="7"/>
    <x v="1"/>
    <x v="4"/>
    <d v="2015-08-14T22:59:00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d v="2012-07-17T15:22:46"/>
    <d v="2012-07-17T15:22:46"/>
    <n v="7"/>
    <x v="6"/>
    <x v="4"/>
    <d v="2012-08-16T15:22:46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d v="2013-01-30T13:01:51"/>
    <d v="2013-01-30T13:01:51"/>
    <n v="1"/>
    <x v="5"/>
    <x v="2"/>
    <d v="2013-03-01T13:01:08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x v="22"/>
    <n v="20755"/>
    <x v="0"/>
    <s v="US"/>
    <s v="USD"/>
    <n v="1417463945"/>
    <n v="1414781945"/>
    <d v="2009-11-10T11:48:32"/>
    <d v="2009-11-10T11:48:32"/>
    <n v="11"/>
    <x v="9"/>
    <x v="5"/>
    <d v="2010-01-01T01:00:00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d v="2014-10-31T13:59:05"/>
    <d v="2014-10-31T13:59:05"/>
    <n v="10"/>
    <x v="4"/>
    <x v="10"/>
    <d v="2014-12-01T14:59:05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d v="2013-07-08T21:32:46"/>
    <d v="2013-07-08T21:32:46"/>
    <n v="7"/>
    <x v="5"/>
    <x v="4"/>
    <d v="2013-07-29T21:32:46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d v="2011-06-02T10:34:15"/>
    <d v="2011-06-02T10:34:15"/>
    <n v="6"/>
    <x v="7"/>
    <x v="1"/>
    <d v="2011-08-01T10:34:15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d v="2013-01-24T07:14:21"/>
    <d v="2013-01-24T07:14:21"/>
    <n v="1"/>
    <x v="5"/>
    <x v="2"/>
    <d v="2013-02-23T23:59:00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d v="2014-12-04T16:39:12"/>
    <d v="2014-12-04T16:39:12"/>
    <n v="12"/>
    <x v="4"/>
    <x v="12"/>
    <d v="2015-02-02T16:39:12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d v="2011-08-30T11:12:01"/>
    <d v="2011-08-30T11:12:01"/>
    <n v="8"/>
    <x v="7"/>
    <x v="11"/>
    <d v="2011-10-29T11:12:0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d v="2013-07-28T05:46:58"/>
    <d v="2013-07-28T05:46:58"/>
    <n v="7"/>
    <x v="5"/>
    <x v="4"/>
    <d v="2013-09-26T05:46:58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d v="2013-08-23T05:14:17"/>
    <d v="2013-08-23T05:14:17"/>
    <n v="8"/>
    <x v="5"/>
    <x v="11"/>
    <d v="2013-09-30T22:59:00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d v="2010-12-01T21:34:58"/>
    <d v="2010-12-01T21:34:58"/>
    <n v="12"/>
    <x v="8"/>
    <x v="12"/>
    <d v="2011-01-01T22:00:00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d v="2012-06-08T07:29:29"/>
    <d v="2012-06-08T07:29:29"/>
    <n v="6"/>
    <x v="6"/>
    <x v="1"/>
    <d v="2012-07-08T07:29:29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d v="2015-01-22T22:18:58"/>
    <d v="2015-01-22T22:18:58"/>
    <n v="1"/>
    <x v="1"/>
    <x v="2"/>
    <d v="2015-02-26T19:30:00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d v="2013-09-07T15:36:19"/>
    <d v="2013-09-07T15:36:19"/>
    <n v="9"/>
    <x v="5"/>
    <x v="9"/>
    <d v="2013-10-05T00:00:00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d v="2012-03-05T13:33:23"/>
    <d v="2012-03-05T13:33:23"/>
    <n v="3"/>
    <x v="6"/>
    <x v="8"/>
    <d v="2012-04-04T12:33:23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d v="2016-09-05T10:00:37"/>
    <d v="2016-09-05T10:00:37"/>
    <n v="9"/>
    <x v="3"/>
    <x v="9"/>
    <d v="2016-09-29T23:27:0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d v="2013-04-26T13:11:10"/>
    <d v="2013-04-26T13:11:10"/>
    <n v="4"/>
    <x v="5"/>
    <x v="7"/>
    <d v="2013-05-31T12:00:0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d v="2015-08-12T10:13:26"/>
    <d v="2015-08-12T10:13:26"/>
    <n v="8"/>
    <x v="1"/>
    <x v="11"/>
    <d v="2015-10-07T22:59:00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d v="2012-02-22T01:03:05"/>
    <d v="2012-02-22T01:03:05"/>
    <n v="2"/>
    <x v="6"/>
    <x v="3"/>
    <d v="2012-03-21T15:48:00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d v="2017-02-03T14:26:21"/>
    <d v="2017-02-03T14:26:21"/>
    <n v="2"/>
    <x v="2"/>
    <x v="3"/>
    <d v="2017-03-05T14:26:21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d v="2012-07-22T23:46:47"/>
    <d v="2012-07-22T23:46:47"/>
    <n v="7"/>
    <x v="6"/>
    <x v="4"/>
    <d v="2012-09-20T23:46:47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d v="2015-04-30T20:52:43"/>
    <d v="2015-04-30T20:52:43"/>
    <n v="4"/>
    <x v="1"/>
    <x v="7"/>
    <d v="2015-05-31T22:59:00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d v="2012-04-27T10:43:13"/>
    <d v="2012-04-27T10:43:13"/>
    <n v="4"/>
    <x v="6"/>
    <x v="7"/>
    <d v="2012-05-28T10:43:13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d v="2012-11-09T18:47:37"/>
    <d v="2012-11-09T18:47:37"/>
    <n v="11"/>
    <x v="6"/>
    <x v="5"/>
    <d v="2012-12-24T18:47:3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d v="2014-04-15T12:53:06"/>
    <d v="2014-04-15T12:53:06"/>
    <n v="4"/>
    <x v="4"/>
    <x v="7"/>
    <d v="2014-05-15T12:53: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d v="2015-03-30T15:38:26"/>
    <d v="2015-03-30T15:38:26"/>
    <n v="3"/>
    <x v="1"/>
    <x v="8"/>
    <d v="2015-05-01T08:59:00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d v="2011-10-13T15:58:04"/>
    <d v="2011-10-13T15:58:04"/>
    <n v="10"/>
    <x v="7"/>
    <x v="10"/>
    <d v="2011-11-15T14:37:0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d v="2015-02-04T17:49:34"/>
    <d v="2015-02-04T17:49:34"/>
    <n v="2"/>
    <x v="1"/>
    <x v="3"/>
    <d v="2015-03-06T17:49:34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d v="2015-09-13T07:41:29"/>
    <d v="2015-09-13T07:41:29"/>
    <n v="9"/>
    <x v="1"/>
    <x v="9"/>
    <d v="2015-10-13T07:41:2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d v="2016-08-12T07:35:39"/>
    <d v="2016-08-12T07:35:39"/>
    <n v="8"/>
    <x v="3"/>
    <x v="11"/>
    <d v="2016-10-11T07:35:39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d v="2015-05-30T22:20:51"/>
    <d v="2015-05-30T22:20:51"/>
    <n v="5"/>
    <x v="1"/>
    <x v="6"/>
    <d v="2015-07-29T22:20:51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d v="2014-07-01T19:58:19"/>
    <d v="2014-07-01T19:58:19"/>
    <n v="7"/>
    <x v="4"/>
    <x v="4"/>
    <d v="2014-07-31T19:58:1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d v="2016-03-11T10:36:29"/>
    <d v="2016-03-11T10:36:29"/>
    <n v="3"/>
    <x v="3"/>
    <x v="8"/>
    <d v="2016-05-09T15:50:00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d v="2014-07-22T18:32:28"/>
    <d v="2014-07-22T18:32:28"/>
    <n v="7"/>
    <x v="4"/>
    <x v="4"/>
    <d v="2014-08-21T18:32:2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d v="2015-03-24T16:05:38"/>
    <d v="2015-03-24T16:05:38"/>
    <n v="3"/>
    <x v="1"/>
    <x v="8"/>
    <d v="2015-04-23T16:05:3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d v="2016-08-02T10:59:54"/>
    <d v="2016-08-02T10:59:54"/>
    <n v="8"/>
    <x v="3"/>
    <x v="11"/>
    <d v="2016-09-01T10:59:54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d v="2015-08-17T21:31:52"/>
    <d v="2015-08-17T21:31:52"/>
    <n v="8"/>
    <x v="1"/>
    <x v="11"/>
    <d v="2015-09-16T21:31:52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d v="2017-01-09T16:40:35"/>
    <d v="2017-01-09T16:40:35"/>
    <n v="1"/>
    <x v="2"/>
    <x v="2"/>
    <d v="2017-02-08T16:40:35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d v="2016-03-20T03:12:01"/>
    <d v="2016-03-20T03:12:01"/>
    <n v="3"/>
    <x v="3"/>
    <x v="8"/>
    <d v="2016-05-19T03:12:01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d v="2015-03-13T21:51:57"/>
    <d v="2015-03-13T21:51:57"/>
    <n v="3"/>
    <x v="1"/>
    <x v="8"/>
    <d v="2015-04-12T21:51:57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d v="2014-07-09T09:12:29"/>
    <d v="2014-07-09T09:12:29"/>
    <n v="7"/>
    <x v="4"/>
    <x v="4"/>
    <d v="2014-08-23T09:12:29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d v="2016-04-27T14:49:05"/>
    <d v="2016-04-27T14:49:05"/>
    <n v="4"/>
    <x v="3"/>
    <x v="7"/>
    <d v="2016-05-18T14:49:0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d v="2014-12-12T21:36:34"/>
    <d v="2014-12-12T21:36:34"/>
    <n v="12"/>
    <x v="4"/>
    <x v="12"/>
    <d v="2015-01-11T21:36:34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d v="2015-02-24T19:14:07"/>
    <d v="2015-02-24T19:14:07"/>
    <n v="2"/>
    <x v="1"/>
    <x v="3"/>
    <d v="2015-04-10T18:14:0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d v="2014-07-10T14:41:37"/>
    <d v="2014-07-10T14:41:37"/>
    <n v="7"/>
    <x v="4"/>
    <x v="4"/>
    <d v="2014-08-04T14:41:37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d v="2015-08-21T19:32:59"/>
    <d v="2015-08-21T19:32:59"/>
    <n v="8"/>
    <x v="1"/>
    <x v="11"/>
    <d v="2015-10-09T12:00:00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d v="2014-07-17T14:55:03"/>
    <d v="2014-07-17T14:55:03"/>
    <n v="7"/>
    <x v="4"/>
    <x v="4"/>
    <d v="2014-09-15T14:55: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d v="2015-04-16T02:50:03"/>
    <d v="2015-04-16T02:50:03"/>
    <n v="4"/>
    <x v="1"/>
    <x v="7"/>
    <d v="2015-05-15T22:00:00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x v="161"/>
    <n v="1"/>
    <x v="2"/>
    <s v="US"/>
    <s v="USD"/>
    <n v="1477784634"/>
    <n v="1475192634"/>
    <d v="2015-10-17T10:04:58"/>
    <d v="2015-10-17T10:04:58"/>
    <n v="10"/>
    <x v="1"/>
    <x v="10"/>
    <d v="2015-11-16T11:04:58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d v="2016-09-29T18:43:54"/>
    <d v="2016-09-29T18:43:54"/>
    <n v="9"/>
    <x v="3"/>
    <x v="9"/>
    <d v="2016-10-29T18:43:54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d v="2015-01-15T13:28:00"/>
    <d v="2015-01-15T13:28:00"/>
    <n v="1"/>
    <x v="1"/>
    <x v="2"/>
    <d v="2015-03-16T12:28:00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d v="2015-05-15T23:09:29"/>
    <d v="2015-05-15T23:09:29"/>
    <n v="5"/>
    <x v="1"/>
    <x v="6"/>
    <d v="2015-06-14T23:09:29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d v="2014-06-05T18:07:12"/>
    <d v="2014-06-05T18:07:12"/>
    <n v="6"/>
    <x v="4"/>
    <x v="1"/>
    <d v="2014-07-05T18:07:12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d v="2015-11-25T02:55:36"/>
    <d v="2015-11-25T02:55:36"/>
    <n v="11"/>
    <x v="1"/>
    <x v="5"/>
    <d v="2015-12-25T02:55:36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d v="2015-11-30T11:12:33"/>
    <d v="2015-11-30T11:12:33"/>
    <n v="11"/>
    <x v="1"/>
    <x v="5"/>
    <d v="2015-12-30T11:12:33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d v="2015-02-07T11:13:46"/>
    <d v="2015-02-07T11:13:46"/>
    <n v="2"/>
    <x v="1"/>
    <x v="3"/>
    <d v="2015-03-31T08:14:00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d v="2016-02-22T07:52:07"/>
    <d v="2016-02-22T07:52:07"/>
    <n v="2"/>
    <x v="3"/>
    <x v="3"/>
    <d v="2016-03-23T06:52:0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d v="2016-01-19T09:08:17"/>
    <d v="2016-01-19T09:08:17"/>
    <n v="1"/>
    <x v="3"/>
    <x v="2"/>
    <d v="2016-01-26T09:08:17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d v="2016-01-13T16:45:24"/>
    <d v="2016-01-13T16:45:24"/>
    <n v="1"/>
    <x v="3"/>
    <x v="2"/>
    <d v="2016-03-13T15:45:24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d v="2014-09-05T14:13:41"/>
    <d v="2014-09-05T14:13:41"/>
    <n v="9"/>
    <x v="4"/>
    <x v="9"/>
    <d v="2014-10-05T14:13:41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d v="2015-03-26T15:17:06"/>
    <d v="2015-03-26T15:17:06"/>
    <n v="3"/>
    <x v="1"/>
    <x v="8"/>
    <d v="2015-04-25T15:17:06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d v="2014-07-08T18:13:48"/>
    <d v="2014-07-08T18:13:48"/>
    <n v="7"/>
    <x v="4"/>
    <x v="4"/>
    <d v="2014-08-07T18:13:48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d v="2017-01-25T00:51:40"/>
    <d v="2017-01-25T00:51:40"/>
    <n v="1"/>
    <x v="2"/>
    <x v="2"/>
    <d v="2017-02-24T00:51:40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d v="2014-07-08T10:56:49"/>
    <d v="2014-07-08T10:56:49"/>
    <n v="7"/>
    <x v="4"/>
    <x v="4"/>
    <d v="2014-08-07T10:56:49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d v="2016-05-20T03:11:57"/>
    <d v="2016-05-20T03:11:57"/>
    <n v="5"/>
    <x v="3"/>
    <x v="6"/>
    <d v="2016-06-19T03:11:57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d v="2015-08-24T15:10:01"/>
    <d v="2015-08-24T15:10:01"/>
    <n v="8"/>
    <x v="1"/>
    <x v="11"/>
    <d v="2015-09-23T15:10:01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d v="2014-06-19T13:05:47"/>
    <d v="2014-06-19T13:05:47"/>
    <n v="6"/>
    <x v="4"/>
    <x v="1"/>
    <d v="2014-08-03T13:05:47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d v="2016-01-25T16:36:40"/>
    <d v="2016-01-25T16:36:40"/>
    <n v="1"/>
    <x v="3"/>
    <x v="2"/>
    <d v="2016-03-25T15:36:40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d v="2012-08-29T16:39:09"/>
    <d v="2012-08-29T16:39:09"/>
    <n v="8"/>
    <x v="6"/>
    <x v="11"/>
    <d v="2012-09-12T22:59:00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d v="2014-10-03T12:56:08"/>
    <d v="2014-10-03T12:56:08"/>
    <n v="10"/>
    <x v="4"/>
    <x v="10"/>
    <d v="2014-11-12T16:20:00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d v="2013-12-09T16:54:14"/>
    <d v="2013-12-09T16:54:14"/>
    <n v="12"/>
    <x v="5"/>
    <x v="12"/>
    <d v="2013-12-23T16:54:1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d v="2012-03-29T20:13:43"/>
    <d v="2012-03-29T20:13:43"/>
    <n v="3"/>
    <x v="6"/>
    <x v="8"/>
    <d v="2012-04-28T20:13:43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d v="2016-05-18T07:59:50"/>
    <d v="2016-05-18T07:59:50"/>
    <n v="5"/>
    <x v="3"/>
    <x v="6"/>
    <d v="2016-06-17T07:59:50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d v="2014-03-28T12:06:22"/>
    <d v="2014-03-28T12:06:22"/>
    <n v="3"/>
    <x v="4"/>
    <x v="8"/>
    <d v="2014-04-29T12:06:2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d v="2015-06-29T15:59:32"/>
    <d v="2015-06-29T15:59:32"/>
    <n v="6"/>
    <x v="1"/>
    <x v="1"/>
    <d v="2015-08-11T21:00:00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d v="2017-02-01T14:14:28"/>
    <d v="2017-02-01T14:14:28"/>
    <n v="2"/>
    <x v="2"/>
    <x v="3"/>
    <d v="2017-03-14T19:00:00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d v="2012-06-15T00:42:31"/>
    <d v="2012-06-15T00:42:31"/>
    <n v="6"/>
    <x v="6"/>
    <x v="1"/>
    <d v="2012-07-15T00:42:31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d v="2016-07-13T16:08:45"/>
    <d v="2016-07-13T16:08:45"/>
    <n v="7"/>
    <x v="3"/>
    <x v="4"/>
    <d v="2016-08-22T01:59:00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d v="2016-11-30T03:03:34"/>
    <d v="2016-11-30T03:03:34"/>
    <n v="11"/>
    <x v="3"/>
    <x v="5"/>
    <d v="2017-01-02T17:59:0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d v="2014-12-08T22:26:10"/>
    <d v="2014-12-08T22:26:10"/>
    <n v="12"/>
    <x v="4"/>
    <x v="12"/>
    <d v="2015-01-08T22:26:10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d v="2012-08-22T14:38:14"/>
    <d v="2012-08-22T14:38:14"/>
    <n v="8"/>
    <x v="6"/>
    <x v="11"/>
    <d v="2012-09-21T14:38: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d v="2014-04-01T12:00:12"/>
    <d v="2014-04-01T12:00:12"/>
    <n v="4"/>
    <x v="4"/>
    <x v="7"/>
    <d v="2014-04-30T00:00:00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d v="2016-03-24T06:56:04"/>
    <d v="2016-03-24T06:56:04"/>
    <n v="3"/>
    <x v="3"/>
    <x v="8"/>
    <d v="2016-04-30T07:00:00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d v="2015-07-26T18:52:09"/>
    <d v="2015-07-26T18:52:09"/>
    <n v="7"/>
    <x v="1"/>
    <x v="4"/>
    <d v="2015-08-25T18:52:09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d v="2014-09-20T15:59:11"/>
    <d v="2014-09-20T15:59:11"/>
    <n v="9"/>
    <x v="4"/>
    <x v="9"/>
    <d v="2014-10-20T15:59:1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d v="2015-10-02T14:01:01"/>
    <d v="2015-10-02T14:01:01"/>
    <n v="10"/>
    <x v="1"/>
    <x v="10"/>
    <d v="2015-12-01T15:01:01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d v="2015-09-26T16:13:24"/>
    <d v="2015-09-26T16:13:24"/>
    <n v="9"/>
    <x v="1"/>
    <x v="9"/>
    <d v="2015-10-23T06:00:0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d v="2015-09-03T23:00:42"/>
    <d v="2015-09-03T23:00:42"/>
    <n v="9"/>
    <x v="1"/>
    <x v="9"/>
    <d v="2015-10-10T20:00:00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d v="2015-04-21T12:56:28"/>
    <d v="2015-04-21T12:56:28"/>
    <n v="4"/>
    <x v="1"/>
    <x v="7"/>
    <d v="2015-05-21T12:56:28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d v="2016-11-15T12:50:16"/>
    <d v="2016-11-15T12:50:16"/>
    <n v="11"/>
    <x v="3"/>
    <x v="5"/>
    <d v="2016-12-30T12:50:1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d v="2016-11-18T01:09:26"/>
    <d v="2016-11-18T01:09:26"/>
    <n v="11"/>
    <x v="3"/>
    <x v="5"/>
    <d v="2016-12-02T01:09:26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d v="2012-08-23T05:07:02"/>
    <d v="2012-08-23T05:07:02"/>
    <n v="8"/>
    <x v="6"/>
    <x v="11"/>
    <d v="2012-09-13T05:07:02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d v="2016-10-15T14:26:48"/>
    <d v="2016-10-15T14:26:48"/>
    <n v="10"/>
    <x v="3"/>
    <x v="10"/>
    <d v="2016-11-09T15:26:48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d v="2015-05-04T10:04:29"/>
    <d v="2015-05-04T10:04:29"/>
    <n v="5"/>
    <x v="1"/>
    <x v="6"/>
    <d v="2015-06-03T10:04:29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d v="2015-10-27T14:54:21"/>
    <d v="2015-10-27T14:54:21"/>
    <n v="10"/>
    <x v="1"/>
    <x v="10"/>
    <d v="2015-11-26T15:54:21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d v="2014-11-10T18:11:07"/>
    <d v="2014-11-10T18:11:07"/>
    <n v="11"/>
    <x v="4"/>
    <x v="5"/>
    <d v="2014-11-30T18:11:07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d v="2015-04-14T07:55:22"/>
    <d v="2015-04-14T07:55:22"/>
    <n v="4"/>
    <x v="1"/>
    <x v="7"/>
    <d v="2015-05-14T07:55:2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d v="2016-06-02T21:31:52"/>
    <d v="2016-06-02T21:31:52"/>
    <n v="6"/>
    <x v="3"/>
    <x v="1"/>
    <d v="2016-06-30T05:00:00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d v="2015-08-01T23:03:47"/>
    <d v="2015-08-01T23:03:47"/>
    <n v="8"/>
    <x v="1"/>
    <x v="11"/>
    <d v="2015-08-29T23:03:47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d v="2016-05-03T20:28:59"/>
    <d v="2016-05-03T20:28:59"/>
    <n v="5"/>
    <x v="3"/>
    <x v="6"/>
    <d v="2016-05-28T20:28:59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d v="2014-01-28T14:45:32"/>
    <d v="2014-01-28T14:45:32"/>
    <n v="1"/>
    <x v="4"/>
    <x v="2"/>
    <d v="2014-02-27T18:00:00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d v="2016-08-30T10:45:21"/>
    <d v="2016-08-30T10:45:21"/>
    <n v="8"/>
    <x v="3"/>
    <x v="11"/>
    <d v="2016-09-29T10:45:2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d v="2015-02-02T17:49:21"/>
    <d v="2015-02-02T17:49:21"/>
    <n v="2"/>
    <x v="1"/>
    <x v="3"/>
    <d v="2015-03-09T16:49:21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d v="2016-09-23T09:45:14"/>
    <d v="2016-09-23T09:45:14"/>
    <n v="9"/>
    <x v="3"/>
    <x v="9"/>
    <d v="2016-10-15T20:00:00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d v="2016-09-26T08:11:15"/>
    <d v="2016-09-26T08:11:15"/>
    <n v="9"/>
    <x v="3"/>
    <x v="9"/>
    <d v="2016-10-12T08:11:1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d v="2014-12-16T16:54:55"/>
    <d v="2014-12-16T16:54:55"/>
    <n v="12"/>
    <x v="4"/>
    <x v="12"/>
    <d v="2015-01-15T16:54:55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d v="2015-01-20T15:45:48"/>
    <d v="2015-01-20T15:45:48"/>
    <n v="1"/>
    <x v="1"/>
    <x v="2"/>
    <d v="2015-02-19T15:45:48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d v="2015-04-08T22:51:14"/>
    <d v="2015-04-08T22:51:14"/>
    <n v="4"/>
    <x v="1"/>
    <x v="7"/>
    <d v="2015-06-07T22:51:14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d v="2014-08-29T14:51:03"/>
    <d v="2014-08-29T14:51:03"/>
    <n v="8"/>
    <x v="4"/>
    <x v="11"/>
    <d v="2014-09-15T15:09:00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d v="2016-06-15T00:55:08"/>
    <d v="2016-06-15T00:55:08"/>
    <n v="6"/>
    <x v="3"/>
    <x v="1"/>
    <d v="2016-07-15T01:57:00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d v="2016-11-15T08:58:35"/>
    <d v="2016-11-15T08:58:35"/>
    <n v="11"/>
    <x v="3"/>
    <x v="5"/>
    <d v="2016-12-21T02:59:00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d v="2017-02-08T14:00:35"/>
    <d v="2017-02-08T14:00:35"/>
    <n v="2"/>
    <x v="2"/>
    <x v="3"/>
    <d v="2017-03-10T14:00:3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d v="2014-10-09T15:13:23"/>
    <d v="2014-10-09T15:13:23"/>
    <n v="10"/>
    <x v="4"/>
    <x v="10"/>
    <d v="2014-11-08T16:13:23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d v="2015-08-10T02:31:09"/>
    <d v="2015-08-10T02:31:09"/>
    <n v="8"/>
    <x v="1"/>
    <x v="11"/>
    <d v="2015-09-09T02:31:0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d v="2015-07-15T01:16:59"/>
    <d v="2015-07-15T01:16:59"/>
    <n v="7"/>
    <x v="1"/>
    <x v="4"/>
    <d v="2015-08-14T01:16:59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x v="152"/>
    <n v="124"/>
    <x v="1"/>
    <s v="US"/>
    <s v="USD"/>
    <n v="1454370941"/>
    <n v="1449186941"/>
    <d v="2016-02-08T12:09:20"/>
    <d v="2016-02-08T12:09:20"/>
    <n v="2"/>
    <x v="3"/>
    <x v="3"/>
    <d v="2016-03-09T12:09:20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d v="2015-12-03T18:55:41"/>
    <d v="2015-12-03T18:55:41"/>
    <n v="12"/>
    <x v="1"/>
    <x v="12"/>
    <d v="2016-02-01T18:55:41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d v="2016-11-21T09:59:03"/>
    <d v="2016-11-21T09:59:03"/>
    <n v="11"/>
    <x v="3"/>
    <x v="5"/>
    <d v="2016-12-21T09:59:03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d v="2015-11-19T14:20:09"/>
    <d v="2015-11-19T14:20:09"/>
    <n v="11"/>
    <x v="1"/>
    <x v="5"/>
    <d v="2015-12-17T14:20:09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d v="2014-11-09T22:48:45"/>
    <d v="2014-11-09T22:48:45"/>
    <n v="11"/>
    <x v="4"/>
    <x v="5"/>
    <d v="2014-12-09T22:48:45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d v="2014-05-12T10:38:47"/>
    <d v="2014-05-12T10:38:47"/>
    <n v="5"/>
    <x v="4"/>
    <x v="6"/>
    <d v="2014-06-12T23:00:00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x v="36"/>
    <n v="3155"/>
    <x v="1"/>
    <s v="US"/>
    <s v="USD"/>
    <n v="1455048000"/>
    <n v="1452631647"/>
    <d v="2015-02-20T09:25:26"/>
    <d v="2015-02-20T09:25:26"/>
    <n v="2"/>
    <x v="1"/>
    <x v="3"/>
    <d v="2015-04-21T08:25:26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d v="2016-01-12T15:47:27"/>
    <d v="2016-01-12T15:47:27"/>
    <n v="1"/>
    <x v="3"/>
    <x v="2"/>
    <d v="2016-02-09T15:00:00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d v="2017-02-01T11:31:28"/>
    <d v="2017-02-01T11:31:28"/>
    <n v="2"/>
    <x v="2"/>
    <x v="3"/>
    <d v="2017-03-12T14:00:00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d v="2016-06-30T17:17:33"/>
    <d v="2016-06-30T17:17:33"/>
    <n v="6"/>
    <x v="3"/>
    <x v="1"/>
    <d v="2016-08-02T20:30:00"/>
    <b v="0"/>
    <n v="4"/>
    <b v="0"/>
    <s v="technology/space exploration"/>
    <n v="9.2857142857142856E-4"/>
    <n v="22.75"/>
    <x v="2"/>
    <s v="space exploration"/>
  </r>
  <r>
    <n v="2659"/>
    <s v="test (Canceled)"/>
    <s v="test"/>
    <x v="197"/>
    <n v="1333"/>
    <x v="1"/>
    <s v="US"/>
    <s v="USD"/>
    <n v="1429321210"/>
    <n v="1426729210"/>
    <d v="2016-06-30T16:13:14"/>
    <d v="2016-06-30T16:13:14"/>
    <n v="6"/>
    <x v="3"/>
    <x v="1"/>
    <d v="2016-07-30T16:13:14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d v="2015-03-18T20:40:10"/>
    <d v="2015-03-18T20:40:10"/>
    <n v="3"/>
    <x v="1"/>
    <x v="8"/>
    <d v="2015-04-17T20:40:1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d v="2015-09-25T12:06:58"/>
    <d v="2015-09-25T12:06:58"/>
    <n v="9"/>
    <x v="1"/>
    <x v="9"/>
    <d v="2015-11-24T13:06:58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d v="2013-09-25T18:00:10"/>
    <d v="2013-09-25T18:00:10"/>
    <n v="9"/>
    <x v="5"/>
    <x v="9"/>
    <d v="2013-10-25T18:00:10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d v="2015-07-22T12:55:13"/>
    <d v="2015-07-22T12:55:13"/>
    <n v="7"/>
    <x v="1"/>
    <x v="4"/>
    <d v="2015-08-21T12:55:1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d v="2015-08-06T09:56:47"/>
    <d v="2015-08-06T09:56:47"/>
    <n v="8"/>
    <x v="1"/>
    <x v="11"/>
    <d v="2015-09-04T10:00:00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d v="2015-11-04T19:36:37"/>
    <d v="2015-11-04T19:36:37"/>
    <n v="11"/>
    <x v="1"/>
    <x v="5"/>
    <d v="2015-12-09T01:59:00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d v="2015-03-20T16:29:34"/>
    <d v="2015-03-20T16:29:34"/>
    <n v="3"/>
    <x v="1"/>
    <x v="8"/>
    <d v="2015-05-04T16:29:34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d v="2015-08-19T13:20:39"/>
    <d v="2015-08-19T13:20:39"/>
    <n v="8"/>
    <x v="1"/>
    <x v="11"/>
    <d v="2015-09-25T16:00:00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x v="28"/>
    <n v="1707"/>
    <x v="0"/>
    <s v="CA"/>
    <s v="CAD"/>
    <n v="1447079520"/>
    <n v="1443449265"/>
    <d v="2016-01-11T17:13:36"/>
    <d v="2016-01-11T17:13:36"/>
    <n v="1"/>
    <x v="3"/>
    <x v="2"/>
    <d v="2016-02-10T17:13:36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d v="2015-09-28T09:07:45"/>
    <d v="2015-09-28T09:07:45"/>
    <n v="9"/>
    <x v="1"/>
    <x v="9"/>
    <d v="2015-11-09T09:32:00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d v="2015-11-10T19:51:36"/>
    <d v="2015-11-10T19:51:36"/>
    <n v="11"/>
    <x v="1"/>
    <x v="5"/>
    <d v="2016-01-09T19:51:36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d v="2014-06-30T19:29:40"/>
    <d v="2014-06-30T19:29:40"/>
    <n v="6"/>
    <x v="4"/>
    <x v="1"/>
    <d v="2014-07-28T19:29:40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d v="2014-11-19T12:58:36"/>
    <d v="2014-11-19T12:58:36"/>
    <n v="11"/>
    <x v="4"/>
    <x v="5"/>
    <d v="2014-12-19T14:38:0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d v="2015-12-06T16:13:10"/>
    <d v="2015-12-06T16:13:10"/>
    <n v="12"/>
    <x v="1"/>
    <x v="12"/>
    <d v="2015-12-28T01:00:00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d v="2014-09-30T07:59:59"/>
    <d v="2014-09-30T07:59:59"/>
    <n v="9"/>
    <x v="4"/>
    <x v="9"/>
    <d v="2014-10-29T17:45:0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d v="2016-06-08T10:11:10"/>
    <d v="2016-06-08T10:11:10"/>
    <n v="6"/>
    <x v="3"/>
    <x v="1"/>
    <d v="2016-07-04T23:59:00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d v="2014-10-11T15:34:49"/>
    <d v="2014-10-11T15:34:49"/>
    <n v="10"/>
    <x v="4"/>
    <x v="10"/>
    <d v="2014-11-10T16:34:49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d v="2016-04-22T09:59:34"/>
    <d v="2016-04-22T09:59:34"/>
    <n v="4"/>
    <x v="3"/>
    <x v="7"/>
    <d v="2016-05-22T09:59:34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d v="2014-06-02T19:42:23"/>
    <d v="2014-06-02T19:42:23"/>
    <n v="6"/>
    <x v="4"/>
    <x v="1"/>
    <d v="2014-07-02T19:42:23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d v="2015-08-25T14:09:25"/>
    <d v="2015-08-25T14:09:25"/>
    <n v="8"/>
    <x v="1"/>
    <x v="11"/>
    <d v="2015-09-24T14:09:25"/>
    <b v="0"/>
    <n v="3"/>
    <b v="0"/>
    <s v="technology/makerspaces"/>
    <n v="3.3E-3"/>
    <n v="44"/>
    <x v="2"/>
    <s v="makerspaces"/>
  </r>
  <r>
    <n v="2680"/>
    <s v="iHeart Pillow"/>
    <s v="iHeartPillow, Connecting loved ones"/>
    <x v="261"/>
    <n v="276"/>
    <x v="2"/>
    <s v="ES"/>
    <s v="EUR"/>
    <n v="1459915491"/>
    <n v="1457327091"/>
    <d v="2015-01-28T19:01:34"/>
    <d v="2015-01-28T19:01:34"/>
    <n v="1"/>
    <x v="1"/>
    <x v="2"/>
    <d v="2015-02-27T19:01:34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d v="2016-03-07T00:04:51"/>
    <d v="2016-03-07T00:04:51"/>
    <n v="3"/>
    <x v="3"/>
    <x v="8"/>
    <d v="2016-04-05T23:04:5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d v="2014-06-15T16:29:10"/>
    <d v="2014-06-15T16:29:10"/>
    <n v="6"/>
    <x v="4"/>
    <x v="1"/>
    <d v="2014-07-10T16:29:1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d v="2014-10-20T15:55:40"/>
    <d v="2014-10-20T15:55:40"/>
    <n v="10"/>
    <x v="4"/>
    <x v="10"/>
    <d v="2014-11-22T00:59:0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d v="2015-01-30T13:07:20"/>
    <d v="2015-01-30T13:07:20"/>
    <n v="1"/>
    <x v="1"/>
    <x v="2"/>
    <d v="2015-03-01T13:07:20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d v="2014-06-30T16:57:05"/>
    <d v="2014-06-30T16:57:05"/>
    <n v="6"/>
    <x v="4"/>
    <x v="1"/>
    <d v="2014-08-09T16:57:0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d v="2015-02-26T11:42:10"/>
    <d v="2015-02-26T11:42:10"/>
    <n v="2"/>
    <x v="1"/>
    <x v="3"/>
    <d v="2015-04-27T10:42:10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d v="2014-09-10T18:23:43"/>
    <d v="2014-09-10T18:23:43"/>
    <n v="9"/>
    <x v="4"/>
    <x v="9"/>
    <d v="2014-09-30T18:23:43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x v="63"/>
    <n v="74"/>
    <x v="2"/>
    <s v="US"/>
    <s v="USD"/>
    <n v="1424746800"/>
    <n v="1422067870"/>
    <d v="2015-05-30T10:21:58"/>
    <d v="2015-05-30T10:21:58"/>
    <n v="5"/>
    <x v="1"/>
    <x v="6"/>
    <d v="2015-06-29T10:21:5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d v="2015-01-23T21:51:10"/>
    <d v="2015-01-23T21:51:10"/>
    <n v="1"/>
    <x v="1"/>
    <x v="2"/>
    <d v="2015-02-23T22:00:0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d v="2016-06-30T18:04:50"/>
    <d v="2016-06-30T18:04:50"/>
    <n v="6"/>
    <x v="3"/>
    <x v="1"/>
    <d v="2016-07-30T18:04:5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x v="99"/>
    <n v="35"/>
    <x v="2"/>
    <s v="CA"/>
    <s v="CAD"/>
    <n v="1431278557"/>
    <n v="1427390557"/>
    <d v="2015-04-18T21:31:16"/>
    <d v="2015-04-18T21:31:16"/>
    <n v="4"/>
    <x v="1"/>
    <x v="7"/>
    <d v="2015-06-02T21:31:16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d v="2015-03-26T12:22:37"/>
    <d v="2015-03-26T12:22:37"/>
    <n v="3"/>
    <x v="1"/>
    <x v="8"/>
    <d v="2015-05-10T12:22:37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d v="2015-02-23T03:01:00"/>
    <d v="2015-02-23T03:01:00"/>
    <n v="2"/>
    <x v="1"/>
    <x v="3"/>
    <d v="2015-03-25T02:01:00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d v="2014-07-13T22:19:26"/>
    <d v="2014-07-13T22:19:26"/>
    <n v="7"/>
    <x v="4"/>
    <x v="4"/>
    <d v="2014-08-12T22:19:26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d v="2014-08-26T22:22:19"/>
    <d v="2014-08-26T22:22:19"/>
    <n v="8"/>
    <x v="4"/>
    <x v="11"/>
    <d v="2014-09-25T22:22:19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d v="2015-02-12T23:21:58"/>
    <d v="2015-02-12T23:21:58"/>
    <n v="2"/>
    <x v="1"/>
    <x v="3"/>
    <d v="2015-04-13T22:21:58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d v="2014-11-21T15:16:00"/>
    <d v="2014-11-21T15:16:00"/>
    <n v="11"/>
    <x v="4"/>
    <x v="5"/>
    <d v="2014-12-25T15:16:00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d v="2015-07-02T17:33:43"/>
    <d v="2015-07-02T17:33:43"/>
    <n v="7"/>
    <x v="1"/>
    <x v="4"/>
    <d v="2015-08-02T17:00:00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d v="2014-05-28T16:33:28"/>
    <d v="2014-05-28T16:33:28"/>
    <n v="5"/>
    <x v="4"/>
    <x v="6"/>
    <d v="2014-06-27T16:33:28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d v="2014-07-09T16:31:03"/>
    <d v="2014-07-09T16:31:03"/>
    <n v="7"/>
    <x v="4"/>
    <x v="4"/>
    <d v="2014-08-08T16:31:03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d v="2014-08-19T15:59:32"/>
    <d v="2014-08-19T15:59:32"/>
    <n v="8"/>
    <x v="4"/>
    <x v="11"/>
    <d v="2014-09-18T15:59:32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d v="2017-03-07T13:35:34"/>
    <d v="2017-03-07T13:35:34"/>
    <n v="3"/>
    <x v="2"/>
    <x v="8"/>
    <d v="2017-04-07T12:35:34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d v="2017-03-06T14:14:37"/>
    <d v="2017-03-06T14:14:37"/>
    <n v="3"/>
    <x v="2"/>
    <x v="8"/>
    <d v="2017-04-05T13:14:37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d v="2017-01-21T11:33:50"/>
    <d v="2017-01-21T11:33:50"/>
    <n v="1"/>
    <x v="2"/>
    <x v="2"/>
    <d v="2017-03-22T10:33:50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d v="2017-02-21T15:41:54"/>
    <d v="2017-02-21T15:41:54"/>
    <n v="2"/>
    <x v="2"/>
    <x v="3"/>
    <d v="2017-04-05T14:41:54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d v="2017-02-07T16:59:18"/>
    <d v="2017-02-07T16:59:18"/>
    <n v="2"/>
    <x v="2"/>
    <x v="3"/>
    <d v="2017-03-24T15:59:18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d v="2014-09-17T02:04:43"/>
    <d v="2014-09-17T02:04:43"/>
    <n v="9"/>
    <x v="4"/>
    <x v="9"/>
    <d v="2014-10-16T01:59:00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d v="2013-04-27T13:47:23"/>
    <d v="2013-04-27T13:47:23"/>
    <n v="4"/>
    <x v="5"/>
    <x v="7"/>
    <d v="2013-05-27T01:59:00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d v="2016-05-22T11:45:26"/>
    <d v="2016-05-22T11:45:26"/>
    <n v="5"/>
    <x v="3"/>
    <x v="6"/>
    <d v="2016-07-21T11:45:26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d v="2016-08-29T22:35:41"/>
    <d v="2016-08-29T22:35:41"/>
    <n v="8"/>
    <x v="3"/>
    <x v="11"/>
    <d v="2016-10-03T22:59:0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d v="2014-07-08T00:30:28"/>
    <d v="2014-07-08T00:30:28"/>
    <n v="7"/>
    <x v="4"/>
    <x v="4"/>
    <d v="2014-08-08T21:00:0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d v="2014-05-21T12:53:10"/>
    <d v="2014-05-21T12:53:10"/>
    <n v="5"/>
    <x v="4"/>
    <x v="6"/>
    <d v="2014-06-20T17:01:0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d v="2013-06-06T20:29:20"/>
    <d v="2013-06-06T20:29:20"/>
    <n v="6"/>
    <x v="5"/>
    <x v="1"/>
    <d v="2013-07-13T13:00:00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d v="2015-11-14T10:41:24"/>
    <d v="2015-11-14T10:41:24"/>
    <n v="11"/>
    <x v="1"/>
    <x v="5"/>
    <d v="2015-12-24T10:41:2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d v="2016-09-16T10:43:16"/>
    <d v="2016-09-16T10:43:16"/>
    <n v="9"/>
    <x v="3"/>
    <x v="9"/>
    <d v="2016-10-14T18:00:00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d v="2016-01-18T04:33:48"/>
    <d v="2016-01-18T04:33:48"/>
    <n v="1"/>
    <x v="3"/>
    <x v="2"/>
    <d v="2016-02-21T04:33:48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d v="2015-09-08T02:59:53"/>
    <d v="2015-09-08T02:59:53"/>
    <n v="9"/>
    <x v="1"/>
    <x v="9"/>
    <d v="2015-10-08T02:59:53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d v="2014-10-22T16:57:29"/>
    <d v="2014-10-22T16:57:29"/>
    <n v="10"/>
    <x v="4"/>
    <x v="10"/>
    <d v="2014-12-06T17:57:29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d v="2016-04-05T09:19:05"/>
    <d v="2016-04-05T09:19:05"/>
    <n v="4"/>
    <x v="3"/>
    <x v="7"/>
    <d v="2016-05-03T18:00:00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d v="2016-02-17T19:44:54"/>
    <d v="2016-02-17T19:44:54"/>
    <n v="2"/>
    <x v="3"/>
    <x v="3"/>
    <d v="2016-04-17T18:44:54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d v="2016-10-12T06:10:53"/>
    <d v="2016-10-12T06:10:53"/>
    <n v="10"/>
    <x v="3"/>
    <x v="10"/>
    <d v="2016-11-11T07:10:53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d v="2013-08-07T08:03:18"/>
    <d v="2013-08-07T08:03:18"/>
    <n v="8"/>
    <x v="5"/>
    <x v="11"/>
    <d v="2013-09-06T14:00:00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d v="2016-11-30T15:34:13"/>
    <d v="2016-11-30T15:34:13"/>
    <n v="11"/>
    <x v="3"/>
    <x v="5"/>
    <d v="2017-01-29T15:34:1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d v="2014-11-01T15:08:08"/>
    <d v="2014-11-01T15:08:08"/>
    <n v="11"/>
    <x v="4"/>
    <x v="5"/>
    <d v="2014-12-31T16:08:08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d v="2015-07-14T02:50:59"/>
    <d v="2015-07-14T02:50:59"/>
    <n v="7"/>
    <x v="1"/>
    <x v="4"/>
    <d v="2015-08-15T02:50:59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x v="57"/>
    <n v="105745"/>
    <x v="0"/>
    <s v="US"/>
    <s v="USD"/>
    <n v="1461333311"/>
    <n v="1458741311"/>
    <d v="2017-01-10T12:52:15"/>
    <d v="2017-01-10T12:52:15"/>
    <n v="1"/>
    <x v="2"/>
    <x v="2"/>
    <d v="2017-03-01T12:52:15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d v="2016-03-23T08:55:11"/>
    <d v="2016-03-23T08:55:11"/>
    <n v="3"/>
    <x v="3"/>
    <x v="8"/>
    <d v="2016-04-22T08:55:11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d v="2015-07-13T11:14:23"/>
    <d v="2015-07-13T11:14:23"/>
    <n v="7"/>
    <x v="1"/>
    <x v="4"/>
    <d v="2015-08-07T11:14:23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d v="2015-11-25T09:23:54"/>
    <d v="2015-11-25T09:23:54"/>
    <n v="11"/>
    <x v="1"/>
    <x v="5"/>
    <d v="2015-12-30T09:23:54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d v="2015-04-01T00:46:37"/>
    <d v="2015-04-01T00:46:37"/>
    <n v="4"/>
    <x v="1"/>
    <x v="7"/>
    <d v="2015-05-01T00:46:37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d v="2013-03-18T07:59:35"/>
    <d v="2013-03-18T07:59:35"/>
    <n v="3"/>
    <x v="5"/>
    <x v="8"/>
    <d v="2013-04-22T07:59:35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d v="2014-08-21T07:37:02"/>
    <d v="2014-08-21T07:37:02"/>
    <n v="8"/>
    <x v="4"/>
    <x v="11"/>
    <d v="2014-10-17T23:00:00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d v="2013-04-25T14:23:48"/>
    <d v="2013-04-25T14:23:48"/>
    <n v="4"/>
    <x v="5"/>
    <x v="7"/>
    <d v="2013-05-27T19:00:00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d v="2015-02-09T01:32:54"/>
    <d v="2015-02-09T01:32:54"/>
    <n v="2"/>
    <x v="1"/>
    <x v="3"/>
    <d v="2015-04-10T00:32:5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d v="2016-09-13T11:03:12"/>
    <d v="2016-09-13T11:03:12"/>
    <n v="9"/>
    <x v="3"/>
    <x v="9"/>
    <d v="2016-10-13T16:59:0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d v="2013-02-10T21:54:10"/>
    <d v="2013-02-10T21:54:10"/>
    <n v="2"/>
    <x v="5"/>
    <x v="3"/>
    <d v="2013-03-13T15:00:00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d v="2014-03-24T10:59:33"/>
    <d v="2014-03-24T10:59:33"/>
    <n v="3"/>
    <x v="4"/>
    <x v="8"/>
    <d v="2014-04-23T10:59:33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d v="2013-12-03T17:01:27"/>
    <d v="2013-12-03T17:01:27"/>
    <n v="12"/>
    <x v="5"/>
    <x v="12"/>
    <d v="2014-01-15T14:00:00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d v="2016-09-06T22:26:44"/>
    <d v="2016-09-06T22:26:44"/>
    <n v="9"/>
    <x v="3"/>
    <x v="9"/>
    <d v="2016-11-05T22:26:44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d v="2014-03-21T16:18:37"/>
    <d v="2014-03-21T16:18:37"/>
    <n v="3"/>
    <x v="4"/>
    <x v="8"/>
    <d v="2014-05-05T16:18:37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d v="2015-02-09T19:45:52"/>
    <d v="2015-02-09T19:45:52"/>
    <n v="2"/>
    <x v="1"/>
    <x v="3"/>
    <d v="2015-03-11T18:45:5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d v="2014-09-29T10:46:42"/>
    <d v="2014-09-29T10:46:42"/>
    <n v="9"/>
    <x v="4"/>
    <x v="9"/>
    <d v="2014-10-19T21:07:00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d v="2012-05-01T12:16:27"/>
    <d v="2012-05-01T12:16:27"/>
    <n v="5"/>
    <x v="6"/>
    <x v="6"/>
    <d v="2012-05-15T12:16:2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d v="2016-09-19T02:53:27"/>
    <d v="2016-09-19T02:53:27"/>
    <n v="9"/>
    <x v="3"/>
    <x v="9"/>
    <d v="2016-10-19T02:53:27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d v="2012-01-29T20:29:58"/>
    <d v="2012-01-29T20:29:58"/>
    <n v="1"/>
    <x v="6"/>
    <x v="2"/>
    <d v="2012-02-28T20:29:5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d v="2012-05-15T18:42:48"/>
    <d v="2012-05-15T18:42:48"/>
    <n v="5"/>
    <x v="6"/>
    <x v="6"/>
    <d v="2012-07-14T18:42:48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d v="2014-07-30T13:45:11"/>
    <d v="2014-07-30T13:45:11"/>
    <n v="7"/>
    <x v="4"/>
    <x v="4"/>
    <d v="2014-08-29T13:45:11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d v="2012-05-15T10:33:17"/>
    <d v="2012-05-15T10:33:17"/>
    <n v="5"/>
    <x v="6"/>
    <x v="6"/>
    <d v="2012-06-15T22:10:00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d v="2016-08-03T12:03:22"/>
    <d v="2016-08-03T12:03:22"/>
    <n v="8"/>
    <x v="3"/>
    <x v="11"/>
    <d v="2016-09-02T12:03:22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d v="2015-03-05T14:10:37"/>
    <d v="2015-03-05T14:10:37"/>
    <n v="3"/>
    <x v="1"/>
    <x v="8"/>
    <d v="2015-04-04T13:10:37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d v="2012-06-18T16:35:45"/>
    <d v="2012-06-18T16:35:45"/>
    <n v="6"/>
    <x v="6"/>
    <x v="1"/>
    <d v="2012-06-30T15:00:00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d v="2014-04-18T16:17:22"/>
    <d v="2014-04-18T16:17:22"/>
    <n v="4"/>
    <x v="4"/>
    <x v="7"/>
    <d v="2014-06-17T16:17:2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d v="2011-11-08T13:21:44"/>
    <d v="2011-11-08T13:21:44"/>
    <n v="11"/>
    <x v="7"/>
    <x v="5"/>
    <d v="2011-12-18T13:21:44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d v="2012-07-27T16:37:03"/>
    <d v="2012-07-27T16:37:03"/>
    <n v="7"/>
    <x v="6"/>
    <x v="4"/>
    <d v="2012-08-26T16:37:03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d v="2014-08-12T10:15:51"/>
    <d v="2014-08-12T10:15:51"/>
    <n v="8"/>
    <x v="4"/>
    <x v="11"/>
    <d v="2014-09-11T10:15:51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d v="2015-03-09T13:58:47"/>
    <d v="2015-03-09T13:58:47"/>
    <n v="3"/>
    <x v="1"/>
    <x v="8"/>
    <d v="2015-04-08T13:58:47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x v="15"/>
    <n v="10"/>
    <x v="2"/>
    <s v="US"/>
    <s v="USD"/>
    <n v="1470498332"/>
    <n v="1469202332"/>
    <d v="2013-12-12T16:36:41"/>
    <d v="2013-12-12T16:36:41"/>
    <n v="12"/>
    <x v="5"/>
    <x v="12"/>
    <d v="2014-01-11T16:36:41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d v="2016-07-22T10:45:32"/>
    <d v="2016-07-22T10:45:32"/>
    <n v="7"/>
    <x v="3"/>
    <x v="4"/>
    <d v="2016-08-06T10:45:32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d v="2016-09-26T05:36:23"/>
    <d v="2016-09-26T05:36:23"/>
    <n v="9"/>
    <x v="3"/>
    <x v="9"/>
    <d v="2016-10-10T05:36:23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d v="2016-06-03T03:47:46"/>
    <d v="2016-06-03T03:47:46"/>
    <n v="6"/>
    <x v="3"/>
    <x v="1"/>
    <d v="2016-07-16T03:47:46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d v="2013-05-21T06:04:18"/>
    <d v="2013-05-21T06:04:18"/>
    <n v="5"/>
    <x v="5"/>
    <x v="6"/>
    <d v="2013-06-20T06:04:18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d v="2012-12-03T20:31:33"/>
    <d v="2012-12-03T20:31:33"/>
    <n v="12"/>
    <x v="6"/>
    <x v="12"/>
    <d v="2013-01-02T20:31:33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d v="2012-01-18T19:53:15"/>
    <d v="2012-01-18T19:53:15"/>
    <n v="1"/>
    <x v="6"/>
    <x v="2"/>
    <d v="2012-03-18T18:53:15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d v="2013-04-09T08:54:44"/>
    <d v="2013-04-09T08:54:44"/>
    <n v="4"/>
    <x v="5"/>
    <x v="7"/>
    <d v="2013-05-24T08:54:4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d v="2012-05-01T02:00:31"/>
    <d v="2012-05-01T02:00:31"/>
    <n v="5"/>
    <x v="6"/>
    <x v="6"/>
    <d v="2012-05-30T14:00:00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d v="2012-10-12T08:53:48"/>
    <d v="2012-10-12T08:53:48"/>
    <n v="10"/>
    <x v="6"/>
    <x v="10"/>
    <d v="2012-10-28T08:53:4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d v="2011-07-12T11:01:58"/>
    <d v="2011-07-12T11:01:58"/>
    <n v="7"/>
    <x v="7"/>
    <x v="4"/>
    <d v="2011-08-11T11:01:58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d v="2015-06-17T18:00:50"/>
    <d v="2015-06-17T18:00:50"/>
    <n v="6"/>
    <x v="1"/>
    <x v="1"/>
    <d v="2015-08-16T18:00:50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d v="2012-02-28T09:45:23"/>
    <d v="2012-02-28T09:45:23"/>
    <n v="2"/>
    <x v="6"/>
    <x v="3"/>
    <d v="2012-03-29T08:45:23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d v="2014-04-16T14:49:50"/>
    <d v="2014-04-16T14:49:50"/>
    <n v="4"/>
    <x v="4"/>
    <x v="7"/>
    <d v="2014-06-05T14:49:5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d v="2014-02-16T11:55:30"/>
    <d v="2014-02-16T11:55:30"/>
    <n v="2"/>
    <x v="4"/>
    <x v="3"/>
    <d v="2014-03-18T10:55:3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d v="2012-12-14T07:45:40"/>
    <d v="2012-12-14T07:45:40"/>
    <n v="12"/>
    <x v="6"/>
    <x v="12"/>
    <d v="2013-02-01T12:00:00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d v="2013-09-20T15:51:34"/>
    <d v="2013-09-20T15:51:34"/>
    <n v="9"/>
    <x v="5"/>
    <x v="9"/>
    <d v="2013-10-05T15:51:34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d v="2016-04-14T15:45:21"/>
    <d v="2016-04-14T15:45:21"/>
    <n v="4"/>
    <x v="3"/>
    <x v="7"/>
    <d v="2016-04-24T15:45:21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d v="2013-02-05T22:02:08"/>
    <d v="2013-02-05T22:02:08"/>
    <n v="2"/>
    <x v="5"/>
    <x v="3"/>
    <d v="2013-03-07T22:02:08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d v="2011-11-15T19:19:14"/>
    <d v="2011-11-15T19:19:14"/>
    <n v="11"/>
    <x v="7"/>
    <x v="5"/>
    <d v="2011-12-15T19:19:14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d v="2015-05-12T02:07:56"/>
    <d v="2015-05-12T02:07:56"/>
    <n v="5"/>
    <x v="1"/>
    <x v="6"/>
    <d v="2015-06-12T02:07:56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d v="2015-06-17T11:03:24"/>
    <d v="2015-06-17T11:03:24"/>
    <n v="6"/>
    <x v="1"/>
    <x v="1"/>
    <d v="2015-07-17T11:03:24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d v="2014-07-26T18:28:26"/>
    <d v="2014-07-26T18:28:26"/>
    <n v="7"/>
    <x v="4"/>
    <x v="4"/>
    <d v="2014-08-25T18:28:26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d v="2015-10-23T09:03:41"/>
    <d v="2015-10-23T09:03:41"/>
    <n v="10"/>
    <x v="1"/>
    <x v="10"/>
    <d v="2015-11-22T10:03:41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d v="2017-02-08T05:44:48"/>
    <d v="2017-02-08T05:44:48"/>
    <n v="2"/>
    <x v="2"/>
    <x v="3"/>
    <d v="2017-03-10T05:44:48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d v="2015-01-14T17:35:54"/>
    <d v="2015-01-14T17:35:54"/>
    <n v="1"/>
    <x v="1"/>
    <x v="2"/>
    <d v="2015-02-12T02:00:00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d v="2015-01-22T17:11:58"/>
    <d v="2015-01-22T17:11:58"/>
    <n v="1"/>
    <x v="1"/>
    <x v="2"/>
    <d v="2015-02-16T23:59:00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d v="2015-04-09T07:50:46"/>
    <d v="2015-04-09T07:50:46"/>
    <n v="4"/>
    <x v="1"/>
    <x v="7"/>
    <d v="2015-04-23T07:50:46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d v="2014-10-08T13:54:03"/>
    <d v="2014-10-08T13:54:03"/>
    <n v="10"/>
    <x v="4"/>
    <x v="10"/>
    <d v="2014-10-29T13:54:03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d v="2016-07-06T23:32:47"/>
    <d v="2016-07-06T23:32:47"/>
    <n v="7"/>
    <x v="3"/>
    <x v="4"/>
    <d v="2016-08-05T16:00:0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d v="2014-06-25T08:39:40"/>
    <d v="2014-06-25T08:39:40"/>
    <n v="6"/>
    <x v="4"/>
    <x v="1"/>
    <d v="2014-07-09T08:39:40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d v="2014-06-17T23:45:52"/>
    <d v="2014-06-17T23:45:52"/>
    <n v="6"/>
    <x v="4"/>
    <x v="1"/>
    <d v="2014-07-17T23:45:52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d v="2016-06-29T11:50:43"/>
    <d v="2016-06-29T11:50:43"/>
    <n v="6"/>
    <x v="3"/>
    <x v="1"/>
    <d v="2016-07-29T11:50:43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d v="2015-02-20T19:18:54"/>
    <d v="2015-02-20T19:18:54"/>
    <n v="2"/>
    <x v="1"/>
    <x v="3"/>
    <d v="2015-03-11T23:00:0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d v="2015-01-12T17:31:43"/>
    <d v="2015-01-12T17:31:43"/>
    <n v="1"/>
    <x v="1"/>
    <x v="2"/>
    <d v="2015-02-11T17:31:43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d v="2016-08-09T16:35:59"/>
    <d v="2016-08-09T16:35:59"/>
    <n v="8"/>
    <x v="3"/>
    <x v="11"/>
    <d v="2016-09-08T23:00:00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d v="2015-06-28T00:32:39"/>
    <d v="2015-06-28T00:32:39"/>
    <n v="6"/>
    <x v="1"/>
    <x v="1"/>
    <d v="2015-08-12T00:32:39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d v="2015-06-21T05:03:25"/>
    <d v="2015-06-21T05:03:25"/>
    <n v="6"/>
    <x v="1"/>
    <x v="1"/>
    <d v="2015-07-21T05:03:25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d v="2016-02-16T11:35:59"/>
    <d v="2016-02-16T11:35:59"/>
    <n v="2"/>
    <x v="3"/>
    <x v="3"/>
    <d v="2016-03-03T14:00:00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d v="2014-05-21T07:37:21"/>
    <d v="2014-05-21T07:37:21"/>
    <n v="5"/>
    <x v="4"/>
    <x v="6"/>
    <d v="2014-06-06T18:00:00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d v="2014-06-05T07:40:28"/>
    <d v="2014-06-05T07:40:28"/>
    <n v="6"/>
    <x v="4"/>
    <x v="1"/>
    <d v="2014-07-05T07:40:28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d v="2014-06-08T17:34:00"/>
    <d v="2014-06-08T17:34:00"/>
    <n v="6"/>
    <x v="4"/>
    <x v="1"/>
    <d v="2014-07-08T17:34:00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d v="2015-07-16T11:12:01"/>
    <d v="2015-07-16T11:12:01"/>
    <n v="7"/>
    <x v="1"/>
    <x v="4"/>
    <d v="2015-07-31T11:00:0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d v="2016-05-17T01:21:10"/>
    <d v="2016-05-17T01:21:10"/>
    <n v="5"/>
    <x v="3"/>
    <x v="6"/>
    <d v="2016-06-17T11:00: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d v="2014-11-05T08:16:06"/>
    <d v="2014-11-05T08:16:06"/>
    <n v="11"/>
    <x v="4"/>
    <x v="5"/>
    <d v="2015-01-04T08:16:06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d v="2014-09-18T00:50:09"/>
    <d v="2014-09-18T00:50:09"/>
    <n v="9"/>
    <x v="4"/>
    <x v="9"/>
    <d v="2014-10-10T06:00:00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d v="2015-07-07T10:31:47"/>
    <d v="2015-07-07T10:31:47"/>
    <n v="7"/>
    <x v="1"/>
    <x v="4"/>
    <d v="2015-08-06T10:31:47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d v="2015-06-02T20:34:36"/>
    <d v="2015-06-02T20:34:36"/>
    <n v="6"/>
    <x v="1"/>
    <x v="1"/>
    <d v="2015-07-15T19:00:0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d v="2014-08-30T05:53:10"/>
    <d v="2014-08-30T05:53:10"/>
    <n v="8"/>
    <x v="4"/>
    <x v="11"/>
    <d v="2014-09-29T05:53:10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d v="2015-07-28T07:07:53"/>
    <d v="2015-07-28T07:07:53"/>
    <n v="7"/>
    <x v="1"/>
    <x v="4"/>
    <d v="2015-08-22T07:07:53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x v="10"/>
    <n v="6300"/>
    <x v="0"/>
    <s v="US"/>
    <s v="USD"/>
    <n v="1435611438"/>
    <n v="1433019438"/>
    <d v="2015-06-30T01:24:50"/>
    <d v="2015-06-30T01:24:50"/>
    <n v="6"/>
    <x v="1"/>
    <x v="1"/>
    <d v="2015-08-05T06:00:00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d v="2015-05-30T15:57:18"/>
    <d v="2015-05-30T15:57:18"/>
    <n v="5"/>
    <x v="1"/>
    <x v="6"/>
    <d v="2015-06-29T15:57:1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d v="2015-07-23T15:18:55"/>
    <d v="2015-07-23T15:18:55"/>
    <n v="7"/>
    <x v="1"/>
    <x v="4"/>
    <d v="2015-08-22T15:18:5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d v="2016-03-22T06:55:25"/>
    <d v="2016-03-22T06:55:25"/>
    <n v="3"/>
    <x v="3"/>
    <x v="8"/>
    <d v="2016-03-30T09:39:0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d v="2014-04-29T22:21:04"/>
    <d v="2014-04-29T22:21:04"/>
    <n v="4"/>
    <x v="4"/>
    <x v="7"/>
    <d v="2014-05-31T22:59:00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d v="2015-01-24T06:55:03"/>
    <d v="2015-01-24T06:55:03"/>
    <n v="1"/>
    <x v="1"/>
    <x v="2"/>
    <d v="2015-02-23T06:55:03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d v="2015-02-19T12:51:38"/>
    <d v="2015-02-19T12:51:38"/>
    <n v="2"/>
    <x v="1"/>
    <x v="3"/>
    <d v="2015-04-05T23:00:00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d v="2016-11-19T12:49:21"/>
    <d v="2016-11-19T12:49:21"/>
    <n v="11"/>
    <x v="3"/>
    <x v="5"/>
    <d v="2016-12-14T12:49:21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d v="2015-04-09T04:35:15"/>
    <d v="2015-04-09T04:35:15"/>
    <n v="4"/>
    <x v="1"/>
    <x v="7"/>
    <d v="2015-05-09T04:35: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d v="2016-07-08T13:38:29"/>
    <d v="2016-07-08T13:38:29"/>
    <n v="7"/>
    <x v="3"/>
    <x v="4"/>
    <d v="2016-08-07T13:38:29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d v="2015-07-03T06:13:12"/>
    <d v="2015-07-03T06:13:12"/>
    <n v="7"/>
    <x v="1"/>
    <x v="4"/>
    <d v="2015-08-02T11:00:00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d v="2015-01-19T10:14:22"/>
    <d v="2015-01-19T10:14:22"/>
    <n v="1"/>
    <x v="1"/>
    <x v="2"/>
    <d v="2015-02-28T10:14:22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d v="2015-09-03T09:21:26"/>
    <d v="2015-09-03T09:21:26"/>
    <n v="9"/>
    <x v="1"/>
    <x v="9"/>
    <d v="2015-09-23T09:21:26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d v="2015-05-15T07:36:49"/>
    <d v="2015-05-15T07:36:49"/>
    <n v="5"/>
    <x v="1"/>
    <x v="6"/>
    <d v="2015-06-14T07:36:4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d v="2016-02-01T09:39:49"/>
    <d v="2016-02-01T09:39:49"/>
    <n v="2"/>
    <x v="3"/>
    <x v="3"/>
    <d v="2016-02-25T19:00:00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d v="2014-08-24T17:08:55"/>
    <d v="2014-08-24T17:08:55"/>
    <n v="8"/>
    <x v="4"/>
    <x v="11"/>
    <d v="2014-09-23T17:08:55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d v="2015-02-25T11:24:52"/>
    <d v="2015-02-25T11:24:52"/>
    <n v="2"/>
    <x v="1"/>
    <x v="3"/>
    <d v="2015-03-27T10:24:52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d v="2015-03-03T19:16:46"/>
    <d v="2015-03-03T19:16:46"/>
    <n v="3"/>
    <x v="1"/>
    <x v="8"/>
    <d v="2015-03-31T17:59:00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d v="2015-05-12T01:29:56"/>
    <d v="2015-05-12T01:29:56"/>
    <n v="5"/>
    <x v="1"/>
    <x v="6"/>
    <d v="2015-06-12T20:43:00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d v="2015-11-04T14:01:26"/>
    <d v="2015-11-04T14:01:26"/>
    <n v="11"/>
    <x v="1"/>
    <x v="5"/>
    <d v="2015-12-04T14:01: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d v="2015-06-15T19:50:12"/>
    <d v="2015-06-15T19:50:12"/>
    <n v="6"/>
    <x v="1"/>
    <x v="1"/>
    <d v="2015-07-10T02:00:00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d v="2016-05-04T11:24:26"/>
    <d v="2016-05-04T11:24:26"/>
    <n v="5"/>
    <x v="3"/>
    <x v="6"/>
    <d v="2016-06-03T11:30:00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d v="2015-09-07T01:21:09"/>
    <d v="2015-09-07T01:21:09"/>
    <n v="9"/>
    <x v="1"/>
    <x v="9"/>
    <d v="2015-10-02T18:00:00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d v="2016-05-05T05:25:18"/>
    <d v="2016-05-05T05:25:18"/>
    <n v="5"/>
    <x v="3"/>
    <x v="6"/>
    <d v="2016-06-02T05:25:1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d v="2014-04-29T15:09:08"/>
    <d v="2014-04-29T15:09:08"/>
    <n v="4"/>
    <x v="4"/>
    <x v="7"/>
    <d v="2014-05-11T22:59:0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d v="2015-06-16T14:47:50"/>
    <d v="2015-06-16T14:47:50"/>
    <n v="6"/>
    <x v="1"/>
    <x v="1"/>
    <d v="2015-07-16T14:47:50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x v="200"/>
    <n v="2923"/>
    <x v="0"/>
    <s v="US"/>
    <s v="USD"/>
    <n v="1444528800"/>
    <n v="1442804633"/>
    <d v="2014-10-26T12:01:34"/>
    <d v="2014-10-26T12:01:34"/>
    <n v="10"/>
    <x v="4"/>
    <x v="10"/>
    <d v="2014-11-23T17:00:00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d v="2015-09-20T22:03:53"/>
    <d v="2015-09-20T22:03:53"/>
    <n v="9"/>
    <x v="1"/>
    <x v="9"/>
    <d v="2015-10-10T21:00:0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d v="2015-01-15T18:02:10"/>
    <d v="2015-01-15T18:02:10"/>
    <n v="1"/>
    <x v="1"/>
    <x v="2"/>
    <d v="2015-01-30T18:02:10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d v="2015-11-05T11:53:37"/>
    <d v="2015-11-05T11:53:37"/>
    <n v="11"/>
    <x v="1"/>
    <x v="5"/>
    <d v="2015-12-04T19:00:00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d v="2017-01-11T01:16:58"/>
    <d v="2017-01-11T01:16:58"/>
    <n v="1"/>
    <x v="2"/>
    <x v="2"/>
    <d v="2017-02-17T23:59:00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d v="2015-10-30T16:48:04"/>
    <d v="2015-10-30T16:48:04"/>
    <n v="10"/>
    <x v="1"/>
    <x v="10"/>
    <d v="2015-12-09T17:48:04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d v="2014-07-22T09:34:56"/>
    <d v="2014-07-22T09:34:56"/>
    <n v="7"/>
    <x v="4"/>
    <x v="4"/>
    <d v="2014-08-13T17:00:00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d v="2014-08-02T00:45:54"/>
    <d v="2014-08-02T00:45:54"/>
    <n v="8"/>
    <x v="4"/>
    <x v="11"/>
    <d v="2014-08-24T23:59:0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d v="2015-02-24T19:51:19"/>
    <d v="2015-02-24T19:51:19"/>
    <n v="2"/>
    <x v="1"/>
    <x v="3"/>
    <d v="2015-03-18T12:00:00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d v="2015-10-14T12:44:57"/>
    <d v="2015-10-14T12:44:57"/>
    <n v="10"/>
    <x v="1"/>
    <x v="10"/>
    <d v="2015-12-13T13:44:57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d v="2014-05-25T17:51:35"/>
    <d v="2014-05-25T17:51:35"/>
    <n v="5"/>
    <x v="4"/>
    <x v="6"/>
    <d v="2014-06-21T06:00:0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d v="2016-05-02T12:42:30"/>
    <d v="2016-05-02T12:42:30"/>
    <n v="5"/>
    <x v="3"/>
    <x v="6"/>
    <d v="2016-06-12T23:00:0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d v="2016-12-05T08:06:20"/>
    <d v="2016-12-05T08:06:20"/>
    <n v="12"/>
    <x v="3"/>
    <x v="12"/>
    <d v="2017-01-04T08:06:20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d v="2015-04-08T19:23:53"/>
    <d v="2015-04-08T19:23:53"/>
    <n v="4"/>
    <x v="1"/>
    <x v="7"/>
    <d v="2015-06-07T19:23:53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d v="2015-04-14T11:36:34"/>
    <d v="2015-04-14T11:36:34"/>
    <n v="4"/>
    <x v="1"/>
    <x v="7"/>
    <d v="2015-05-29T11:36:34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d v="2016-03-24T14:21:05"/>
    <d v="2016-03-24T14:21:05"/>
    <n v="3"/>
    <x v="3"/>
    <x v="8"/>
    <d v="2016-05-23T14:21:05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d v="2015-04-29T10:34:19"/>
    <d v="2015-04-29T10:34:19"/>
    <n v="4"/>
    <x v="1"/>
    <x v="7"/>
    <d v="2015-05-29T10:34:1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d v="2016-03-24T05:16:40"/>
    <d v="2016-03-24T05:16:40"/>
    <n v="3"/>
    <x v="3"/>
    <x v="8"/>
    <d v="2016-04-23T05:16:4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d v="2014-08-06T19:10:11"/>
    <d v="2014-08-06T19:10:11"/>
    <n v="8"/>
    <x v="4"/>
    <x v="11"/>
    <d v="2014-09-05T19:10:1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d v="2016-01-20T19:03:49"/>
    <d v="2016-01-20T19:03:49"/>
    <n v="1"/>
    <x v="3"/>
    <x v="2"/>
    <d v="2016-01-29T18:17:00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d v="2014-05-21T20:05:03"/>
    <d v="2014-05-21T20:05:03"/>
    <n v="5"/>
    <x v="4"/>
    <x v="6"/>
    <d v="2014-06-20T20:05:0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d v="2014-07-15T23:34:57"/>
    <d v="2014-07-15T23:34:57"/>
    <n v="7"/>
    <x v="4"/>
    <x v="4"/>
    <d v="2014-09-13T23:34:57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d v="2015-04-17T12:11:59"/>
    <d v="2015-04-17T12:11:59"/>
    <n v="4"/>
    <x v="1"/>
    <x v="7"/>
    <d v="2015-05-07T12:11:59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d v="2015-12-31T19:11:11"/>
    <d v="2015-12-31T19:11:11"/>
    <n v="12"/>
    <x v="1"/>
    <x v="12"/>
    <d v="2016-01-29T18:34:00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d v="2015-06-09T19:54:07"/>
    <d v="2015-06-09T19:54:07"/>
    <n v="6"/>
    <x v="1"/>
    <x v="1"/>
    <d v="2015-08-08T16:34:00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d v="2016-12-22T17:04:55"/>
    <d v="2016-12-22T17:04:55"/>
    <n v="12"/>
    <x v="3"/>
    <x v="12"/>
    <d v="2017-02-20T13:00:00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d v="2014-11-11T08:04:55"/>
    <d v="2014-11-11T08:04:55"/>
    <n v="11"/>
    <x v="4"/>
    <x v="5"/>
    <d v="2014-12-05T06:28:00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d v="2015-08-17T03:41:44"/>
    <d v="2015-08-17T03:41:44"/>
    <n v="8"/>
    <x v="1"/>
    <x v="11"/>
    <d v="2015-10-16T03:41:44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d v="2016-04-20T14:12:56"/>
    <d v="2016-04-20T14:12:56"/>
    <n v="4"/>
    <x v="3"/>
    <x v="7"/>
    <d v="2016-06-19T14:12:56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d v="2015-09-10T09:10:48"/>
    <d v="2015-09-10T09:10:48"/>
    <n v="9"/>
    <x v="1"/>
    <x v="9"/>
    <d v="2015-09-24T09:10:48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d v="2014-05-25T13:57:09"/>
    <d v="2014-05-25T13:57:09"/>
    <n v="5"/>
    <x v="4"/>
    <x v="6"/>
    <d v="2014-06-24T13:57:09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x v="30"/>
    <n v="40"/>
    <x v="2"/>
    <s v="GB"/>
    <s v="GBP"/>
    <n v="1437139080"/>
    <n v="1434552207"/>
    <d v="2014-07-11T11:12:03"/>
    <d v="2014-07-11T11:12:03"/>
    <n v="7"/>
    <x v="4"/>
    <x v="4"/>
    <d v="2014-09-09T11:12:03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d v="2015-06-17T09:43:27"/>
    <d v="2015-06-17T09:43:27"/>
    <n v="6"/>
    <x v="1"/>
    <x v="1"/>
    <d v="2015-07-17T08:18:00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d v="2014-11-06T21:44:19"/>
    <d v="2014-11-06T21:44:19"/>
    <n v="11"/>
    <x v="4"/>
    <x v="5"/>
    <d v="2015-01-05T21:44:19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d v="2016-09-14T17:55:21"/>
    <d v="2016-09-14T17:55:21"/>
    <n v="9"/>
    <x v="3"/>
    <x v="9"/>
    <d v="2016-10-14T17:00:00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d v="2016-06-09T23:41:12"/>
    <d v="2016-06-09T23:41:12"/>
    <n v="6"/>
    <x v="3"/>
    <x v="1"/>
    <d v="2016-07-03T23:00:00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d v="2016-09-05T14:50:54"/>
    <d v="2016-09-05T14:50:54"/>
    <n v="9"/>
    <x v="3"/>
    <x v="9"/>
    <d v="2016-10-05T14:50:54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d v="2016-06-19T09:14:41"/>
    <d v="2016-06-19T09:14:41"/>
    <n v="6"/>
    <x v="3"/>
    <x v="1"/>
    <d v="2016-07-19T09:14:41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d v="2014-04-16T23:32:45"/>
    <d v="2014-04-16T23:32:45"/>
    <n v="4"/>
    <x v="4"/>
    <x v="7"/>
    <d v="2014-05-16T23:32:45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d v="2014-12-01T12:43:33"/>
    <d v="2014-12-01T12:43:33"/>
    <n v="12"/>
    <x v="4"/>
    <x v="12"/>
    <d v="2014-12-21T12:43:33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d v="2015-04-20T21:47:18"/>
    <d v="2015-04-20T21:47:18"/>
    <n v="4"/>
    <x v="1"/>
    <x v="7"/>
    <d v="2015-06-19T21:47:18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d v="2014-12-29T14:37:11"/>
    <d v="2014-12-29T14:37:11"/>
    <n v="12"/>
    <x v="4"/>
    <x v="12"/>
    <d v="2015-01-28T14:37:11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d v="2016-12-18T15:16:26"/>
    <d v="2016-12-18T15:16:26"/>
    <n v="12"/>
    <x v="3"/>
    <x v="12"/>
    <d v="2017-01-17T15:16:26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d v="2016-04-04T22:04:53"/>
    <d v="2016-04-04T22:04:53"/>
    <n v="4"/>
    <x v="3"/>
    <x v="7"/>
    <d v="2016-05-04T22:04:53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d v="2015-06-16T12:51:19"/>
    <d v="2015-06-16T12:51:19"/>
    <n v="6"/>
    <x v="1"/>
    <x v="1"/>
    <d v="2015-07-16T12:51:19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d v="2016-10-29T17:55:24"/>
    <d v="2016-10-29T17:55:24"/>
    <n v="10"/>
    <x v="3"/>
    <x v="10"/>
    <d v="2016-11-30T12:00:00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d v="2015-05-04T09:46:35"/>
    <d v="2015-05-04T09:46:35"/>
    <n v="5"/>
    <x v="1"/>
    <x v="6"/>
    <d v="2015-07-03T09:46:35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d v="2015-12-21T12:24:21"/>
    <d v="2015-12-21T12:24:21"/>
    <n v="12"/>
    <x v="1"/>
    <x v="12"/>
    <d v="2016-01-20T12:24:21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d v="2015-07-07T16:44:12"/>
    <d v="2015-07-07T16:44:12"/>
    <n v="7"/>
    <x v="1"/>
    <x v="4"/>
    <d v="2015-08-20T12:05:00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d v="2014-10-04T09:20:36"/>
    <d v="2014-10-04T09:20:36"/>
    <n v="10"/>
    <x v="4"/>
    <x v="10"/>
    <d v="2014-12-03T10:20:36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d v="2016-04-01T09:18:38"/>
    <d v="2016-04-01T09:18:38"/>
    <n v="4"/>
    <x v="3"/>
    <x v="7"/>
    <d v="2016-05-01T09:18:38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d v="2016-01-01T16:40:37"/>
    <d v="2016-01-01T16:40:37"/>
    <n v="1"/>
    <x v="3"/>
    <x v="2"/>
    <d v="2016-02-05T23:59:00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d v="2014-11-05T12:27:15"/>
    <d v="2014-11-05T12:27:15"/>
    <n v="11"/>
    <x v="4"/>
    <x v="5"/>
    <d v="2014-12-05T12:27:1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d v="2015-02-11T20:50:01"/>
    <d v="2015-02-11T20:50:01"/>
    <n v="2"/>
    <x v="1"/>
    <x v="3"/>
    <d v="2015-03-13T19:50:01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d v="2015-09-14T10:11:24"/>
    <d v="2015-09-14T10:11:24"/>
    <n v="9"/>
    <x v="1"/>
    <x v="9"/>
    <d v="2015-09-18T22:59:00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d v="2014-12-12T05:15:24"/>
    <d v="2014-12-12T05:15:24"/>
    <n v="12"/>
    <x v="4"/>
    <x v="12"/>
    <d v="2015-01-11T05:15:24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d v="2014-10-10T07:50:40"/>
    <d v="2014-10-10T07:50:40"/>
    <n v="10"/>
    <x v="4"/>
    <x v="10"/>
    <d v="2014-10-17T23:59:00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d v="2014-07-30T15:43:05"/>
    <d v="2014-07-30T15:43:05"/>
    <n v="7"/>
    <x v="4"/>
    <x v="4"/>
    <d v="2014-08-29T15:43:05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d v="2014-07-11T12:49:52"/>
    <d v="2014-07-11T12:49:52"/>
    <n v="7"/>
    <x v="4"/>
    <x v="4"/>
    <d v="2014-08-08T22:00:00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d v="2016-02-15T16:12:08"/>
    <d v="2016-02-15T16:12:08"/>
    <n v="2"/>
    <x v="3"/>
    <x v="3"/>
    <d v="2016-04-15T15:12:08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x v="10"/>
    <n v="25"/>
    <x v="2"/>
    <s v="US"/>
    <s v="USD"/>
    <n v="1420768800"/>
    <n v="1415644395"/>
    <d v="2014-08-18T12:08:24"/>
    <d v="2014-08-18T12:08:24"/>
    <n v="8"/>
    <x v="4"/>
    <x v="11"/>
    <d v="2014-08-25T16:00:00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d v="2014-11-10T13:33:15"/>
    <d v="2014-11-10T13:33:15"/>
    <n v="11"/>
    <x v="4"/>
    <x v="5"/>
    <d v="2015-01-08T21:00:00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d v="2015-02-02T18:40:15"/>
    <d v="2015-02-02T18:40:15"/>
    <n v="2"/>
    <x v="1"/>
    <x v="3"/>
    <d v="2015-04-03T17:40:1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d v="2014-06-21T08:19:52"/>
    <d v="2014-06-21T08:19:52"/>
    <n v="6"/>
    <x v="4"/>
    <x v="1"/>
    <d v="2014-06-22T16:00:00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d v="2016-11-27T16:48:41"/>
    <d v="2016-11-27T16:48:41"/>
    <n v="11"/>
    <x v="3"/>
    <x v="5"/>
    <d v="2016-12-12T01:00:00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d v="2015-09-11T10:30:58"/>
    <d v="2015-09-11T10:30:58"/>
    <n v="9"/>
    <x v="1"/>
    <x v="9"/>
    <d v="2015-10-11T10:29:05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d v="2015-10-01T10:57:33"/>
    <d v="2015-10-01T10:57:33"/>
    <n v="10"/>
    <x v="1"/>
    <x v="10"/>
    <d v="2015-10-31T10:57:33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d v="2016-05-24T20:52:38"/>
    <d v="2016-05-24T20:52:38"/>
    <n v="5"/>
    <x v="3"/>
    <x v="6"/>
    <d v="2016-07-23T20:52:38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d v="2014-07-10T00:37:12"/>
    <d v="2014-07-10T00:37:12"/>
    <n v="7"/>
    <x v="4"/>
    <x v="4"/>
    <d v="2014-08-09T00:37:12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d v="2014-12-09T16:42:19"/>
    <d v="2014-12-09T16:42:19"/>
    <n v="12"/>
    <x v="4"/>
    <x v="12"/>
    <d v="2015-02-07T16:42:19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d v="2015-07-25T05:33:16"/>
    <d v="2015-07-25T05:33:16"/>
    <n v="7"/>
    <x v="1"/>
    <x v="4"/>
    <d v="2015-08-24T05:33:16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d v="2015-07-10T23:00:18"/>
    <d v="2015-07-10T23:00:18"/>
    <n v="7"/>
    <x v="1"/>
    <x v="4"/>
    <d v="2015-09-08T23:00:18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d v="2014-10-28T18:13:51"/>
    <d v="2014-10-28T18:13:51"/>
    <n v="10"/>
    <x v="4"/>
    <x v="10"/>
    <d v="2014-11-09T07:00:00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d v="2016-08-23T20:21:53"/>
    <d v="2016-08-23T20:21:53"/>
    <n v="8"/>
    <x v="3"/>
    <x v="11"/>
    <d v="2016-09-06T20:21:53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d v="2015-07-14T10:34:26"/>
    <d v="2015-07-14T10:34:26"/>
    <n v="7"/>
    <x v="1"/>
    <x v="4"/>
    <d v="2015-07-31T20:00:00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d v="2016-03-15T16:03:57"/>
    <d v="2016-03-15T16:03:57"/>
    <n v="3"/>
    <x v="3"/>
    <x v="8"/>
    <d v="2016-05-14T16:03:57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d v="2016-05-09T12:33:39"/>
    <d v="2016-05-09T12:33:39"/>
    <n v="5"/>
    <x v="3"/>
    <x v="6"/>
    <d v="2016-06-08T12:33:3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d v="2014-10-17T01:23:21"/>
    <d v="2014-10-17T01:23:21"/>
    <n v="10"/>
    <x v="4"/>
    <x v="10"/>
    <d v="2014-11-25T14:46:0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d v="2015-04-13T15:11:27"/>
    <d v="2015-04-13T15:11:27"/>
    <n v="4"/>
    <x v="1"/>
    <x v="7"/>
    <d v="2015-06-12T15:11:27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d v="2015-05-18T13:27:06"/>
    <d v="2015-05-18T13:27:06"/>
    <n v="5"/>
    <x v="1"/>
    <x v="6"/>
    <d v="2015-06-27T13:27:06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d v="2015-12-15T22:09:34"/>
    <d v="2015-12-15T22:09:34"/>
    <n v="12"/>
    <x v="1"/>
    <x v="12"/>
    <d v="2016-01-14T22:09:34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d v="2014-07-08T17:08:59"/>
    <d v="2014-07-08T17:08:59"/>
    <n v="7"/>
    <x v="4"/>
    <x v="4"/>
    <d v="2014-09-06T17:08:59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d v="2015-01-13T16:46:34"/>
    <d v="2015-01-13T16:46:34"/>
    <n v="1"/>
    <x v="1"/>
    <x v="2"/>
    <d v="2015-03-14T15:46:34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d v="2016-02-15T04:33:10"/>
    <d v="2016-02-15T04:33:10"/>
    <n v="2"/>
    <x v="3"/>
    <x v="3"/>
    <d v="2016-03-16T03:33:10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d v="2014-04-26T06:26:29"/>
    <d v="2014-04-26T06:26:29"/>
    <n v="4"/>
    <x v="4"/>
    <x v="7"/>
    <d v="2014-05-19T06:26:29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d v="2015-08-29T00:37:27"/>
    <d v="2015-08-29T00:37:27"/>
    <n v="8"/>
    <x v="1"/>
    <x v="11"/>
    <d v="2015-09-16T00:37:2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d v="2015-10-01T10:06:47"/>
    <d v="2015-10-01T10:06:47"/>
    <n v="10"/>
    <x v="1"/>
    <x v="10"/>
    <d v="2015-10-29T10:06:47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d v="2014-07-06T09:52:09"/>
    <d v="2014-07-06T09:52:09"/>
    <n v="7"/>
    <x v="4"/>
    <x v="4"/>
    <d v="2014-08-05T09:52:09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d v="2015-02-23T14:01:10"/>
    <d v="2015-02-23T14:01:10"/>
    <n v="2"/>
    <x v="1"/>
    <x v="3"/>
    <d v="2015-03-25T13:01:10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d v="2014-08-26T16:16:44"/>
    <d v="2014-08-26T16:16:44"/>
    <n v="8"/>
    <x v="4"/>
    <x v="11"/>
    <d v="2014-09-25T16:16:44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d v="2015-04-03T15:58:47"/>
    <d v="2015-04-03T15:58:47"/>
    <n v="4"/>
    <x v="1"/>
    <x v="7"/>
    <d v="2015-05-18T15:58:47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d v="2015-01-08T22:39:39"/>
    <d v="2015-01-08T22:39:39"/>
    <n v="1"/>
    <x v="1"/>
    <x v="2"/>
    <d v="2015-01-23T22:00:0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d v="2015-04-09T08:21:50"/>
    <d v="2015-04-09T08:21:50"/>
    <n v="4"/>
    <x v="1"/>
    <x v="7"/>
    <d v="2015-05-08T22:59:00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d v="2014-08-12T09:01:08"/>
    <d v="2014-08-12T09:01:08"/>
    <n v="8"/>
    <x v="4"/>
    <x v="11"/>
    <d v="2014-09-11T09:01:08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d v="2015-02-09T13:22:59"/>
    <d v="2015-02-09T13:22:59"/>
    <n v="2"/>
    <x v="1"/>
    <x v="3"/>
    <d v="2015-02-23T13:22:5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d v="2014-06-16T11:03:49"/>
    <d v="2014-06-16T11:03:49"/>
    <n v="6"/>
    <x v="4"/>
    <x v="1"/>
    <d v="2014-07-15T00:00:00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d v="2016-02-03T18:57:26"/>
    <d v="2016-02-03T18:57:26"/>
    <n v="2"/>
    <x v="3"/>
    <x v="3"/>
    <d v="2016-03-04T18:57:26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d v="2014-04-25T08:32:38"/>
    <d v="2014-04-25T08:32:38"/>
    <n v="4"/>
    <x v="4"/>
    <x v="7"/>
    <d v="2014-05-25T08:32:38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d v="2015-04-07T09:01:04"/>
    <d v="2015-04-07T09:01:04"/>
    <n v="4"/>
    <x v="1"/>
    <x v="7"/>
    <d v="2015-05-07T09:01:04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d v="2014-08-21T01:59:23"/>
    <d v="2014-08-21T01:59:23"/>
    <n v="8"/>
    <x v="4"/>
    <x v="11"/>
    <d v="2014-09-15T01:08:00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d v="2015-01-20T22:57:17"/>
    <d v="2015-01-20T22:57:17"/>
    <n v="1"/>
    <x v="1"/>
    <x v="2"/>
    <d v="2015-02-21T06:00:00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d v="2016-05-05T17:57:33"/>
    <d v="2016-05-05T17:57:33"/>
    <n v="5"/>
    <x v="3"/>
    <x v="6"/>
    <d v="2016-06-04T17:57:33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d v="2014-05-16T10:16:04"/>
    <d v="2014-05-16T10:16:04"/>
    <n v="5"/>
    <x v="4"/>
    <x v="6"/>
    <d v="2014-06-15T10:16:04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d v="2016-07-02T09:00:08"/>
    <d v="2016-07-02T09:00:08"/>
    <n v="7"/>
    <x v="3"/>
    <x v="4"/>
    <d v="2016-08-29T12:00:00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d v="2014-09-30T10:37:03"/>
    <d v="2014-09-30T10:37:03"/>
    <n v="9"/>
    <x v="4"/>
    <x v="9"/>
    <d v="2014-10-12T23:59:00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d v="2014-06-13T05:58:33"/>
    <d v="2014-06-13T05:58:33"/>
    <n v="6"/>
    <x v="4"/>
    <x v="1"/>
    <d v="2014-07-13T05:58:33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d v="2014-12-31T11:53:34"/>
    <d v="2014-12-31T11:53:34"/>
    <n v="12"/>
    <x v="4"/>
    <x v="12"/>
    <d v="2015-01-30T11:53:34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d v="2014-07-25T14:25:12"/>
    <d v="2014-07-25T14:25:12"/>
    <n v="7"/>
    <x v="4"/>
    <x v="4"/>
    <d v="2014-08-27T20:00:0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d v="2014-12-09T13:33:38"/>
    <d v="2014-12-09T13:33:38"/>
    <n v="12"/>
    <x v="4"/>
    <x v="12"/>
    <d v="2015-01-18T13:33:38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d v="2015-01-30T18:02:35"/>
    <d v="2015-01-30T18:02:35"/>
    <n v="1"/>
    <x v="1"/>
    <x v="2"/>
    <d v="2015-03-01T18:02:35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d v="2015-11-26T14:17:39"/>
    <d v="2015-11-26T14:17:39"/>
    <n v="11"/>
    <x v="1"/>
    <x v="5"/>
    <d v="2015-12-16T15:18:0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d v="2015-03-13T22:06:20"/>
    <d v="2015-03-13T22:06:20"/>
    <n v="3"/>
    <x v="1"/>
    <x v="8"/>
    <d v="2015-04-12T22:06:20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d v="2015-05-08T16:56:38"/>
    <d v="2015-05-08T16:56:38"/>
    <n v="5"/>
    <x v="1"/>
    <x v="6"/>
    <d v="2015-06-07T16:56:38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d v="2015-04-23T22:21:00"/>
    <d v="2015-04-23T22:21:00"/>
    <n v="4"/>
    <x v="1"/>
    <x v="7"/>
    <d v="2015-05-23T22:21:00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d v="2016-07-16T07:44:52"/>
    <d v="2016-07-16T07:44:52"/>
    <n v="7"/>
    <x v="3"/>
    <x v="4"/>
    <d v="2016-08-15T07:44:52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d v="2016-10-06T08:29:27"/>
    <d v="2016-10-06T08:29:27"/>
    <n v="10"/>
    <x v="3"/>
    <x v="10"/>
    <d v="2016-11-24T12:11:00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d v="2015-04-03T10:34:53"/>
    <d v="2015-04-03T10:34:53"/>
    <n v="4"/>
    <x v="1"/>
    <x v="7"/>
    <d v="2015-06-02T10:34:53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d v="2015-10-20T14:45:17"/>
    <d v="2015-10-20T14:45:17"/>
    <n v="10"/>
    <x v="1"/>
    <x v="10"/>
    <d v="2015-11-19T15:45:17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d v="2015-12-24T03:45:52"/>
    <d v="2015-12-24T03:45:52"/>
    <n v="12"/>
    <x v="1"/>
    <x v="12"/>
    <d v="2016-01-23T03:45:52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d v="2014-08-21T14:16:13"/>
    <d v="2014-08-21T14:16:13"/>
    <n v="8"/>
    <x v="4"/>
    <x v="11"/>
    <d v="2014-10-05T14:16:13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d v="2016-09-15T11:33:59"/>
    <d v="2016-09-15T11:33:59"/>
    <n v="9"/>
    <x v="3"/>
    <x v="9"/>
    <d v="2016-10-16T23:00:00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d v="2015-09-08T14:00:21"/>
    <d v="2015-09-08T14:00:21"/>
    <n v="9"/>
    <x v="1"/>
    <x v="9"/>
    <d v="2015-10-08T14:00:21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d v="2017-02-24T09:00:03"/>
    <d v="2017-02-24T09:00:03"/>
    <n v="2"/>
    <x v="2"/>
    <x v="3"/>
    <d v="2017-03-16T08:00:03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d v="2015-05-17T12:47:29"/>
    <d v="2015-05-17T12:47:29"/>
    <n v="5"/>
    <x v="1"/>
    <x v="6"/>
    <d v="2015-06-16T12:47:29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d v="2016-04-04T18:00:50"/>
    <d v="2016-04-04T18:00:50"/>
    <n v="4"/>
    <x v="3"/>
    <x v="7"/>
    <d v="2016-05-04T18:00:50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d v="2015-01-26T19:16:12"/>
    <d v="2015-01-26T19:16:12"/>
    <n v="1"/>
    <x v="1"/>
    <x v="2"/>
    <d v="2015-03-27T18:16:12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d v="2016-03-09T13:41:57"/>
    <d v="2016-03-09T13:41:57"/>
    <n v="3"/>
    <x v="3"/>
    <x v="8"/>
    <d v="2016-05-08T12:41:57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d v="2016-05-07T19:12:05"/>
    <d v="2016-05-07T19:12:05"/>
    <n v="5"/>
    <x v="3"/>
    <x v="6"/>
    <d v="2016-06-06T19:12:05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d v="2014-08-12T13:10:23"/>
    <d v="2014-08-12T13:10:23"/>
    <n v="8"/>
    <x v="4"/>
    <x v="11"/>
    <d v="2014-09-11T13:10:23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d v="2015-02-26T00:05:59"/>
    <d v="2015-02-26T00:05:59"/>
    <n v="2"/>
    <x v="1"/>
    <x v="3"/>
    <d v="2015-03-25T23:00:00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d v="2015-02-01T00:51:46"/>
    <d v="2015-02-01T00:51:46"/>
    <n v="2"/>
    <x v="1"/>
    <x v="3"/>
    <d v="2015-03-01T01:59:00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d v="2015-06-02T06:17:04"/>
    <d v="2015-06-02T06:17:04"/>
    <n v="6"/>
    <x v="1"/>
    <x v="1"/>
    <d v="2015-07-02T06:17:0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d v="2014-07-07T16:50:19"/>
    <d v="2014-07-07T16:50:19"/>
    <n v="7"/>
    <x v="4"/>
    <x v="4"/>
    <d v="2014-08-06T16:32:00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d v="2015-06-07T12:30:33"/>
    <d v="2015-06-07T12:30:33"/>
    <n v="6"/>
    <x v="1"/>
    <x v="1"/>
    <d v="2015-07-07T12:30:33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d v="2015-08-17T12:43:32"/>
    <d v="2015-08-17T12:43:32"/>
    <n v="8"/>
    <x v="1"/>
    <x v="11"/>
    <d v="2015-09-16T12:43:3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d v="2015-02-06T23:44:52"/>
    <d v="2015-02-06T23:44:52"/>
    <n v="2"/>
    <x v="1"/>
    <x v="3"/>
    <d v="2015-03-08T22:44:52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d v="2016-08-03T07:34:20"/>
    <d v="2016-08-03T07:34:20"/>
    <n v="8"/>
    <x v="3"/>
    <x v="11"/>
    <d v="2016-08-16T22:59:00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d v="2015-04-03T13:52:33"/>
    <d v="2015-04-03T13:52:33"/>
    <n v="4"/>
    <x v="1"/>
    <x v="7"/>
    <d v="2015-05-03T17:51:0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d v="2014-06-18T11:04:11"/>
    <d v="2014-06-18T11:04:11"/>
    <n v="6"/>
    <x v="4"/>
    <x v="1"/>
    <d v="2014-07-18T11:04:1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d v="2014-08-01T10:47:58"/>
    <d v="2014-08-01T10:47:58"/>
    <n v="8"/>
    <x v="4"/>
    <x v="11"/>
    <d v="2014-08-31T10:47:58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d v="2016-11-19T21:38:40"/>
    <d v="2016-11-19T21:38:40"/>
    <n v="11"/>
    <x v="3"/>
    <x v="5"/>
    <d v="2016-12-04T20:00:00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d v="2015-12-03T14:38:28"/>
    <d v="2015-12-03T14:38:28"/>
    <n v="12"/>
    <x v="1"/>
    <x v="12"/>
    <d v="2015-12-31T23:00:00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d v="2014-08-28T20:27:51"/>
    <d v="2014-08-28T20:27:51"/>
    <n v="8"/>
    <x v="4"/>
    <x v="11"/>
    <d v="2014-09-25T20:35:00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d v="2014-10-29T11:24:46"/>
    <d v="2014-10-29T11:24:46"/>
    <n v="10"/>
    <x v="4"/>
    <x v="10"/>
    <d v="2014-11-26T22:00:0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d v="2016-02-25T12:32:10"/>
    <d v="2016-02-25T12:32:10"/>
    <n v="2"/>
    <x v="3"/>
    <x v="3"/>
    <d v="2016-03-13T07:00:00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d v="2015-01-22T16:08:54"/>
    <d v="2015-01-22T16:08:54"/>
    <n v="1"/>
    <x v="1"/>
    <x v="2"/>
    <d v="2015-03-22T21:14:00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d v="2014-10-10T10:22:27"/>
    <d v="2014-10-10T10:22:27"/>
    <n v="10"/>
    <x v="4"/>
    <x v="10"/>
    <d v="2014-10-20T00:59:00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d v="2014-12-20T14:47:03"/>
    <d v="2014-12-20T14:47:03"/>
    <n v="12"/>
    <x v="4"/>
    <x v="12"/>
    <d v="2015-01-06T01:00:0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d v="2015-08-03T16:58:50"/>
    <d v="2015-08-03T16:58:50"/>
    <n v="8"/>
    <x v="1"/>
    <x v="11"/>
    <d v="2015-08-23T21:00:00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d v="2015-08-09T08:25:56"/>
    <d v="2015-08-09T08:25:56"/>
    <n v="8"/>
    <x v="1"/>
    <x v="11"/>
    <d v="2015-09-23T08:25:56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d v="2016-01-12T11:29:03"/>
    <d v="2016-01-12T11:29:03"/>
    <n v="1"/>
    <x v="3"/>
    <x v="2"/>
    <d v="2016-02-11T11:29:0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d v="2014-09-12T10:10:36"/>
    <d v="2014-09-12T10:10:36"/>
    <n v="9"/>
    <x v="4"/>
    <x v="9"/>
    <d v="2014-11-11T11:10:36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d v="2016-07-25T01:41:21"/>
    <d v="2016-07-25T01:41:21"/>
    <n v="7"/>
    <x v="3"/>
    <x v="4"/>
    <d v="2016-08-24T01:41:21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d v="2016-10-11T18:22:08"/>
    <d v="2016-10-11T18:22:08"/>
    <n v="10"/>
    <x v="3"/>
    <x v="10"/>
    <d v="2016-10-30T23:00:00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d v="2016-03-02T07:00:06"/>
    <d v="2016-03-02T07:00:06"/>
    <n v="3"/>
    <x v="3"/>
    <x v="8"/>
    <d v="2016-05-01T06:00:06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d v="2016-09-14T02:22:31"/>
    <d v="2016-09-14T02:22:31"/>
    <n v="9"/>
    <x v="3"/>
    <x v="9"/>
    <d v="2016-10-12T19:00:00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x v="22"/>
    <n v="35307"/>
    <x v="0"/>
    <s v="US"/>
    <s v="USD"/>
    <n v="1450673940"/>
    <n v="1448756962"/>
    <d v="2016-05-21T03:41:21"/>
    <d v="2016-05-21T03:41:21"/>
    <n v="5"/>
    <x v="3"/>
    <x v="6"/>
    <d v="2016-06-20T03:41:21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d v="2015-11-28T19:29:22"/>
    <d v="2015-11-28T19:29:22"/>
    <n v="11"/>
    <x v="1"/>
    <x v="5"/>
    <d v="2015-12-20T23:59:0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d v="2015-12-03T08:47:00"/>
    <d v="2015-12-03T08:47:00"/>
    <n v="12"/>
    <x v="1"/>
    <x v="12"/>
    <d v="2016-01-07T08:47:0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d v="2017-01-05T15:05:30"/>
    <d v="2017-01-05T15:05:30"/>
    <n v="1"/>
    <x v="2"/>
    <x v="2"/>
    <d v="2017-01-27T15:05:3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x v="28"/>
    <n v="1003"/>
    <x v="0"/>
    <s v="US"/>
    <s v="USD"/>
    <n v="1455998867"/>
    <n v="1453406867"/>
    <d v="2016-09-09T13:25:10"/>
    <d v="2016-09-09T13:25:10"/>
    <n v="9"/>
    <x v="3"/>
    <x v="9"/>
    <d v="2016-10-09T13:25:10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d v="2016-01-21T15:07:47"/>
    <d v="2016-01-21T15:07:47"/>
    <n v="1"/>
    <x v="3"/>
    <x v="2"/>
    <d v="2016-02-20T15:07:47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d v="2014-09-03T06:29:32"/>
    <d v="2014-09-03T06:29:32"/>
    <n v="9"/>
    <x v="4"/>
    <x v="9"/>
    <d v="2014-10-03T06:29:32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d v="2016-12-20T10:57:51"/>
    <d v="2016-12-20T10:57:51"/>
    <n v="12"/>
    <x v="3"/>
    <x v="12"/>
    <d v="2017-01-19T10:57:51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d v="2015-03-27T16:54:00"/>
    <d v="2015-03-27T16:54:00"/>
    <n v="3"/>
    <x v="1"/>
    <x v="8"/>
    <d v="2015-05-26T16:54:00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d v="2017-02-09T12:36:33"/>
    <d v="2017-02-09T12:36:33"/>
    <n v="2"/>
    <x v="2"/>
    <x v="3"/>
    <d v="2017-02-26T23:59:00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d v="2014-05-18T23:38:49"/>
    <d v="2014-05-18T23:38:49"/>
    <n v="5"/>
    <x v="4"/>
    <x v="6"/>
    <d v="2014-06-15T23:25:0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d v="2017-02-14T12:46:00"/>
    <d v="2017-02-14T12:46:00"/>
    <n v="2"/>
    <x v="2"/>
    <x v="3"/>
    <d v="2017-02-28T21:00: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d v="2017-01-17T14:51:10"/>
    <d v="2017-01-17T14:51:10"/>
    <n v="1"/>
    <x v="2"/>
    <x v="2"/>
    <d v="2017-01-31T13:00:00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d v="2016-06-13T16:29:42"/>
    <d v="2016-06-13T16:29:42"/>
    <n v="6"/>
    <x v="3"/>
    <x v="1"/>
    <d v="2016-07-13T16:29:4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d v="2012-11-26T15:04:12"/>
    <d v="2012-11-26T15:04:12"/>
    <n v="11"/>
    <x v="6"/>
    <x v="5"/>
    <d v="2012-12-26T15:04:12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d v="2016-01-29T15:22:56"/>
    <d v="2016-01-29T15:22:56"/>
    <n v="1"/>
    <x v="3"/>
    <x v="2"/>
    <d v="2016-03-01T00:59:00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d v="2014-10-16T16:08:44"/>
    <d v="2014-10-16T16:08:44"/>
    <n v="10"/>
    <x v="4"/>
    <x v="10"/>
    <d v="2014-11-15T17:08:44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d v="2014-09-06T11:11:45"/>
    <d v="2014-09-06T11:11:45"/>
    <n v="9"/>
    <x v="4"/>
    <x v="9"/>
    <d v="2014-10-06T11:11:45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x v="20"/>
    <n v="1080"/>
    <x v="0"/>
    <s v="US"/>
    <s v="USD"/>
    <n v="1429938683"/>
    <n v="1428124283"/>
    <d v="2014-11-14T13:09:51"/>
    <d v="2014-11-14T13:09:51"/>
    <n v="11"/>
    <x v="4"/>
    <x v="5"/>
    <d v="2014-12-14T13:09:51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d v="2015-04-04T00:11:23"/>
    <d v="2015-04-04T00:11:23"/>
    <n v="4"/>
    <x v="1"/>
    <x v="7"/>
    <d v="2015-04-25T00:11:23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d v="2015-12-22T00:05:19"/>
    <d v="2015-12-22T00:05:19"/>
    <n v="12"/>
    <x v="1"/>
    <x v="12"/>
    <d v="2016-01-21T00:05:1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d v="2014-10-27T08:40:40"/>
    <d v="2014-10-27T08:40:40"/>
    <n v="10"/>
    <x v="4"/>
    <x v="10"/>
    <d v="2014-11-26T09:40:4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d v="2014-12-23T14:58:39"/>
    <d v="2014-12-23T14:58:39"/>
    <n v="12"/>
    <x v="4"/>
    <x v="12"/>
    <d v="2015-02-21T14:58:39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d v="2015-11-26T06:15:16"/>
    <d v="2015-11-26T06:15:16"/>
    <n v="11"/>
    <x v="1"/>
    <x v="5"/>
    <d v="2015-12-23T17:59:0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d v="2015-01-20T11:52:10"/>
    <d v="2015-01-20T11:52:10"/>
    <n v="1"/>
    <x v="1"/>
    <x v="2"/>
    <d v="2015-02-10T11:52:10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d v="2015-05-22T15:04:09"/>
    <d v="2015-05-22T15:04:09"/>
    <n v="5"/>
    <x v="1"/>
    <x v="6"/>
    <d v="2015-06-21T15:04:09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d v="2014-10-07T21:58:00"/>
    <d v="2014-10-07T21:58:00"/>
    <n v="10"/>
    <x v="4"/>
    <x v="10"/>
    <d v="2014-11-05T00:00:00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d v="2014-05-26T12:27:18"/>
    <d v="2014-05-26T12:27:18"/>
    <n v="5"/>
    <x v="4"/>
    <x v="6"/>
    <d v="2014-06-10T23:00:00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d v="2014-05-19T08:09:12"/>
    <d v="2014-05-19T08:09:12"/>
    <n v="5"/>
    <x v="4"/>
    <x v="6"/>
    <d v="2014-07-18T08:09:12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d v="2014-07-21T15:24:03"/>
    <d v="2014-07-21T15:24:03"/>
    <n v="7"/>
    <x v="4"/>
    <x v="4"/>
    <d v="2014-08-20T15:24:03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d v="2015-06-08T02:09:36"/>
    <d v="2015-06-08T02:09:36"/>
    <n v="6"/>
    <x v="1"/>
    <x v="1"/>
    <d v="2015-07-20T17:00:0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d v="2014-04-29T15:00:20"/>
    <d v="2014-04-29T15:00:20"/>
    <n v="4"/>
    <x v="4"/>
    <x v="7"/>
    <d v="2014-05-26T22:00:0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d v="2015-06-15T15:18:53"/>
    <d v="2015-06-15T15:18:53"/>
    <n v="6"/>
    <x v="1"/>
    <x v="1"/>
    <d v="2015-08-14T15:18:53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d v="2016-10-17T09:51:09"/>
    <d v="2016-10-17T09:51:09"/>
    <n v="10"/>
    <x v="3"/>
    <x v="10"/>
    <d v="2016-11-22T00:59:00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d v="2016-07-13T17:53:29"/>
    <d v="2016-07-13T17:53:29"/>
    <n v="7"/>
    <x v="3"/>
    <x v="4"/>
    <d v="2016-08-27T17:53:29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d v="2015-04-27T11:13:06"/>
    <d v="2015-04-27T11:13:06"/>
    <n v="4"/>
    <x v="1"/>
    <x v="7"/>
    <d v="2015-06-11T11:13:06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d v="2012-09-06T18:51:15"/>
    <d v="2012-09-06T18:51:15"/>
    <n v="9"/>
    <x v="6"/>
    <x v="9"/>
    <d v="2012-10-06T18:51:1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d v="2014-05-02T07:13:33"/>
    <d v="2014-05-02T07:13:33"/>
    <n v="5"/>
    <x v="4"/>
    <x v="6"/>
    <d v="2014-05-30T11:00:00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d v="2017-02-17T06:01:32"/>
    <d v="2017-02-17T06:01:32"/>
    <n v="2"/>
    <x v="2"/>
    <x v="3"/>
    <d v="2017-03-03T06:01:32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d v="2015-02-18T11:54:11"/>
    <d v="2015-02-18T11:54:11"/>
    <n v="2"/>
    <x v="1"/>
    <x v="3"/>
    <d v="2015-03-20T10:54:11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d v="2016-07-16T01:20:25"/>
    <d v="2016-07-16T01:20:25"/>
    <n v="7"/>
    <x v="3"/>
    <x v="4"/>
    <d v="2016-08-15T01:20:25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d v="2014-10-20T12:00:47"/>
    <d v="2014-10-20T12:00:47"/>
    <n v="10"/>
    <x v="4"/>
    <x v="10"/>
    <d v="2014-11-17T23:35:0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d v="2015-08-17T12:56:11"/>
    <d v="2015-08-17T12:56:11"/>
    <n v="8"/>
    <x v="1"/>
    <x v="11"/>
    <d v="2015-09-16T12:56:1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d v="2016-08-15T16:10:47"/>
    <d v="2016-08-15T16:10:47"/>
    <n v="8"/>
    <x v="3"/>
    <x v="11"/>
    <d v="2016-10-14T16:10:47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d v="2015-08-11T20:04:19"/>
    <d v="2015-08-11T20:04:19"/>
    <n v="8"/>
    <x v="1"/>
    <x v="11"/>
    <d v="2015-09-10T20:04:19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d v="2016-07-18T21:38:45"/>
    <d v="2016-07-18T21:38:45"/>
    <n v="7"/>
    <x v="3"/>
    <x v="4"/>
    <d v="2016-08-17T21:38:4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d v="2016-10-01T07:50:55"/>
    <d v="2016-10-01T07:50:55"/>
    <n v="10"/>
    <x v="3"/>
    <x v="10"/>
    <d v="2016-10-31T22:59:00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d v="2013-04-04T08:26:49"/>
    <d v="2013-04-04T08:26:49"/>
    <n v="4"/>
    <x v="5"/>
    <x v="7"/>
    <d v="2013-05-04T08:26:49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d v="2013-07-11T13:50:44"/>
    <d v="2013-07-11T13:50:44"/>
    <n v="7"/>
    <x v="5"/>
    <x v="4"/>
    <d v="2013-08-16T06:59:00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d v="2010-07-19T16:26:13"/>
    <d v="2010-07-19T16:26:13"/>
    <n v="7"/>
    <x v="8"/>
    <x v="4"/>
    <d v="2010-10-01T23:59:00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d v="2016-01-04T01:03:17"/>
    <d v="2016-01-04T01:03:17"/>
    <n v="1"/>
    <x v="3"/>
    <x v="2"/>
    <d v="2016-03-04T01:03:17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d v="2013-12-02T14:03:58"/>
    <d v="2013-12-02T14:03:58"/>
    <n v="12"/>
    <x v="5"/>
    <x v="12"/>
    <d v="2013-12-29T02:59:0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d v="2015-06-22T14:00:21"/>
    <d v="2015-06-22T14:00:21"/>
    <n v="6"/>
    <x v="1"/>
    <x v="1"/>
    <d v="2015-06-26T18:00:00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d v="2015-12-21T15:50:48"/>
    <d v="2015-12-21T15:50:48"/>
    <n v="12"/>
    <x v="1"/>
    <x v="12"/>
    <d v="2016-01-20T15:50:48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d v="2015-09-06T11:30:47"/>
    <d v="2015-09-06T11:30:47"/>
    <n v="9"/>
    <x v="1"/>
    <x v="9"/>
    <d v="2015-10-06T11:30:47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d v="2015-03-19T20:41:39"/>
    <d v="2015-03-19T20:41:39"/>
    <n v="3"/>
    <x v="1"/>
    <x v="8"/>
    <d v="2015-04-15T21:50:00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d v="2016-01-18T12:26:38"/>
    <d v="2016-01-18T12:26:38"/>
    <n v="1"/>
    <x v="3"/>
    <x v="2"/>
    <d v="2016-02-02T12:26:38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d v="2014-07-22T22:44:15"/>
    <d v="2014-07-22T22:44:15"/>
    <n v="7"/>
    <x v="4"/>
    <x v="4"/>
    <d v="2014-08-21T22:44:15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d v="2014-08-11T14:16:26"/>
    <d v="2014-08-11T14:16:26"/>
    <n v="8"/>
    <x v="4"/>
    <x v="11"/>
    <d v="2014-09-09T23:52:00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d v="2016-03-14T18:44:14"/>
    <d v="2016-03-14T18:44:14"/>
    <n v="3"/>
    <x v="3"/>
    <x v="8"/>
    <d v="2016-04-27T08:16:00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d v="2014-12-02T16:37:42"/>
    <d v="2014-12-02T16:37:42"/>
    <n v="12"/>
    <x v="4"/>
    <x v="12"/>
    <d v="2014-12-31T16:22:00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d v="2015-05-14T19:20:55"/>
    <d v="2015-05-14T19:20:55"/>
    <n v="5"/>
    <x v="1"/>
    <x v="6"/>
    <d v="2015-06-13T19:20:55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d v="2016-04-04T23:02:40"/>
    <d v="2016-04-04T23:02:40"/>
    <n v="4"/>
    <x v="3"/>
    <x v="7"/>
    <d v="2016-05-04T23:02:40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d v="2017-01-09T04:59:05"/>
    <d v="2017-01-09T04:59:05"/>
    <n v="1"/>
    <x v="2"/>
    <x v="2"/>
    <d v="2017-02-08T04:59:05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d v="2015-04-28T11:04:54"/>
    <d v="2015-04-28T11:04:54"/>
    <n v="4"/>
    <x v="1"/>
    <x v="7"/>
    <d v="2015-05-28T10:59:00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d v="2014-08-11T13:16:53"/>
    <d v="2014-08-11T13:16:53"/>
    <n v="8"/>
    <x v="4"/>
    <x v="11"/>
    <d v="2014-10-01T22:59:00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d v="2015-01-23T14:59:14"/>
    <d v="2015-01-23T14:59:14"/>
    <n v="1"/>
    <x v="1"/>
    <x v="2"/>
    <d v="2015-03-01T20:04:0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d v="2014-11-10T17:59:50"/>
    <d v="2014-11-10T17:59:50"/>
    <n v="11"/>
    <x v="4"/>
    <x v="5"/>
    <d v="2015-01-09T17:59:50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d v="2014-07-31T10:16:24"/>
    <d v="2014-07-31T10:16:24"/>
    <n v="7"/>
    <x v="4"/>
    <x v="4"/>
    <d v="2014-09-29T10:16:24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d v="2016-03-04T10:36:51"/>
    <d v="2016-03-04T10:36:51"/>
    <n v="3"/>
    <x v="3"/>
    <x v="8"/>
    <d v="2016-04-03T09:36:51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d v="2016-03-31T03:59:00"/>
    <d v="2016-03-31T03:59:00"/>
    <n v="3"/>
    <x v="3"/>
    <x v="8"/>
    <d v="2016-05-20T03:59:00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d v="2014-07-09T17:27:26"/>
    <d v="2014-07-09T17:27:26"/>
    <n v="7"/>
    <x v="4"/>
    <x v="4"/>
    <d v="2014-08-08T17:27:26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x v="80"/>
    <n v="0"/>
    <x v="2"/>
    <s v="US"/>
    <s v="USD"/>
    <n v="1407955748"/>
    <n v="1405363748"/>
    <d v="2015-08-29T01:35:34"/>
    <d v="2015-08-29T01:35:34"/>
    <n v="8"/>
    <x v="1"/>
    <x v="11"/>
    <d v="2015-09-28T01:35:34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d v="2014-07-14T13:49:08"/>
    <d v="2014-07-14T13:49:08"/>
    <n v="7"/>
    <x v="4"/>
    <x v="4"/>
    <d v="2014-08-13T13:49:08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d v="2015-09-01T07:51:32"/>
    <d v="2015-09-01T07:51:32"/>
    <n v="9"/>
    <x v="1"/>
    <x v="9"/>
    <d v="2015-09-30T13:00:00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d v="2016-09-17T17:08:58"/>
    <d v="2016-09-17T17:08:58"/>
    <n v="9"/>
    <x v="3"/>
    <x v="9"/>
    <d v="2016-10-22T17:08:58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d v="2015-10-21T22:07:26"/>
    <d v="2015-10-21T22:07:26"/>
    <n v="10"/>
    <x v="1"/>
    <x v="10"/>
    <d v="2015-11-22T01:59:00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d v="2014-07-04T20:19:32"/>
    <d v="2014-07-04T20:19:32"/>
    <n v="7"/>
    <x v="4"/>
    <x v="4"/>
    <d v="2014-07-29T20:19:32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d v="2016-06-10T00:28:57"/>
    <d v="2016-06-10T00:28:57"/>
    <n v="6"/>
    <x v="3"/>
    <x v="1"/>
    <d v="2016-07-10T00:28:5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d v="2015-08-10T17:31:19"/>
    <d v="2015-08-10T17:31:19"/>
    <n v="8"/>
    <x v="1"/>
    <x v="11"/>
    <d v="2015-09-09T17:31:19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d v="2015-09-16T11:35:52"/>
    <d v="2015-09-16T11:35:52"/>
    <n v="9"/>
    <x v="1"/>
    <x v="9"/>
    <d v="2015-10-16T11:35:52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d v="2014-11-14T15:00:34"/>
    <d v="2014-11-14T15:00:34"/>
    <n v="11"/>
    <x v="4"/>
    <x v="5"/>
    <d v="2014-12-14T15:00:34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d v="2016-11-16T12:36:09"/>
    <d v="2016-11-16T12:36:09"/>
    <n v="11"/>
    <x v="3"/>
    <x v="5"/>
    <d v="2016-12-07T12:36:09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d v="2015-04-03T12:34:41"/>
    <d v="2015-04-03T12:34:41"/>
    <n v="4"/>
    <x v="1"/>
    <x v="7"/>
    <d v="2015-04-21T00:59:00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d v="2016-10-15T11:34:22"/>
    <d v="2016-10-15T11:34:22"/>
    <n v="10"/>
    <x v="3"/>
    <x v="10"/>
    <d v="2016-10-29T20:46: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d v="2015-04-17T11:25:00"/>
    <d v="2015-04-17T11:25:00"/>
    <n v="4"/>
    <x v="1"/>
    <x v="7"/>
    <d v="2015-06-14T14:19:00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d v="2016-02-09T08:42:39"/>
    <d v="2016-02-09T08:42:39"/>
    <n v="2"/>
    <x v="3"/>
    <x v="3"/>
    <d v="2016-03-10T08:42:39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x v="3"/>
    <n v="1506"/>
    <x v="2"/>
    <s v="US"/>
    <s v="USD"/>
    <n v="1444405123"/>
    <n v="1439221123"/>
    <d v="2016-06-29T21:27:20"/>
    <d v="2016-06-29T21:27:20"/>
    <n v="6"/>
    <x v="3"/>
    <x v="1"/>
    <d v="2016-08-18T21:27:20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d v="2015-08-10T10:38:43"/>
    <d v="2015-08-10T10:38:43"/>
    <n v="8"/>
    <x v="1"/>
    <x v="11"/>
    <d v="2015-10-09T10:38:43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d v="2017-01-31T17:57:58"/>
    <d v="2017-01-31T17:57:58"/>
    <n v="1"/>
    <x v="2"/>
    <x v="2"/>
    <d v="2017-03-02T17:57:5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d v="2015-01-26T22:19:55"/>
    <d v="2015-01-26T22:19:55"/>
    <n v="1"/>
    <x v="1"/>
    <x v="2"/>
    <d v="2015-02-25T22:19:5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d v="2015-02-20T12:07:15"/>
    <d v="2015-02-20T12:07:15"/>
    <n v="2"/>
    <x v="1"/>
    <x v="3"/>
    <d v="2015-03-22T11:07:15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d v="2014-10-27T19:40:44"/>
    <d v="2014-10-27T19:40:44"/>
    <n v="10"/>
    <x v="4"/>
    <x v="10"/>
    <d v="2014-12-26T20:40:44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d v="2015-08-20T23:21:31"/>
    <d v="2015-08-20T23:21:31"/>
    <n v="8"/>
    <x v="1"/>
    <x v="11"/>
    <d v="2015-09-19T23:21:31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d v="2015-10-16T17:09:06"/>
    <d v="2015-10-16T17:09:06"/>
    <n v="10"/>
    <x v="1"/>
    <x v="10"/>
    <d v="2015-11-15T18:09:06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d v="2014-08-02T08:31:18"/>
    <d v="2014-08-02T08:31:18"/>
    <n v="8"/>
    <x v="4"/>
    <x v="11"/>
    <d v="2014-09-01T00:00:00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d v="2015-04-06T12:22:11"/>
    <d v="2015-04-06T12:22:11"/>
    <n v="4"/>
    <x v="1"/>
    <x v="7"/>
    <d v="2015-05-05T13:48:00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d v="2015-08-30T16:12:39"/>
    <d v="2015-08-30T16:12:39"/>
    <n v="8"/>
    <x v="1"/>
    <x v="11"/>
    <d v="2015-09-29T16:12:3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d v="2015-06-18T11:05:59"/>
    <d v="2015-06-18T11:05:59"/>
    <n v="6"/>
    <x v="1"/>
    <x v="1"/>
    <d v="2015-08-17T11:05:59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d v="2016-10-21T22:36:30"/>
    <d v="2016-10-21T22:36:30"/>
    <n v="10"/>
    <x v="3"/>
    <x v="10"/>
    <d v="2016-12-20T23:36:30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d v="2014-12-08T08:44:07"/>
    <d v="2014-12-08T08:44:07"/>
    <n v="12"/>
    <x v="4"/>
    <x v="12"/>
    <d v="2015-01-08T08:41:00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d v="2016-06-07T08:01:23"/>
    <d v="2016-06-07T08:01:23"/>
    <n v="6"/>
    <x v="3"/>
    <x v="1"/>
    <d v="2016-07-08T20:59:0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d v="2015-03-02T14:39:05"/>
    <d v="2015-03-02T14:39:05"/>
    <n v="3"/>
    <x v="1"/>
    <x v="8"/>
    <d v="2015-05-01T13:39:05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d v="2016-07-15T17:45:43"/>
    <d v="2016-07-15T17:45:43"/>
    <n v="7"/>
    <x v="3"/>
    <x v="4"/>
    <d v="2016-08-14T17:45:43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d v="2015-09-08T09:51:52"/>
    <d v="2015-09-08T09:51:52"/>
    <n v="9"/>
    <x v="1"/>
    <x v="9"/>
    <d v="2015-10-15T17:00:00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d v="2014-05-01T16:49:01"/>
    <d v="2014-05-01T16:49:01"/>
    <n v="5"/>
    <x v="4"/>
    <x v="6"/>
    <d v="2014-05-31T22:59:00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d v="2015-07-22T14:05:56"/>
    <d v="2015-07-22T14:05:56"/>
    <n v="7"/>
    <x v="1"/>
    <x v="4"/>
    <d v="2015-09-20T14:05:56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d v="2016-06-01T19:36:20"/>
    <d v="2016-06-01T19:36:20"/>
    <n v="6"/>
    <x v="3"/>
    <x v="1"/>
    <d v="2016-07-31T19:36:20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d v="2015-04-20T14:48:46"/>
    <d v="2015-04-20T14:48:46"/>
    <n v="4"/>
    <x v="1"/>
    <x v="7"/>
    <d v="2015-05-20T14:48:46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d v="2016-09-16T07:05:01"/>
    <d v="2016-09-16T07:05:01"/>
    <n v="9"/>
    <x v="3"/>
    <x v="9"/>
    <d v="2016-10-07T09:00:00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d v="2015-12-21T14:00:49"/>
    <d v="2015-12-21T14:00:49"/>
    <n v="12"/>
    <x v="1"/>
    <x v="12"/>
    <d v="2016-02-07T19:17:00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d v="2016-01-12T23:33:11"/>
    <d v="2016-01-12T23:33:11"/>
    <n v="1"/>
    <x v="3"/>
    <x v="2"/>
    <d v="2016-02-11T23:33:11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d v="2014-09-20T09:56:15"/>
    <d v="2014-09-20T09:56:15"/>
    <n v="9"/>
    <x v="4"/>
    <x v="9"/>
    <d v="2014-10-20T09:56:15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d v="2015-06-16T04:12:17"/>
    <d v="2015-06-16T04:12:17"/>
    <n v="6"/>
    <x v="1"/>
    <x v="1"/>
    <d v="2015-07-16T02:56:00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d v="2016-07-04T03:10:18"/>
    <d v="2016-07-04T03:10:18"/>
    <n v="7"/>
    <x v="3"/>
    <x v="4"/>
    <d v="2016-08-23T03:10:18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d v="2015-04-12T22:45:06"/>
    <d v="2015-04-12T22:45:06"/>
    <n v="4"/>
    <x v="1"/>
    <x v="7"/>
    <d v="2015-06-11T22:45:06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d v="2015-01-02T16:48:31"/>
    <d v="2015-01-02T16:48:31"/>
    <n v="1"/>
    <x v="1"/>
    <x v="2"/>
    <d v="2015-02-02T21:00:00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d v="2014-08-25T12:15:16"/>
    <d v="2014-08-25T12:15:16"/>
    <n v="8"/>
    <x v="4"/>
    <x v="11"/>
    <d v="2014-10-19T00:00:00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d v="2015-08-25T05:17:56"/>
    <d v="2015-08-25T05:17:56"/>
    <n v="8"/>
    <x v="1"/>
    <x v="11"/>
    <d v="2015-09-16T17:00:00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x v="63"/>
    <n v="26"/>
    <x v="2"/>
    <s v="US"/>
    <s v="USD"/>
    <n v="1430234394"/>
    <n v="1425053994"/>
    <d v="2015-05-04T14:32:31"/>
    <d v="2015-05-04T14:32:31"/>
    <n v="5"/>
    <x v="1"/>
    <x v="6"/>
    <d v="2015-05-11T14:32:31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d v="2015-02-27T11:19:54"/>
    <d v="2015-02-27T11:19:54"/>
    <n v="2"/>
    <x v="1"/>
    <x v="3"/>
    <d v="2015-04-28T10:19:54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d v="2014-07-23T22:00:10"/>
    <d v="2014-07-23T22:00:10"/>
    <n v="7"/>
    <x v="4"/>
    <x v="4"/>
    <d v="2014-08-27T22:00: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d v="2017-01-09T19:45:19"/>
    <d v="2017-01-09T19:45:19"/>
    <n v="1"/>
    <x v="2"/>
    <x v="2"/>
    <d v="2017-02-18T19:45:19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d v="2014-09-03T09:17:00"/>
    <d v="2014-09-03T09:17:00"/>
    <n v="9"/>
    <x v="4"/>
    <x v="9"/>
    <d v="2014-10-04T09:17:00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d v="2016-09-01T21:55:34"/>
    <d v="2016-09-01T21:55:34"/>
    <n v="9"/>
    <x v="3"/>
    <x v="9"/>
    <d v="2016-10-31T21:55:34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d v="2015-03-18T12:33:02"/>
    <d v="2015-03-18T12:33:02"/>
    <n v="3"/>
    <x v="1"/>
    <x v="8"/>
    <d v="2015-04-17T12:33:02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d v="2014-07-23T10:10:50"/>
    <d v="2014-07-23T10:10:50"/>
    <n v="7"/>
    <x v="4"/>
    <x v="4"/>
    <d v="2014-09-21T10:10:50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d v="2016-05-06T05:43:47"/>
    <d v="2016-05-06T05:43:47"/>
    <n v="5"/>
    <x v="3"/>
    <x v="6"/>
    <d v="2016-06-05T05:43:47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d v="2015-03-18T07:22:05"/>
    <d v="2015-03-18T07:22:05"/>
    <n v="3"/>
    <x v="1"/>
    <x v="8"/>
    <d v="2015-04-01T07:22:05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d v="2016-05-19T03:59:20"/>
    <d v="2016-05-19T03:59:20"/>
    <n v="5"/>
    <x v="3"/>
    <x v="6"/>
    <d v="2016-05-27T08:12:00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d v="2016-06-13T10:35:23"/>
    <d v="2016-06-13T10:35:23"/>
    <n v="6"/>
    <x v="3"/>
    <x v="1"/>
    <d v="2016-07-02T10:35:23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d v="2015-02-24T20:05:32"/>
    <d v="2015-02-24T20:05:32"/>
    <n v="2"/>
    <x v="1"/>
    <x v="3"/>
    <d v="2015-03-26T19:05:32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d v="2016-03-06T17:36:36"/>
    <d v="2016-03-06T17:36:36"/>
    <n v="3"/>
    <x v="3"/>
    <x v="8"/>
    <d v="2016-05-05T16:36:36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x v="212"/>
    <n v="116"/>
    <x v="1"/>
    <s v="US"/>
    <s v="USD"/>
    <n v="1478733732"/>
    <n v="1478298132"/>
    <d v="2014-07-28T11:18:55"/>
    <d v="2014-07-28T11:18:55"/>
    <n v="7"/>
    <x v="4"/>
    <x v="4"/>
    <d v="2014-09-26T11:18:55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d v="2016-11-04T17:22:12"/>
    <d v="2016-11-04T17:22:12"/>
    <n v="11"/>
    <x v="3"/>
    <x v="5"/>
    <d v="2016-11-09T18:22:12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d v="2016-06-09T18:49:58"/>
    <d v="2016-06-09T18:49:58"/>
    <n v="6"/>
    <x v="3"/>
    <x v="1"/>
    <d v="2016-07-09T18:49:58"/>
    <b v="0"/>
    <n v="4"/>
    <b v="0"/>
    <s v="theater/spaces"/>
    <n v="3.2499999999999997E-5"/>
    <n v="6.5"/>
    <x v="1"/>
    <s v="spaces"/>
  </r>
  <r>
    <n v="3125"/>
    <s v="N/A (Canceled)"/>
    <s v="N/A"/>
    <x v="86"/>
    <n v="0"/>
    <x v="1"/>
    <s v="US"/>
    <s v="USD"/>
    <n v="1452142672"/>
    <n v="1449550672"/>
    <d v="2014-12-04T13:43:21"/>
    <d v="2014-12-04T13:43:21"/>
    <n v="12"/>
    <x v="4"/>
    <x v="12"/>
    <d v="2015-02-02T13:43:21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d v="2015-12-07T23:57:52"/>
    <d v="2015-12-07T23:57:52"/>
    <n v="12"/>
    <x v="1"/>
    <x v="12"/>
    <d v="2016-01-06T23:57:5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d v="2016-02-26T19:26:02"/>
    <d v="2016-02-26T19:26:02"/>
    <n v="2"/>
    <x v="3"/>
    <x v="3"/>
    <d v="2016-03-27T18:26:02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d v="2015-01-30T15:33:49"/>
    <d v="2015-01-30T15:33:49"/>
    <n v="1"/>
    <x v="1"/>
    <x v="2"/>
    <d v="2015-03-01T15:33:49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d v="2017-02-14T14:49:01"/>
    <d v="2017-02-14T14:49:01"/>
    <n v="2"/>
    <x v="2"/>
    <x v="3"/>
    <d v="2017-03-16T13:49:01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d v="2017-03-09T15:13:39"/>
    <d v="2017-03-09T15:13:39"/>
    <n v="3"/>
    <x v="2"/>
    <x v="8"/>
    <d v="2017-04-18T14:13:39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x v="393"/>
    <n v="645"/>
    <x v="3"/>
    <s v="US"/>
    <s v="USD"/>
    <n v="1491656045"/>
    <n v="1489067645"/>
    <d v="2017-03-14T10:21:56"/>
    <d v="2017-03-14T10:21:56"/>
    <n v="3"/>
    <x v="2"/>
    <x v="8"/>
    <d v="2017-04-13T23:59:00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d v="2017-03-09T08:54:05"/>
    <d v="2017-03-09T08:54:05"/>
    <n v="3"/>
    <x v="2"/>
    <x v="8"/>
    <d v="2017-04-08T07:54:05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d v="2017-02-20T03:24:20"/>
    <d v="2017-02-20T03:24:20"/>
    <n v="2"/>
    <x v="2"/>
    <x v="3"/>
    <d v="2017-04-21T02:24:20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d v="2017-02-22T08:33:54"/>
    <d v="2017-02-22T08:33:54"/>
    <n v="2"/>
    <x v="2"/>
    <x v="3"/>
    <d v="2017-03-24T07:33:5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d v="2017-03-06T12:16:59"/>
    <d v="2017-03-06T12:16:59"/>
    <n v="3"/>
    <x v="2"/>
    <x v="8"/>
    <d v="2017-03-27T11:16:59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d v="2017-03-12T22:38:41"/>
    <d v="2017-03-12T22:38:41"/>
    <n v="3"/>
    <x v="2"/>
    <x v="8"/>
    <d v="2017-04-03T22:38:41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d v="2017-02-23T06:05:54"/>
    <d v="2017-02-23T06:05:54"/>
    <n v="2"/>
    <x v="2"/>
    <x v="3"/>
    <d v="2017-03-31T17:59:00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d v="2017-03-13T16:14:29"/>
    <d v="2017-03-13T16:14:29"/>
    <n v="3"/>
    <x v="2"/>
    <x v="8"/>
    <d v="2017-05-03T14:12:00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d v="2017-03-15T10:30:07"/>
    <d v="2017-03-15T10:30:07"/>
    <n v="3"/>
    <x v="2"/>
    <x v="8"/>
    <d v="2017-04-03T10:30:07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d v="2017-02-19T01:29:20"/>
    <d v="2017-02-19T01:29:20"/>
    <n v="2"/>
    <x v="2"/>
    <x v="3"/>
    <d v="2017-03-24T23:33:0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d v="2017-03-08T12:15:03"/>
    <d v="2017-03-08T12:15:03"/>
    <n v="3"/>
    <x v="2"/>
    <x v="8"/>
    <d v="2017-04-07T11:15:03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d v="2017-03-06T13:04:48"/>
    <d v="2017-03-06T13:04:48"/>
    <n v="3"/>
    <x v="2"/>
    <x v="8"/>
    <d v="2017-04-16T15:00:00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d v="2017-02-17T07:18:59"/>
    <d v="2017-02-17T07:18:59"/>
    <n v="2"/>
    <x v="2"/>
    <x v="3"/>
    <d v="2017-03-19T06:18:59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d v="2017-03-14T03:35:56"/>
    <d v="2017-03-14T03:35:56"/>
    <n v="3"/>
    <x v="2"/>
    <x v="8"/>
    <d v="2017-04-09T03:35:56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d v="2017-03-02T07:55:07"/>
    <d v="2017-03-02T07:55:07"/>
    <n v="3"/>
    <x v="2"/>
    <x v="8"/>
    <d v="2017-03-19T01:00:00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d v="2017-01-26T19:58:54"/>
    <d v="2017-01-26T19:58:54"/>
    <n v="1"/>
    <x v="2"/>
    <x v="2"/>
    <d v="2017-03-27T18:58:54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d v="2017-03-02T11:22:46"/>
    <d v="2017-03-02T11:22:46"/>
    <n v="3"/>
    <x v="2"/>
    <x v="8"/>
    <d v="2017-04-16T10:22:46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d v="2014-09-27T18:15:55"/>
    <d v="2014-09-27T18:15:55"/>
    <n v="9"/>
    <x v="4"/>
    <x v="9"/>
    <d v="2014-11-06T19:15:55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d v="2014-09-09T10:58:04"/>
    <d v="2014-09-09T10:58:04"/>
    <n v="9"/>
    <x v="4"/>
    <x v="9"/>
    <d v="2014-09-30T23:00: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d v="2012-11-12T19:25:00"/>
    <d v="2012-11-12T19:25:00"/>
    <n v="11"/>
    <x v="6"/>
    <x v="5"/>
    <d v="2012-12-06T21:00:0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d v="2010-10-27T01:20:03"/>
    <d v="2010-10-27T01:20:03"/>
    <n v="10"/>
    <x v="8"/>
    <x v="10"/>
    <d v="2011-01-24T23:00:00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d v="2014-08-11T15:09:34"/>
    <d v="2014-08-11T15:09:34"/>
    <n v="8"/>
    <x v="4"/>
    <x v="11"/>
    <d v="2014-09-10T15:09:34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d v="2013-10-03T15:49:27"/>
    <d v="2013-10-03T15:49:27"/>
    <n v="10"/>
    <x v="5"/>
    <x v="10"/>
    <d v="2013-11-02T15:49:2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d v="2011-03-30T22:42:17"/>
    <d v="2011-03-30T22:42:17"/>
    <n v="3"/>
    <x v="7"/>
    <x v="8"/>
    <d v="2011-04-30T23:59:00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d v="2012-03-02T16:00:58"/>
    <d v="2012-03-02T16:00:58"/>
    <n v="3"/>
    <x v="6"/>
    <x v="8"/>
    <d v="2012-04-01T15:00:58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d v="2012-11-20T06:58:45"/>
    <d v="2012-11-20T06:58:45"/>
    <n v="11"/>
    <x v="6"/>
    <x v="5"/>
    <d v="2012-12-20T06:58:45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x v="23"/>
    <n v="4040"/>
    <x v="0"/>
    <s v="US"/>
    <s v="USD"/>
    <n v="1405746000"/>
    <n v="1404932105"/>
    <d v="2012-04-27T17:52:24"/>
    <d v="2012-04-27T17:52:24"/>
    <n v="4"/>
    <x v="6"/>
    <x v="7"/>
    <d v="2012-06-01T17:52:24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x v="10"/>
    <n v="5700"/>
    <x v="0"/>
    <s v="US"/>
    <s v="USD"/>
    <n v="1374523752"/>
    <n v="1371931752"/>
    <d v="2014-07-09T13:55:05"/>
    <d v="2014-07-09T13:55:05"/>
    <n v="7"/>
    <x v="4"/>
    <x v="4"/>
    <d v="2014-07-19T00:00:00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d v="2013-06-22T15:09:12"/>
    <d v="2013-06-22T15:09:12"/>
    <n v="6"/>
    <x v="5"/>
    <x v="1"/>
    <d v="2013-07-22T15:09:12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d v="2011-12-06T20:36:01"/>
    <d v="2011-12-06T20:36:01"/>
    <n v="12"/>
    <x v="7"/>
    <x v="12"/>
    <d v="2012-01-18T18:00:0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d v="2014-07-21T01:21:27"/>
    <d v="2014-07-21T01:21:27"/>
    <n v="7"/>
    <x v="4"/>
    <x v="4"/>
    <d v="2014-08-12T23:59:00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d v="2014-09-15T07:52:02"/>
    <d v="2014-09-15T07:52:02"/>
    <n v="9"/>
    <x v="4"/>
    <x v="9"/>
    <d v="2014-10-15T07:52:0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d v="2014-06-09T11:27:42"/>
    <d v="2014-06-09T11:27:42"/>
    <n v="6"/>
    <x v="4"/>
    <x v="1"/>
    <d v="2014-07-06T21:00:00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d v="2014-05-16T13:05:25"/>
    <d v="2014-05-16T13:05:25"/>
    <n v="5"/>
    <x v="4"/>
    <x v="6"/>
    <d v="2014-06-15T13:05:2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d v="2014-05-07T14:20:15"/>
    <d v="2014-05-07T14:20:15"/>
    <n v="5"/>
    <x v="4"/>
    <x v="6"/>
    <d v="2014-06-09T14:20:1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d v="2011-04-10T22:49:20"/>
    <d v="2011-04-10T22:49:20"/>
    <n v="4"/>
    <x v="7"/>
    <x v="7"/>
    <d v="2011-05-02T22:59:00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d v="2014-10-28T11:35:53"/>
    <d v="2014-10-28T11:35:53"/>
    <n v="10"/>
    <x v="4"/>
    <x v="10"/>
    <d v="2014-11-26T02:59:00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d v="2014-07-18T23:13:01"/>
    <d v="2014-07-18T23:13:01"/>
    <n v="7"/>
    <x v="4"/>
    <x v="4"/>
    <d v="2014-08-01T23:13:01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x v="6"/>
    <n v="8241"/>
    <x v="0"/>
    <s v="US"/>
    <s v="USD"/>
    <n v="1386910740"/>
    <n v="1384364561"/>
    <d v="2014-05-12T21:32:33"/>
    <d v="2014-05-12T21:32:33"/>
    <n v="5"/>
    <x v="4"/>
    <x v="6"/>
    <d v="2014-06-13T17:00:00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d v="2013-11-13T12:42:41"/>
    <d v="2013-11-13T12:42:41"/>
    <n v="11"/>
    <x v="5"/>
    <x v="5"/>
    <d v="2013-12-12T23:59:0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d v="2014-05-29T20:55:44"/>
    <d v="2014-05-29T20:55:44"/>
    <n v="5"/>
    <x v="4"/>
    <x v="6"/>
    <d v="2014-07-01T23:00:00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d v="2016-04-06T09:35:58"/>
    <d v="2016-04-06T09:35:58"/>
    <n v="4"/>
    <x v="3"/>
    <x v="7"/>
    <d v="2016-05-06T09:35:5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d v="2012-01-15T12:31:08"/>
    <d v="2012-01-15T12:31:08"/>
    <n v="1"/>
    <x v="6"/>
    <x v="2"/>
    <d v="2012-02-14T12:31:08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d v="2014-08-27T16:04:52"/>
    <d v="2014-08-27T16:04:52"/>
    <n v="8"/>
    <x v="4"/>
    <x v="11"/>
    <d v="2014-09-26T16:04:52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d v="2014-08-11T15:45:08"/>
    <d v="2014-08-11T15:45:08"/>
    <n v="8"/>
    <x v="4"/>
    <x v="11"/>
    <d v="2014-08-25T15:45:08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d v="2010-12-19T16:17:07"/>
    <d v="2010-12-19T16:17:07"/>
    <n v="12"/>
    <x v="8"/>
    <x v="12"/>
    <d v="2011-02-17T16:17:07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d v="2013-07-22T17:20:31"/>
    <d v="2013-07-22T17:20:31"/>
    <n v="7"/>
    <x v="5"/>
    <x v="4"/>
    <d v="2013-08-18T10:00:00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d v="2014-05-22T11:00:09"/>
    <d v="2014-05-22T11:00:09"/>
    <n v="5"/>
    <x v="4"/>
    <x v="6"/>
    <d v="2014-06-21T11:00:09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d v="2014-06-16T09:31:15"/>
    <d v="2014-06-16T09:31:15"/>
    <n v="6"/>
    <x v="4"/>
    <x v="1"/>
    <d v="2014-07-16T09:31:15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d v="2013-04-11T11:51:11"/>
    <d v="2013-04-11T11:51:11"/>
    <n v="4"/>
    <x v="5"/>
    <x v="7"/>
    <d v="2013-05-06T11:51:11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d v="2014-05-21T04:54:09"/>
    <d v="2014-05-21T04:54:09"/>
    <n v="5"/>
    <x v="4"/>
    <x v="6"/>
    <d v="2014-06-20T04:54:09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d v="2014-05-20T02:26:27"/>
    <d v="2014-05-20T02:26:27"/>
    <n v="5"/>
    <x v="4"/>
    <x v="6"/>
    <d v="2014-06-15T11:00:00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d v="2011-12-06T17:47:01"/>
    <d v="2011-12-06T17:47:01"/>
    <n v="12"/>
    <x v="7"/>
    <x v="12"/>
    <d v="2012-01-31T12:00:00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d v="2013-08-05T14:04:29"/>
    <d v="2013-08-05T14:04:29"/>
    <n v="8"/>
    <x v="5"/>
    <x v="11"/>
    <d v="2013-08-23T14:04:29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d v="2014-06-01T18:50:31"/>
    <d v="2014-06-01T18:50:31"/>
    <n v="6"/>
    <x v="4"/>
    <x v="1"/>
    <d v="2014-07-01T18:50:3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d v="2014-07-09T18:27:21"/>
    <d v="2014-07-09T18:27:21"/>
    <n v="7"/>
    <x v="4"/>
    <x v="4"/>
    <d v="2014-07-16T18:27:21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d v="2014-08-17T17:10:38"/>
    <d v="2014-08-17T17:10:38"/>
    <n v="8"/>
    <x v="4"/>
    <x v="11"/>
    <d v="2014-09-16T16:00:00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d v="2014-07-15T10:59:33"/>
    <d v="2014-07-15T10:59:33"/>
    <n v="7"/>
    <x v="4"/>
    <x v="4"/>
    <d v="2014-08-04T10:59:33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d v="2015-05-20T04:58:22"/>
    <d v="2015-05-20T04:58:22"/>
    <n v="5"/>
    <x v="1"/>
    <x v="6"/>
    <d v="2015-06-10T04:58:2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d v="2015-04-24T03:18:52"/>
    <d v="2015-04-24T03:18:52"/>
    <n v="4"/>
    <x v="1"/>
    <x v="7"/>
    <d v="2015-05-24T03:18:52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d v="2016-11-08T22:37:55"/>
    <d v="2016-11-08T22:37:55"/>
    <n v="11"/>
    <x v="3"/>
    <x v="5"/>
    <d v="2016-12-08T23:37:55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d v="2016-06-17T13:07:49"/>
    <d v="2016-06-17T13:07:49"/>
    <n v="6"/>
    <x v="3"/>
    <x v="1"/>
    <d v="2016-08-16T13:07:4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d v="2015-01-14T17:34:19"/>
    <d v="2015-01-14T17:34:19"/>
    <n v="1"/>
    <x v="1"/>
    <x v="2"/>
    <d v="2015-02-28T17:00:00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d v="2015-01-06T18:14:16"/>
    <d v="2015-01-06T18:14:16"/>
    <n v="1"/>
    <x v="1"/>
    <x v="2"/>
    <d v="2015-02-20T18:14:16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d v="2015-06-26T20:29:58"/>
    <d v="2015-06-26T20:29:58"/>
    <n v="6"/>
    <x v="1"/>
    <x v="1"/>
    <d v="2015-07-26T20:29:58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d v="2015-01-13T09:15:42"/>
    <d v="2015-01-13T09:15:42"/>
    <n v="1"/>
    <x v="1"/>
    <x v="2"/>
    <d v="2015-02-12T09:15:42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d v="2015-06-02T09:21:15"/>
    <d v="2015-06-02T09:21:15"/>
    <n v="6"/>
    <x v="1"/>
    <x v="1"/>
    <d v="2015-08-01T09:00:00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d v="2015-01-05T06:50:18"/>
    <d v="2015-01-05T06:50:18"/>
    <n v="1"/>
    <x v="1"/>
    <x v="2"/>
    <d v="2015-02-04T06:50:1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d v="2015-01-09T05:11:17"/>
    <d v="2015-01-09T05:11:17"/>
    <n v="1"/>
    <x v="1"/>
    <x v="2"/>
    <d v="2015-02-16T05:11:17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d v="2014-08-07T13:16:58"/>
    <d v="2014-08-07T13:16:58"/>
    <n v="8"/>
    <x v="4"/>
    <x v="11"/>
    <d v="2014-09-06T16:00: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d v="2016-03-31T02:41:41"/>
    <d v="2016-03-31T02:41:41"/>
    <n v="3"/>
    <x v="3"/>
    <x v="8"/>
    <d v="2016-04-30T00:34:00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d v="2014-08-10T13:24:37"/>
    <d v="2014-08-10T13:24:37"/>
    <n v="8"/>
    <x v="4"/>
    <x v="11"/>
    <d v="2014-08-31T13:24:37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d v="2015-10-16T15:29:06"/>
    <d v="2015-10-16T15:29:06"/>
    <n v="10"/>
    <x v="1"/>
    <x v="10"/>
    <d v="2015-12-14T00:59:00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d v="2015-08-26T18:43:42"/>
    <d v="2015-08-26T18:43:42"/>
    <n v="8"/>
    <x v="1"/>
    <x v="11"/>
    <d v="2015-09-25T18:43:42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d v="2015-06-17T11:27:59"/>
    <d v="2015-06-17T11:27:59"/>
    <n v="6"/>
    <x v="1"/>
    <x v="1"/>
    <d v="2015-07-17T11:14:00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d v="2015-04-01T03:59:32"/>
    <d v="2015-04-01T03:59:32"/>
    <n v="4"/>
    <x v="1"/>
    <x v="7"/>
    <d v="2015-05-01T03:59:32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d v="2015-08-20T01:37:31"/>
    <d v="2015-08-20T01:37:31"/>
    <n v="8"/>
    <x v="1"/>
    <x v="11"/>
    <d v="2015-09-19T01:37:31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d v="2015-02-22T01:40:07"/>
    <d v="2015-02-22T01:40:07"/>
    <n v="2"/>
    <x v="1"/>
    <x v="3"/>
    <d v="2015-04-23T00:40:0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d v="2014-07-07T09:31:17"/>
    <d v="2014-07-07T09:31:17"/>
    <n v="7"/>
    <x v="4"/>
    <x v="4"/>
    <d v="2014-07-28T09:31:17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d v="2014-05-19T10:17:38"/>
    <d v="2014-05-19T10:17:38"/>
    <n v="5"/>
    <x v="4"/>
    <x v="6"/>
    <d v="2014-06-20T18:00:0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d v="2012-04-14T17:28:39"/>
    <d v="2012-04-14T17:28:39"/>
    <n v="4"/>
    <x v="6"/>
    <x v="7"/>
    <d v="2012-05-31T22:59:0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d v="2014-07-14T09:04:40"/>
    <d v="2014-07-14T09:04:40"/>
    <n v="7"/>
    <x v="4"/>
    <x v="4"/>
    <d v="2014-08-14T21:00:00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d v="2014-07-09T14:05:51"/>
    <d v="2014-07-09T14:05:51"/>
    <n v="7"/>
    <x v="4"/>
    <x v="4"/>
    <d v="2014-08-08T14:05:51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d v="2015-06-16T13:19:19"/>
    <d v="2015-06-16T13:19:19"/>
    <n v="6"/>
    <x v="1"/>
    <x v="1"/>
    <d v="2015-07-26T13:19:19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d v="2015-11-29T14:01:13"/>
    <d v="2015-11-29T14:01:13"/>
    <n v="11"/>
    <x v="1"/>
    <x v="5"/>
    <d v="2016-01-05T18:55:00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d v="2015-08-03T10:57:51"/>
    <d v="2015-08-03T10:57:51"/>
    <n v="8"/>
    <x v="1"/>
    <x v="11"/>
    <d v="2015-09-09T22:59:00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d v="2015-06-10T06:06:11"/>
    <d v="2015-06-10T06:06:11"/>
    <n v="6"/>
    <x v="1"/>
    <x v="1"/>
    <d v="2015-07-11T09:30:00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d v="2016-10-05T08:06:24"/>
    <d v="2016-10-05T08:06:24"/>
    <n v="10"/>
    <x v="3"/>
    <x v="10"/>
    <d v="2016-11-04T08:06:24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d v="2014-11-27T19:03:06"/>
    <d v="2014-11-27T19:03:06"/>
    <n v="11"/>
    <x v="4"/>
    <x v="5"/>
    <d v="2014-12-30T19:00:00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x v="36"/>
    <n v="15126"/>
    <x v="0"/>
    <s v="US"/>
    <s v="USD"/>
    <n v="1489352400"/>
    <n v="1486411204"/>
    <d v="2015-02-15T18:35:47"/>
    <d v="2015-02-15T18:35:47"/>
    <n v="2"/>
    <x v="1"/>
    <x v="3"/>
    <d v="2015-03-22T17:35:47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d v="2017-02-06T15:00:04"/>
    <d v="2017-02-06T15:00:04"/>
    <n v="2"/>
    <x v="2"/>
    <x v="3"/>
    <d v="2017-03-12T16:00:00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d v="2015-05-31T11:43:23"/>
    <d v="2015-05-31T11:43:23"/>
    <n v="5"/>
    <x v="1"/>
    <x v="6"/>
    <d v="2015-07-05T11:43:23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d v="2015-09-23T08:58:17"/>
    <d v="2015-09-23T08:58:17"/>
    <n v="9"/>
    <x v="1"/>
    <x v="9"/>
    <d v="2015-10-24T16:29:00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d v="2015-07-21T15:02:56"/>
    <d v="2015-07-21T15:02:56"/>
    <n v="7"/>
    <x v="1"/>
    <x v="4"/>
    <d v="2015-08-20T15:02:56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d v="2016-11-23T15:25:13"/>
    <d v="2016-11-23T15:25:13"/>
    <n v="11"/>
    <x v="3"/>
    <x v="5"/>
    <d v="2017-01-10T00:00:00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d v="2016-05-13T08:25:38"/>
    <d v="2016-05-13T08:25:38"/>
    <n v="5"/>
    <x v="3"/>
    <x v="6"/>
    <d v="2016-06-03T16:00:00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d v="2015-09-30T09:00:12"/>
    <d v="2015-09-30T09:00:12"/>
    <n v="9"/>
    <x v="1"/>
    <x v="9"/>
    <d v="2015-10-30T09:00:12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d v="2016-12-18T16:10:36"/>
    <d v="2016-12-18T16:10:36"/>
    <n v="12"/>
    <x v="3"/>
    <x v="12"/>
    <d v="2017-01-17T16:10:36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d v="2015-11-15T12:01:24"/>
    <d v="2015-11-15T12:01:24"/>
    <n v="11"/>
    <x v="1"/>
    <x v="5"/>
    <d v="2015-12-16T23:59:00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d v="2014-10-21T01:59:58"/>
    <d v="2014-10-21T01:59:58"/>
    <n v="10"/>
    <x v="4"/>
    <x v="10"/>
    <d v="2014-11-20T02:59:58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d v="2014-09-15T23:02:06"/>
    <d v="2014-09-15T23:02:06"/>
    <n v="9"/>
    <x v="4"/>
    <x v="9"/>
    <d v="2014-09-30T22:59:00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d v="2016-03-17T17:39:07"/>
    <d v="2016-03-17T17:39:07"/>
    <n v="3"/>
    <x v="3"/>
    <x v="8"/>
    <d v="2016-04-16T17:39:0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d v="2016-04-03T14:31:57"/>
    <d v="2016-04-03T14:31:57"/>
    <n v="4"/>
    <x v="3"/>
    <x v="7"/>
    <d v="2016-05-03T22:59:00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d v="2017-01-31T14:19:15"/>
    <d v="2017-01-31T14:19:15"/>
    <n v="1"/>
    <x v="2"/>
    <x v="2"/>
    <d v="2017-03-02T14:19:15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d v="2016-12-30T13:56:48"/>
    <d v="2016-12-30T13:56:48"/>
    <n v="12"/>
    <x v="3"/>
    <x v="12"/>
    <d v="2017-02-01T18:31:00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d v="2016-06-01T03:20:51"/>
    <d v="2016-06-01T03:20:51"/>
    <n v="6"/>
    <x v="3"/>
    <x v="1"/>
    <d v="2016-07-01T03:20:51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d v="2016-11-28T17:00:33"/>
    <d v="2016-11-28T17:00:33"/>
    <n v="11"/>
    <x v="3"/>
    <x v="5"/>
    <d v="2016-12-28T17:00:33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d v="2015-09-05T06:23:04"/>
    <d v="2015-09-05T06:23:04"/>
    <n v="9"/>
    <x v="1"/>
    <x v="9"/>
    <d v="2015-09-28T22:59:00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d v="2015-06-01T07:14:58"/>
    <d v="2015-06-01T07:14:58"/>
    <n v="6"/>
    <x v="1"/>
    <x v="1"/>
    <d v="2015-07-01T07:14:58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d v="2015-09-30T21:08:13"/>
    <d v="2015-09-30T21:08:13"/>
    <n v="9"/>
    <x v="1"/>
    <x v="9"/>
    <d v="2015-10-25T18:59:0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d v="2017-01-19T11:39:08"/>
    <d v="2017-01-19T11:39:08"/>
    <n v="1"/>
    <x v="2"/>
    <x v="2"/>
    <d v="2017-02-16T18:00:0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d v="2014-09-11T02:47:50"/>
    <d v="2014-09-11T02:47:50"/>
    <n v="9"/>
    <x v="4"/>
    <x v="9"/>
    <d v="2014-10-14T01:59:00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d v="2014-08-20T13:08:12"/>
    <d v="2014-08-20T13:08:12"/>
    <n v="8"/>
    <x v="4"/>
    <x v="11"/>
    <d v="2014-09-19T13:08:1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d v="2015-09-14T21:19:22"/>
    <d v="2015-09-14T21:19:22"/>
    <n v="9"/>
    <x v="1"/>
    <x v="9"/>
    <d v="2015-10-08T19:00:00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d v="2016-11-01T11:39:42"/>
    <d v="2016-11-01T11:39:42"/>
    <n v="11"/>
    <x v="3"/>
    <x v="5"/>
    <d v="2016-12-01T12:39:42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d v="2015-05-11T09:24:18"/>
    <d v="2015-05-11T09:24:18"/>
    <n v="5"/>
    <x v="1"/>
    <x v="6"/>
    <d v="2015-06-11T21:00: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d v="2015-08-14T06:20:00"/>
    <d v="2015-08-14T06:20:00"/>
    <n v="8"/>
    <x v="1"/>
    <x v="11"/>
    <d v="2015-09-11T22:59:00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d v="2015-06-12T05:25:12"/>
    <d v="2015-06-12T05:25:12"/>
    <n v="6"/>
    <x v="1"/>
    <x v="1"/>
    <d v="2015-07-12T05:25:12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d v="2015-03-05T16:19:17"/>
    <d v="2015-03-05T16:19:17"/>
    <n v="3"/>
    <x v="1"/>
    <x v="8"/>
    <d v="2015-04-04T15:19:17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d v="2015-05-21T12:55:14"/>
    <d v="2015-05-21T12:55:14"/>
    <n v="5"/>
    <x v="1"/>
    <x v="6"/>
    <d v="2015-06-20T12:55:1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d v="2014-10-06T12:48:44"/>
    <d v="2014-10-06T12:48:44"/>
    <n v="10"/>
    <x v="4"/>
    <x v="10"/>
    <d v="2014-11-05T13:48:44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d v="2015-05-22T12:32:46"/>
    <d v="2015-05-22T12:32:46"/>
    <n v="5"/>
    <x v="1"/>
    <x v="6"/>
    <d v="2015-06-21T12:32:46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d v="2016-08-08T06:20:40"/>
    <d v="2016-08-08T06:20:40"/>
    <n v="8"/>
    <x v="3"/>
    <x v="11"/>
    <d v="2016-09-07T06:20:40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d v="2016-08-20T08:50:28"/>
    <d v="2016-08-20T08:50:28"/>
    <n v="8"/>
    <x v="3"/>
    <x v="11"/>
    <d v="2016-09-07T22:45:00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d v="2015-02-23T21:03:29"/>
    <d v="2015-02-23T21:03:29"/>
    <n v="2"/>
    <x v="1"/>
    <x v="3"/>
    <d v="2015-03-25T20:03:29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d v="2014-09-07T13:26:15"/>
    <d v="2014-09-07T13:26:15"/>
    <n v="9"/>
    <x v="4"/>
    <x v="9"/>
    <d v="2014-10-07T13:26:15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d v="2015-05-20T08:46:17"/>
    <d v="2015-05-20T08:46:17"/>
    <n v="5"/>
    <x v="1"/>
    <x v="6"/>
    <d v="2015-06-10T22:59:00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d v="2017-01-23T08:25:52"/>
    <d v="2017-01-23T08:25:52"/>
    <n v="1"/>
    <x v="2"/>
    <x v="2"/>
    <d v="2017-02-22T08:25:52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d v="2014-12-09T16:17:41"/>
    <d v="2014-12-09T16:17:41"/>
    <n v="12"/>
    <x v="4"/>
    <x v="12"/>
    <d v="2015-01-08T16:17:41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d v="2016-09-01T13:15:45"/>
    <d v="2016-09-01T13:15:45"/>
    <n v="9"/>
    <x v="3"/>
    <x v="9"/>
    <d v="2016-09-30T22:59:0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d v="2015-10-26T11:08:38"/>
    <d v="2015-10-26T11:08:38"/>
    <n v="10"/>
    <x v="1"/>
    <x v="10"/>
    <d v="2015-11-30T12:08:38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d v="2015-06-16T12:24:36"/>
    <d v="2015-06-16T12:24:36"/>
    <n v="6"/>
    <x v="1"/>
    <x v="1"/>
    <d v="2015-07-16T12:24:36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d v="2014-11-21T02:34:22"/>
    <d v="2014-11-21T02:34:22"/>
    <n v="11"/>
    <x v="4"/>
    <x v="5"/>
    <d v="2014-12-21T23:00:00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d v="2015-10-07T07:23:08"/>
    <d v="2015-10-07T07:23:08"/>
    <n v="10"/>
    <x v="1"/>
    <x v="10"/>
    <d v="2015-10-30T16:00:00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d v="2015-01-12T14:12:18"/>
    <d v="2015-01-12T14:12:18"/>
    <n v="1"/>
    <x v="1"/>
    <x v="2"/>
    <d v="2015-01-28T17:00:00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d v="2015-11-03T12:05:15"/>
    <d v="2015-11-03T12:05:15"/>
    <n v="11"/>
    <x v="1"/>
    <x v="5"/>
    <d v="2015-12-03T12:00:00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d v="2015-05-12T07:52:02"/>
    <d v="2015-05-12T07:52:02"/>
    <n v="5"/>
    <x v="1"/>
    <x v="6"/>
    <d v="2015-06-12T16:00:0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d v="2015-06-17T13:11:00"/>
    <d v="2015-06-17T13:11:00"/>
    <n v="6"/>
    <x v="1"/>
    <x v="1"/>
    <d v="2015-07-17T13:11:00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d v="2016-08-08T16:42:08"/>
    <d v="2016-08-08T16:42:08"/>
    <n v="8"/>
    <x v="3"/>
    <x v="11"/>
    <d v="2016-08-24T16:42:08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d v="2015-05-13T04:29:57"/>
    <d v="2015-05-13T04:29:57"/>
    <n v="5"/>
    <x v="1"/>
    <x v="6"/>
    <d v="2015-06-16T06:00:0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x v="15"/>
    <n v="1950"/>
    <x v="0"/>
    <s v="GB"/>
    <s v="GBP"/>
    <n v="1414927775"/>
    <n v="1412332175"/>
    <d v="2015-06-12T07:47:45"/>
    <d v="2015-06-12T07:47:45"/>
    <n v="6"/>
    <x v="1"/>
    <x v="1"/>
    <d v="2015-07-12T07:47:4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d v="2014-10-03T05:29:35"/>
    <d v="2014-10-03T05:29:35"/>
    <n v="10"/>
    <x v="4"/>
    <x v="10"/>
    <d v="2014-11-02T06:29:35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d v="2015-10-07T07:00:09"/>
    <d v="2015-10-07T07:00:09"/>
    <n v="10"/>
    <x v="1"/>
    <x v="10"/>
    <d v="2015-11-06T08:00:09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d v="2016-08-29T14:14:02"/>
    <d v="2016-08-29T14:14:02"/>
    <n v="8"/>
    <x v="3"/>
    <x v="11"/>
    <d v="2016-09-14T14:00:00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d v="2016-01-31T11:54:32"/>
    <d v="2016-01-31T11:54:32"/>
    <n v="1"/>
    <x v="3"/>
    <x v="2"/>
    <d v="2016-03-15T16:00:00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d v="2015-01-13T16:07:51"/>
    <d v="2015-01-13T16:07:51"/>
    <n v="1"/>
    <x v="1"/>
    <x v="2"/>
    <d v="2015-02-08T23:30:00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d v="2016-02-26T17:47:59"/>
    <d v="2016-02-26T17:47:59"/>
    <n v="2"/>
    <x v="3"/>
    <x v="3"/>
    <d v="2016-03-31T22:59:00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d v="2014-10-19T11:23:26"/>
    <d v="2014-10-19T11:23:26"/>
    <n v="10"/>
    <x v="4"/>
    <x v="10"/>
    <d v="2014-11-18T12:23:26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d v="2015-04-30T15:21:43"/>
    <d v="2015-04-30T15:21:43"/>
    <n v="4"/>
    <x v="1"/>
    <x v="7"/>
    <d v="2015-05-30T15:21:43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d v="2016-03-01T21:27:39"/>
    <d v="2016-03-01T21:27:39"/>
    <n v="3"/>
    <x v="3"/>
    <x v="8"/>
    <d v="2016-03-31T20:27:39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d v="2015-04-27T13:09:58"/>
    <d v="2015-04-27T13:09:58"/>
    <n v="4"/>
    <x v="1"/>
    <x v="7"/>
    <d v="2015-06-01T00:00:00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d v="2015-08-02T19:28:25"/>
    <d v="2015-08-02T19:28:25"/>
    <n v="8"/>
    <x v="1"/>
    <x v="11"/>
    <d v="2015-09-01T19:28:25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d v="2016-03-15T23:39:48"/>
    <d v="2016-03-15T23:39:48"/>
    <n v="3"/>
    <x v="3"/>
    <x v="8"/>
    <d v="2016-04-28T23:39:4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d v="2016-01-10T12:51:38"/>
    <d v="2016-01-10T12:51:38"/>
    <n v="1"/>
    <x v="3"/>
    <x v="2"/>
    <d v="2016-02-10T16:00:00"/>
    <b v="0"/>
    <n v="15"/>
    <b v="1"/>
    <s v="theater/plays"/>
    <n v="1.016"/>
    <n v="203.2"/>
    <x v="1"/>
    <s v="plays"/>
  </r>
  <r>
    <n v="3285"/>
    <s v="By Morning"/>
    <s v="A new play by Matthew Gasda"/>
    <x v="402"/>
    <n v="5604"/>
    <x v="0"/>
    <s v="US"/>
    <s v="USD"/>
    <n v="1488258000"/>
    <n v="1485556626"/>
    <d v="2016-01-11T16:14:13"/>
    <d v="2016-01-11T16:14:13"/>
    <n v="1"/>
    <x v="3"/>
    <x v="2"/>
    <d v="2016-01-29T00:59:00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d v="2017-01-27T17:37:06"/>
    <d v="2017-01-27T17:37:06"/>
    <n v="1"/>
    <x v="2"/>
    <x v="2"/>
    <d v="2017-02-28T00:00:00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d v="2016-07-16T15:09:42"/>
    <d v="2016-07-16T15:09:42"/>
    <n v="7"/>
    <x v="3"/>
    <x v="4"/>
    <d v="2016-08-15T15:09:42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d v="2015-11-03T13:00:28"/>
    <d v="2015-11-03T13:00:28"/>
    <n v="11"/>
    <x v="1"/>
    <x v="5"/>
    <d v="2015-11-28T13:00:2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d v="2016-05-15T13:35:15"/>
    <d v="2016-05-15T13:35:15"/>
    <n v="5"/>
    <x v="3"/>
    <x v="6"/>
    <d v="2016-06-20T18:00:00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d v="2017-01-23T03:50:02"/>
    <d v="2017-01-23T03:50:02"/>
    <n v="1"/>
    <x v="2"/>
    <x v="2"/>
    <d v="2017-02-20T03:50:02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d v="2017-02-09T07:21:31"/>
    <d v="2017-02-09T07:21:31"/>
    <n v="2"/>
    <x v="2"/>
    <x v="3"/>
    <d v="2017-03-11T07:21:3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d v="2015-08-16T11:51:40"/>
    <d v="2015-08-16T11:51:40"/>
    <n v="8"/>
    <x v="1"/>
    <x v="11"/>
    <d v="2015-09-16T22:59:00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d v="2015-10-05T13:29:08"/>
    <d v="2015-10-05T13:29:08"/>
    <n v="10"/>
    <x v="1"/>
    <x v="10"/>
    <d v="2015-12-04T14:29:08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d v="2017-02-02T05:12:32"/>
    <d v="2017-02-02T05:12:32"/>
    <n v="2"/>
    <x v="2"/>
    <x v="3"/>
    <d v="2017-03-04T05:12:32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d v="2015-05-17T07:59:14"/>
    <d v="2015-05-17T07:59:14"/>
    <n v="5"/>
    <x v="1"/>
    <x v="6"/>
    <d v="2015-06-16T07:59:14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d v="2016-08-27T05:37:09"/>
    <d v="2016-08-27T05:37:09"/>
    <n v="8"/>
    <x v="3"/>
    <x v="11"/>
    <d v="2016-09-26T05:37:09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d v="2015-11-01T13:09:32"/>
    <d v="2015-11-01T13:09:32"/>
    <n v="11"/>
    <x v="1"/>
    <x v="5"/>
    <d v="2015-11-22T17:00:00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d v="2015-07-08T13:30:56"/>
    <d v="2015-07-08T13:30:56"/>
    <n v="7"/>
    <x v="1"/>
    <x v="4"/>
    <d v="2015-07-27T17:59:00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d v="2015-08-23T17:59:28"/>
    <d v="2015-08-23T17:59:28"/>
    <n v="8"/>
    <x v="1"/>
    <x v="11"/>
    <d v="2015-09-12T19:00:00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d v="2015-09-14T17:01:03"/>
    <d v="2015-09-14T17:01:03"/>
    <n v="9"/>
    <x v="1"/>
    <x v="9"/>
    <d v="2015-10-14T17:01:03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d v="2015-04-08T12:51:02"/>
    <d v="2015-04-08T12:51:02"/>
    <n v="4"/>
    <x v="1"/>
    <x v="7"/>
    <d v="2015-04-29T12:51:02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x v="33"/>
    <n v="8685"/>
    <x v="0"/>
    <s v="ES"/>
    <s v="EUR"/>
    <n v="1481099176"/>
    <n v="1478507176"/>
    <d v="2016-06-17T12:39:36"/>
    <d v="2016-06-17T12:39:36"/>
    <n v="6"/>
    <x v="3"/>
    <x v="1"/>
    <d v="2016-08-01T01:59:00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d v="2016-11-07T03:26:16"/>
    <d v="2016-11-07T03:26:16"/>
    <n v="11"/>
    <x v="3"/>
    <x v="5"/>
    <d v="2016-12-07T03:26:16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d v="2015-02-21T10:38:04"/>
    <d v="2015-02-21T10:38:04"/>
    <n v="2"/>
    <x v="1"/>
    <x v="3"/>
    <d v="2015-03-28T09:38: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d v="2016-11-22T09:59:12"/>
    <d v="2016-11-22T09:59:12"/>
    <n v="11"/>
    <x v="3"/>
    <x v="5"/>
    <d v="2016-12-22T09:59:12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d v="2015-07-01T15:32:28"/>
    <d v="2015-07-01T15:32:28"/>
    <n v="7"/>
    <x v="1"/>
    <x v="4"/>
    <d v="2015-07-31T15:32:28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d v="2016-05-03T00:15:42"/>
    <d v="2016-05-03T00:15:42"/>
    <n v="5"/>
    <x v="3"/>
    <x v="6"/>
    <d v="2016-06-09T22:00:00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d v="2016-04-14T20:22:19"/>
    <d v="2016-04-14T20:22:19"/>
    <n v="4"/>
    <x v="3"/>
    <x v="7"/>
    <d v="2016-05-14T20:22:19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d v="2016-03-23T16:02:45"/>
    <d v="2016-03-23T16:02:45"/>
    <n v="3"/>
    <x v="3"/>
    <x v="8"/>
    <d v="2016-04-13T16:02:45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d v="2016-09-15T10:36:18"/>
    <d v="2016-09-15T10:36:18"/>
    <n v="9"/>
    <x v="3"/>
    <x v="9"/>
    <d v="2016-10-16T10:36:18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d v="2015-09-06T17:17:05"/>
    <d v="2015-09-06T17:17:05"/>
    <n v="9"/>
    <x v="1"/>
    <x v="9"/>
    <d v="2015-10-06T17:17:05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d v="2015-09-17T02:00:10"/>
    <d v="2015-09-17T02:00:10"/>
    <n v="9"/>
    <x v="1"/>
    <x v="9"/>
    <d v="2015-10-17T02:00:10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d v="2016-10-21T14:25:46"/>
    <d v="2016-10-21T14:25:46"/>
    <n v="10"/>
    <x v="3"/>
    <x v="10"/>
    <d v="2016-11-11T17:00:00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d v="2016-01-13T00:51:57"/>
    <d v="2016-01-13T00:51:57"/>
    <n v="1"/>
    <x v="3"/>
    <x v="2"/>
    <d v="2016-01-26T20:00:00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d v="2015-04-11T01:25:11"/>
    <d v="2015-04-11T01:25:11"/>
    <n v="4"/>
    <x v="1"/>
    <x v="7"/>
    <d v="2015-05-08T15:05:00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d v="2016-04-06T02:17:21"/>
    <d v="2016-04-06T02:17:21"/>
    <n v="4"/>
    <x v="3"/>
    <x v="7"/>
    <d v="2016-05-06T02:17:21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d v="2014-07-06T15:54:35"/>
    <d v="2014-07-06T15:54:35"/>
    <n v="7"/>
    <x v="4"/>
    <x v="4"/>
    <d v="2014-08-08T08:54:00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d v="2016-05-08T19:57:04"/>
    <d v="2016-05-08T19:57:04"/>
    <n v="5"/>
    <x v="3"/>
    <x v="6"/>
    <d v="2016-06-07T19:57:04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d v="2016-03-02T02:14:53"/>
    <d v="2016-03-02T02:14:53"/>
    <n v="3"/>
    <x v="3"/>
    <x v="8"/>
    <d v="2016-04-10T21:30:00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d v="2014-12-17T09:03:06"/>
    <d v="2014-12-17T09:03:06"/>
    <n v="12"/>
    <x v="4"/>
    <x v="12"/>
    <d v="2015-01-31T09:03:06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d v="2016-05-22T20:05:57"/>
    <d v="2016-05-22T20:05:57"/>
    <n v="5"/>
    <x v="3"/>
    <x v="6"/>
    <d v="2016-06-21T20:05:57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d v="2014-10-01T21:24:25"/>
    <d v="2014-10-01T21:24:25"/>
    <n v="10"/>
    <x v="4"/>
    <x v="10"/>
    <d v="2014-10-15T22:59:00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d v="2016-05-30T19:14:56"/>
    <d v="2016-05-30T19:14:56"/>
    <n v="5"/>
    <x v="3"/>
    <x v="6"/>
    <d v="2016-06-21T22:55:00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d v="2016-08-26T03:46:48"/>
    <d v="2016-08-26T03:46:48"/>
    <n v="8"/>
    <x v="3"/>
    <x v="11"/>
    <d v="2016-09-25T03:46:48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d v="2016-05-22T08:59:50"/>
    <d v="2016-05-22T08:59:50"/>
    <n v="5"/>
    <x v="3"/>
    <x v="6"/>
    <d v="2016-06-05T08:59:50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d v="2015-03-01T13:51:17"/>
    <d v="2015-03-01T13:51:17"/>
    <n v="3"/>
    <x v="1"/>
    <x v="8"/>
    <d v="2015-04-05T12:51:17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d v="2015-02-06T12:08:25"/>
    <d v="2015-02-06T12:08:25"/>
    <n v="2"/>
    <x v="1"/>
    <x v="3"/>
    <d v="2015-03-08T11:08:25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d v="2016-04-08T03:59:26"/>
    <d v="2016-04-08T03:59:26"/>
    <n v="4"/>
    <x v="3"/>
    <x v="7"/>
    <d v="2016-05-08T03:59:26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d v="2014-07-02T08:48:03"/>
    <d v="2014-07-02T08:48:03"/>
    <n v="7"/>
    <x v="4"/>
    <x v="4"/>
    <d v="2014-07-04T20:00:00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d v="2014-07-17T02:45:08"/>
    <d v="2014-07-17T02:45:08"/>
    <n v="7"/>
    <x v="4"/>
    <x v="4"/>
    <d v="2014-07-27T18:00:0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d v="2015-03-02T16:17:48"/>
    <d v="2015-03-02T16:17:48"/>
    <n v="3"/>
    <x v="1"/>
    <x v="8"/>
    <d v="2015-04-01T15:17:48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d v="2015-09-01T11:44:46"/>
    <d v="2015-09-01T11:44:46"/>
    <n v="9"/>
    <x v="1"/>
    <x v="9"/>
    <d v="2015-10-06T11:44:46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d v="2014-06-19T15:38:50"/>
    <d v="2014-06-19T15:38:50"/>
    <n v="6"/>
    <x v="4"/>
    <x v="1"/>
    <d v="2014-07-19T15:38:5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d v="2015-05-24T11:14:40"/>
    <d v="2015-05-24T11:14:40"/>
    <n v="5"/>
    <x v="1"/>
    <x v="6"/>
    <d v="2015-06-15T11:14:40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d v="2015-06-30T07:30:22"/>
    <d v="2015-06-30T07:30:22"/>
    <n v="6"/>
    <x v="1"/>
    <x v="1"/>
    <d v="2015-07-30T07:30:22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d v="2014-07-07T11:10:46"/>
    <d v="2014-07-07T11:10:46"/>
    <n v="7"/>
    <x v="4"/>
    <x v="4"/>
    <d v="2014-08-03T18:00:00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d v="2016-03-08T04:34:06"/>
    <d v="2016-03-08T04:34:06"/>
    <n v="3"/>
    <x v="3"/>
    <x v="8"/>
    <d v="2016-04-05T03:34:06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d v="2014-09-19T01:46:07"/>
    <d v="2014-09-19T01:46:07"/>
    <n v="9"/>
    <x v="4"/>
    <x v="9"/>
    <d v="2014-10-10T16:00:0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d v="2017-02-03T08:48:00"/>
    <d v="2017-02-03T08:48:00"/>
    <n v="2"/>
    <x v="2"/>
    <x v="3"/>
    <d v="2017-02-24T08:48:00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d v="2016-06-28T10:58:38"/>
    <d v="2016-06-28T10:58:38"/>
    <n v="6"/>
    <x v="3"/>
    <x v="1"/>
    <d v="2016-07-28T10:58:38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d v="2016-11-11T18:22:34"/>
    <d v="2016-11-11T18:22:34"/>
    <n v="11"/>
    <x v="3"/>
    <x v="5"/>
    <d v="2016-12-06T18:22:34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d v="2016-05-20T14:10:21"/>
    <d v="2016-05-20T14:10:21"/>
    <n v="5"/>
    <x v="3"/>
    <x v="6"/>
    <d v="2016-06-12T12:00:0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d v="2015-02-27T02:06:50"/>
    <d v="2015-02-27T02:06:50"/>
    <n v="2"/>
    <x v="1"/>
    <x v="3"/>
    <d v="2015-03-31T23:59:00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d v="2016-03-23T16:59:44"/>
    <d v="2016-03-23T16:59:44"/>
    <n v="3"/>
    <x v="3"/>
    <x v="8"/>
    <d v="2016-04-13T08:18:00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d v="2014-07-30T23:48:13"/>
    <d v="2014-07-30T23:48:13"/>
    <n v="7"/>
    <x v="4"/>
    <x v="4"/>
    <d v="2014-08-29T23:48:13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d v="2015-02-17T21:32:48"/>
    <d v="2015-02-17T21:32:48"/>
    <n v="2"/>
    <x v="1"/>
    <x v="3"/>
    <d v="2015-04-17T19:37:0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d v="2015-02-18T19:35:10"/>
    <d v="2015-02-18T19:35:10"/>
    <n v="2"/>
    <x v="1"/>
    <x v="3"/>
    <d v="2015-02-25T19:35:10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d v="2016-04-24T08:14:14"/>
    <d v="2016-04-24T08:14:14"/>
    <n v="4"/>
    <x v="3"/>
    <x v="7"/>
    <d v="2016-05-08T16:00:0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d v="2016-04-06T08:24:40"/>
    <d v="2016-04-06T08:24:40"/>
    <n v="4"/>
    <x v="3"/>
    <x v="7"/>
    <d v="2016-04-29T22:59:00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d v="2016-05-22T21:39:32"/>
    <d v="2016-05-22T21:39:32"/>
    <n v="5"/>
    <x v="3"/>
    <x v="6"/>
    <d v="2016-06-13T12:00:0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d v="2015-10-25T11:50:11"/>
    <d v="2015-10-25T11:50:11"/>
    <n v="10"/>
    <x v="1"/>
    <x v="10"/>
    <d v="2015-11-29T18:00:00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d v="2014-06-16T04:29:25"/>
    <d v="2014-06-16T04:29:25"/>
    <n v="6"/>
    <x v="4"/>
    <x v="1"/>
    <d v="2014-07-23T06:00:00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d v="2016-05-05T18:49:38"/>
    <d v="2016-05-05T18:49:38"/>
    <n v="5"/>
    <x v="3"/>
    <x v="6"/>
    <d v="2016-07-01T18:00:0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d v="2016-04-19T05:22:30"/>
    <d v="2016-04-19T05:22:30"/>
    <n v="4"/>
    <x v="3"/>
    <x v="7"/>
    <d v="2016-05-02T18:00:00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d v="2015-09-23T12:26:46"/>
    <d v="2015-09-23T12:26:46"/>
    <n v="9"/>
    <x v="1"/>
    <x v="9"/>
    <d v="2015-10-28T23:01:00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d v="2016-04-29T09:52:07"/>
    <d v="2016-04-29T09:52:07"/>
    <n v="4"/>
    <x v="3"/>
    <x v="7"/>
    <d v="2016-05-10T06:17:00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d v="2016-06-15T14:34:32"/>
    <d v="2016-06-15T14:34:32"/>
    <n v="6"/>
    <x v="3"/>
    <x v="1"/>
    <d v="2016-07-15T14:34:32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d v="2014-07-02T05:01:50"/>
    <d v="2014-07-02T05:01:50"/>
    <n v="7"/>
    <x v="4"/>
    <x v="4"/>
    <d v="2014-08-01T05:01:50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d v="2014-10-20T02:27:59"/>
    <d v="2014-10-20T02:27:59"/>
    <n v="10"/>
    <x v="4"/>
    <x v="10"/>
    <d v="2014-11-19T03:27: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x v="7"/>
    <n v="9124"/>
    <x v="0"/>
    <s v="SG"/>
    <s v="SGD"/>
    <n v="1481731140"/>
    <n v="1479866343"/>
    <d v="2017-01-10T20:22:14"/>
    <d v="2017-01-10T20:22:14"/>
    <n v="1"/>
    <x v="2"/>
    <x v="2"/>
    <d v="2017-02-24T20:22:14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d v="2016-11-22T20:59:03"/>
    <d v="2016-11-22T20:59:03"/>
    <n v="11"/>
    <x v="3"/>
    <x v="5"/>
    <d v="2016-12-14T10:59:0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d v="2014-08-14T19:36:30"/>
    <d v="2014-08-14T19:36:30"/>
    <n v="8"/>
    <x v="4"/>
    <x v="11"/>
    <d v="2014-09-01T10:59:00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d v="2015-02-20T21:11:57"/>
    <d v="2015-02-20T21:11:57"/>
    <n v="2"/>
    <x v="1"/>
    <x v="3"/>
    <d v="2015-03-06T23:55:00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d v="2014-07-31T13:30:45"/>
    <d v="2014-07-31T13:30:45"/>
    <n v="7"/>
    <x v="4"/>
    <x v="4"/>
    <d v="2014-08-19T11:00:00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d v="2016-02-22T18:27:29"/>
    <d v="2016-02-22T18:27:29"/>
    <n v="2"/>
    <x v="3"/>
    <x v="3"/>
    <d v="2016-03-15T16:00:00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d v="2015-11-12T21:26:32"/>
    <d v="2015-11-12T21:26:32"/>
    <n v="11"/>
    <x v="1"/>
    <x v="5"/>
    <d v="2015-12-12T21:26:32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d v="2015-04-12T20:37:17"/>
    <d v="2015-04-12T20:37:17"/>
    <n v="4"/>
    <x v="1"/>
    <x v="7"/>
    <d v="2015-05-12T20:37:1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d v="2015-07-07T17:24:54"/>
    <d v="2015-07-07T17:24:54"/>
    <n v="7"/>
    <x v="1"/>
    <x v="4"/>
    <d v="2015-08-01T17:24:54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d v="2014-11-25T23:47:39"/>
    <d v="2014-11-25T23:47:39"/>
    <n v="11"/>
    <x v="4"/>
    <x v="5"/>
    <d v="2015-01-01T00:00:0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d v="2016-11-15T19:59:40"/>
    <d v="2016-11-15T19:59:40"/>
    <n v="11"/>
    <x v="3"/>
    <x v="5"/>
    <d v="2017-01-14T19:59:4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d v="2016-11-16T03:01:25"/>
    <d v="2016-11-16T03:01:25"/>
    <n v="11"/>
    <x v="3"/>
    <x v="5"/>
    <d v="2016-12-17T03:00:00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d v="2015-11-04T15:59:25"/>
    <d v="2015-11-04T15:59:25"/>
    <n v="11"/>
    <x v="1"/>
    <x v="5"/>
    <d v="2015-12-02T15:59:25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d v="2014-08-04T08:09:16"/>
    <d v="2014-08-04T08:09:16"/>
    <n v="8"/>
    <x v="4"/>
    <x v="11"/>
    <d v="2014-08-24T23:59:0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d v="2015-06-24T15:30:40"/>
    <d v="2015-06-24T15:30:40"/>
    <n v="6"/>
    <x v="1"/>
    <x v="1"/>
    <d v="2015-07-18T11:00:00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d v="2015-09-28T12:33:36"/>
    <d v="2015-09-28T12:33:36"/>
    <n v="9"/>
    <x v="1"/>
    <x v="9"/>
    <d v="2015-10-28T12:33:36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d v="2014-05-06T09:39:33"/>
    <d v="2014-05-06T09:39:33"/>
    <n v="5"/>
    <x v="4"/>
    <x v="6"/>
    <d v="2014-05-18T09:39:33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d v="2015-02-24T11:49:54"/>
    <d v="2015-02-24T11:49:54"/>
    <n v="2"/>
    <x v="1"/>
    <x v="3"/>
    <d v="2015-04-25T10:49:54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d v="2015-02-18T12:34:59"/>
    <d v="2015-02-18T12:34:59"/>
    <n v="2"/>
    <x v="1"/>
    <x v="3"/>
    <d v="2015-03-20T11:56:00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d v="2014-08-07T03:31:46"/>
    <d v="2014-08-07T03:31:46"/>
    <n v="8"/>
    <x v="4"/>
    <x v="11"/>
    <d v="2014-08-31T08:08: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d v="2015-08-09T07:20:00"/>
    <d v="2015-08-09T07:20:00"/>
    <n v="8"/>
    <x v="1"/>
    <x v="11"/>
    <d v="2015-08-26T18:00:0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d v="2014-10-25T17:52:58"/>
    <d v="2014-10-25T17:52:58"/>
    <n v="10"/>
    <x v="4"/>
    <x v="10"/>
    <d v="2014-11-29T18:52:58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d v="2015-02-08T23:26:23"/>
    <d v="2015-02-08T23:26:23"/>
    <n v="2"/>
    <x v="1"/>
    <x v="3"/>
    <d v="2015-03-10T22:26:23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d v="2016-07-08T05:20:56"/>
    <d v="2016-07-08T05:20:56"/>
    <n v="7"/>
    <x v="3"/>
    <x v="4"/>
    <d v="2016-08-01T17:59:0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d v="2016-06-03T13:47:00"/>
    <d v="2016-06-03T13:47:00"/>
    <n v="6"/>
    <x v="3"/>
    <x v="1"/>
    <d v="2016-06-23T13:47:00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d v="2015-10-14T21:06:08"/>
    <d v="2015-10-14T21:06:08"/>
    <n v="10"/>
    <x v="1"/>
    <x v="10"/>
    <d v="2015-11-20T22:00:00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d v="2014-11-10T15:49:12"/>
    <d v="2014-11-10T15:49:12"/>
    <n v="11"/>
    <x v="4"/>
    <x v="5"/>
    <d v="2014-12-10T15:49:12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d v="2014-11-03T10:28:26"/>
    <d v="2014-11-03T10:28:26"/>
    <n v="11"/>
    <x v="4"/>
    <x v="5"/>
    <d v="2014-12-03T10:28:26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d v="2014-11-04T13:18:08"/>
    <d v="2014-11-04T13:18:08"/>
    <n v="11"/>
    <x v="4"/>
    <x v="5"/>
    <d v="2014-12-14T13:18:0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d v="2015-05-19T06:04:01"/>
    <d v="2015-05-19T06:04:01"/>
    <n v="5"/>
    <x v="1"/>
    <x v="6"/>
    <d v="2015-06-18T06:04:01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d v="2016-05-04T08:31:22"/>
    <d v="2016-05-04T08:31:22"/>
    <n v="5"/>
    <x v="3"/>
    <x v="6"/>
    <d v="2016-06-03T08:31:22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d v="2014-06-25T13:35:45"/>
    <d v="2014-06-25T13:35:45"/>
    <n v="6"/>
    <x v="4"/>
    <x v="1"/>
    <d v="2014-07-10T13:35:45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d v="2014-07-10T08:05:48"/>
    <d v="2014-07-10T08:05:48"/>
    <n v="7"/>
    <x v="4"/>
    <x v="4"/>
    <d v="2014-08-08T17:28:00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d v="2016-03-17T15:17:35"/>
    <d v="2016-03-17T15:17:35"/>
    <n v="3"/>
    <x v="3"/>
    <x v="8"/>
    <d v="2016-05-06T15:17:35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d v="2014-10-11T17:07:10"/>
    <d v="2014-10-11T17:07:10"/>
    <n v="10"/>
    <x v="4"/>
    <x v="10"/>
    <d v="2014-11-05T19:46:00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d v="2014-06-27T09:17:25"/>
    <d v="2014-06-27T09:17:25"/>
    <n v="6"/>
    <x v="4"/>
    <x v="1"/>
    <d v="2014-07-27T09:17:2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d v="2015-05-16T12:05:44"/>
    <d v="2015-05-16T12:05:44"/>
    <n v="5"/>
    <x v="1"/>
    <x v="6"/>
    <d v="2015-05-30T13:10:00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d v="2014-05-05T05:43:09"/>
    <d v="2014-05-05T05:43:09"/>
    <n v="5"/>
    <x v="4"/>
    <x v="6"/>
    <d v="2014-05-31T22:59:00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d v="2016-01-09T06:28:49"/>
    <d v="2016-01-09T06:28:49"/>
    <n v="1"/>
    <x v="3"/>
    <x v="2"/>
    <d v="2016-02-18T17:00:00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d v="2014-10-29T13:02:56"/>
    <d v="2014-10-29T13:02:56"/>
    <n v="10"/>
    <x v="4"/>
    <x v="10"/>
    <d v="2014-11-21T12:00:00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d v="2015-01-22T17:05:25"/>
    <d v="2015-01-22T17:05:25"/>
    <n v="1"/>
    <x v="1"/>
    <x v="2"/>
    <d v="2015-02-21T17:05:25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d v="2014-07-14T17:53:34"/>
    <d v="2014-07-14T17:53:34"/>
    <n v="7"/>
    <x v="4"/>
    <x v="4"/>
    <d v="2014-08-28T17:53:34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d v="2015-07-08T12:22:26"/>
    <d v="2015-07-08T12:22:26"/>
    <n v="7"/>
    <x v="1"/>
    <x v="4"/>
    <d v="2015-08-07T12:22:26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d v="2015-10-13T09:50:43"/>
    <d v="2015-10-13T09:50:43"/>
    <n v="10"/>
    <x v="1"/>
    <x v="10"/>
    <d v="2015-11-11T21:31:00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d v="2015-05-26T06:05:24"/>
    <d v="2015-05-26T06:05:24"/>
    <n v="5"/>
    <x v="1"/>
    <x v="6"/>
    <d v="2015-06-25T06:05:2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d v="2015-05-28T07:05:02"/>
    <d v="2015-05-28T07:05:02"/>
    <n v="5"/>
    <x v="1"/>
    <x v="6"/>
    <d v="2015-06-17T07:05:02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d v="2016-02-09T19:24:46"/>
    <d v="2016-02-09T19:24:46"/>
    <n v="2"/>
    <x v="3"/>
    <x v="3"/>
    <d v="2016-03-01T18:59:00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d v="2014-06-01T06:49:36"/>
    <d v="2014-06-01T06:49:36"/>
    <n v="6"/>
    <x v="4"/>
    <x v="1"/>
    <d v="2014-07-16T06:49:36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d v="2014-06-06T05:08:09"/>
    <d v="2014-06-06T05:08:09"/>
    <n v="6"/>
    <x v="4"/>
    <x v="1"/>
    <d v="2014-07-06T05:08:09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d v="2014-06-18T18:48:24"/>
    <d v="2014-06-18T18:48:24"/>
    <n v="6"/>
    <x v="4"/>
    <x v="1"/>
    <d v="2014-07-18T18:48:24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d v="2016-06-23T14:32:38"/>
    <d v="2016-06-23T14:32:38"/>
    <n v="6"/>
    <x v="3"/>
    <x v="1"/>
    <d v="2016-07-31T15:58:0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d v="2016-05-09T19:59:50"/>
    <d v="2016-05-09T19:59:50"/>
    <n v="5"/>
    <x v="3"/>
    <x v="6"/>
    <d v="2016-06-06T02:00:00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d v="2015-09-17T19:32:52"/>
    <d v="2015-09-17T19:32:52"/>
    <n v="9"/>
    <x v="1"/>
    <x v="9"/>
    <d v="2015-10-07T19:32:5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d v="2014-08-28T18:01:02"/>
    <d v="2014-08-28T18:01:02"/>
    <n v="8"/>
    <x v="4"/>
    <x v="11"/>
    <d v="2014-09-27T18:01:02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d v="2015-02-18T12:35:38"/>
    <d v="2015-02-18T12:35:38"/>
    <n v="2"/>
    <x v="1"/>
    <x v="3"/>
    <d v="2015-02-27T23:59:00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d v="2016-11-01T14:58:45"/>
    <d v="2016-11-01T14:58:45"/>
    <n v="11"/>
    <x v="3"/>
    <x v="5"/>
    <d v="2016-12-01T02:59:00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d v="2016-04-06T22:27:36"/>
    <d v="2016-04-06T22:27:36"/>
    <n v="4"/>
    <x v="3"/>
    <x v="7"/>
    <d v="2016-04-17T18:30:00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d v="2015-03-26T04:54:05"/>
    <d v="2015-03-26T04:54:05"/>
    <n v="3"/>
    <x v="1"/>
    <x v="8"/>
    <d v="2015-04-23T13:30:00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d v="2014-09-12T16:55:48"/>
    <d v="2014-09-12T16:55:48"/>
    <n v="9"/>
    <x v="4"/>
    <x v="9"/>
    <d v="2014-10-25T19:43:00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d v="2014-04-23T15:01:47"/>
    <d v="2014-04-23T15:01:47"/>
    <n v="4"/>
    <x v="4"/>
    <x v="7"/>
    <d v="2014-05-23T15:01:47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d v="2016-03-19T14:43:05"/>
    <d v="2016-03-19T14:43:05"/>
    <n v="3"/>
    <x v="3"/>
    <x v="8"/>
    <d v="2016-04-06T16:30:0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d v="2016-02-04T21:10:02"/>
    <d v="2016-02-04T21:10:02"/>
    <n v="2"/>
    <x v="3"/>
    <x v="3"/>
    <d v="2016-02-13T19:00:00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d v="2015-02-02T13:59:23"/>
    <d v="2015-02-02T13:59:23"/>
    <n v="2"/>
    <x v="1"/>
    <x v="3"/>
    <d v="2015-03-04T13:59:23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d v="2015-11-15T08:29:36"/>
    <d v="2015-11-15T08:29:36"/>
    <n v="11"/>
    <x v="1"/>
    <x v="5"/>
    <d v="2015-12-13T19:00:00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d v="2015-03-25T16:52:21"/>
    <d v="2015-03-25T16:52:21"/>
    <n v="3"/>
    <x v="1"/>
    <x v="8"/>
    <d v="2015-04-24T16:52:21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d v="2015-01-14T11:14:44"/>
    <d v="2015-01-14T11:14:44"/>
    <n v="1"/>
    <x v="1"/>
    <x v="2"/>
    <d v="2015-02-05T01:59:00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d v="2014-09-02T09:48:56"/>
    <d v="2014-09-02T09:48:56"/>
    <n v="9"/>
    <x v="4"/>
    <x v="9"/>
    <d v="2014-10-04T09:48:5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d v="2014-09-01T20:21:43"/>
    <d v="2014-09-01T20:21:43"/>
    <n v="9"/>
    <x v="4"/>
    <x v="9"/>
    <d v="2014-09-20T21:00:00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d v="2014-06-02T10:29:12"/>
    <d v="2014-06-02T10:29:12"/>
    <n v="6"/>
    <x v="4"/>
    <x v="1"/>
    <d v="2014-07-02T10:29:12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d v="2015-02-03T12:17:27"/>
    <d v="2015-02-03T12:17:27"/>
    <n v="2"/>
    <x v="1"/>
    <x v="3"/>
    <d v="2015-02-28T12:00:00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d v="2016-10-18T19:31:01"/>
    <d v="2016-10-18T19:31:01"/>
    <n v="10"/>
    <x v="3"/>
    <x v="10"/>
    <d v="2016-11-01T19:31: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d v="2014-06-30T17:41:41"/>
    <d v="2014-06-30T17:41:41"/>
    <n v="6"/>
    <x v="4"/>
    <x v="1"/>
    <d v="2014-07-30T17:41:4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d v="2014-07-19T12:32:33"/>
    <d v="2014-07-19T12:32:33"/>
    <n v="7"/>
    <x v="4"/>
    <x v="4"/>
    <d v="2014-08-18T12:32:33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d v="2016-01-11T08:56:54"/>
    <d v="2016-01-11T08:56:54"/>
    <n v="1"/>
    <x v="3"/>
    <x v="2"/>
    <d v="2016-02-05T17:00:00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d v="2014-05-16T20:30:55"/>
    <d v="2014-05-16T20:30:55"/>
    <n v="5"/>
    <x v="4"/>
    <x v="6"/>
    <d v="2014-06-16T22:00:00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d v="2014-06-10T04:07:49"/>
    <d v="2014-06-10T04:07:49"/>
    <n v="6"/>
    <x v="4"/>
    <x v="1"/>
    <d v="2014-07-10T04:07:49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d v="2016-07-21T09:48:13"/>
    <d v="2016-07-21T09:48:13"/>
    <n v="7"/>
    <x v="3"/>
    <x v="4"/>
    <d v="2016-08-06T22:00:00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d v="2014-07-31T07:59:53"/>
    <d v="2014-07-31T07:59:53"/>
    <n v="7"/>
    <x v="4"/>
    <x v="4"/>
    <d v="2014-08-21T11:28:0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d v="2015-07-20T12:03:40"/>
    <d v="2015-07-20T12:03:40"/>
    <n v="7"/>
    <x v="1"/>
    <x v="4"/>
    <d v="2015-08-19T12:03:40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d v="2015-04-06T17:16:07"/>
    <d v="2015-04-06T17:16:07"/>
    <n v="4"/>
    <x v="1"/>
    <x v="7"/>
    <d v="2015-05-02T16:00:0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d v="2016-01-05T16:52:10"/>
    <d v="2016-01-05T16:52:10"/>
    <n v="1"/>
    <x v="3"/>
    <x v="2"/>
    <d v="2016-01-18T23:59:0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d v="2014-06-18T21:57:08"/>
    <d v="2014-06-18T21:57:08"/>
    <n v="6"/>
    <x v="4"/>
    <x v="1"/>
    <d v="2014-07-11T11:15:00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d v="2015-10-17T05:18:41"/>
    <d v="2015-10-17T05:18:41"/>
    <n v="10"/>
    <x v="1"/>
    <x v="10"/>
    <d v="2015-11-13T15:17:00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d v="2015-04-30T15:11:12"/>
    <d v="2015-04-30T15:11:12"/>
    <n v="4"/>
    <x v="1"/>
    <x v="7"/>
    <d v="2015-05-30T15:11:12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d v="2014-08-10T07:35:46"/>
    <d v="2014-08-10T07:35:46"/>
    <n v="8"/>
    <x v="4"/>
    <x v="11"/>
    <d v="2014-09-09T07:35:4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d v="2016-05-31T01:59:46"/>
    <d v="2016-05-31T01:59:46"/>
    <n v="5"/>
    <x v="3"/>
    <x v="6"/>
    <d v="2016-06-08T08:59:00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d v="2015-09-25T07:43:56"/>
    <d v="2015-09-25T07:43:56"/>
    <n v="9"/>
    <x v="1"/>
    <x v="9"/>
    <d v="2015-10-23T07:43:5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d v="2015-01-12T14:58:45"/>
    <d v="2015-01-12T14:58:45"/>
    <n v="1"/>
    <x v="1"/>
    <x v="2"/>
    <d v="2015-02-05T07:20:00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d v="2016-02-02T16:20:12"/>
    <d v="2016-02-02T16:20:12"/>
    <n v="2"/>
    <x v="3"/>
    <x v="3"/>
    <d v="2016-03-18T15:20:12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d v="2014-11-16T21:51:29"/>
    <d v="2014-11-16T21:51:29"/>
    <n v="11"/>
    <x v="4"/>
    <x v="5"/>
    <d v="2014-12-16T21:51:2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d v="2016-06-10T20:15:38"/>
    <d v="2016-06-10T20:15:38"/>
    <n v="6"/>
    <x v="3"/>
    <x v="1"/>
    <d v="2016-07-08T23:00:0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d v="2015-02-01T11:54:31"/>
    <d v="2015-02-01T11:54:31"/>
    <n v="2"/>
    <x v="1"/>
    <x v="3"/>
    <d v="2015-04-02T10:54:3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d v="2015-03-25T12:22:07"/>
    <d v="2015-03-25T12:22:07"/>
    <n v="3"/>
    <x v="1"/>
    <x v="8"/>
    <d v="2015-04-21T12:22:07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d v="2014-06-30T10:20:26"/>
    <d v="2014-06-30T10:20:26"/>
    <n v="6"/>
    <x v="4"/>
    <x v="1"/>
    <d v="2014-07-22T22:59:00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d v="2016-06-14T18:29:16"/>
    <d v="2016-06-14T18:29:16"/>
    <n v="6"/>
    <x v="3"/>
    <x v="1"/>
    <d v="2016-08-13T18:29:16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d v="2014-07-01T11:45:59"/>
    <d v="2014-07-01T11:45:59"/>
    <n v="7"/>
    <x v="4"/>
    <x v="4"/>
    <d v="2014-07-31T11:45:59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d v="2016-09-13T13:00:27"/>
    <d v="2016-09-13T13:00:27"/>
    <n v="9"/>
    <x v="3"/>
    <x v="9"/>
    <d v="2016-10-13T13:00:2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d v="2014-06-30T23:56:07"/>
    <d v="2014-06-30T23:56:07"/>
    <n v="6"/>
    <x v="4"/>
    <x v="1"/>
    <d v="2014-08-01T01:59:00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d v="2015-01-12T11:57:37"/>
    <d v="2015-01-12T11:57:37"/>
    <n v="1"/>
    <x v="1"/>
    <x v="2"/>
    <d v="2015-02-12T00:59:00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d v="2015-01-06T23:51:43"/>
    <d v="2015-01-06T23:51:43"/>
    <n v="1"/>
    <x v="1"/>
    <x v="2"/>
    <d v="2015-02-02T23:27:0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d v="2016-04-20T06:31:00"/>
    <d v="2016-04-20T06:31:00"/>
    <n v="4"/>
    <x v="3"/>
    <x v="7"/>
    <d v="2016-05-20T06:31:0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d v="2014-08-01T07:39:12"/>
    <d v="2014-08-01T07:39:12"/>
    <n v="8"/>
    <x v="4"/>
    <x v="11"/>
    <d v="2014-08-15T07:39:12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d v="2016-09-30T10:11:19"/>
    <d v="2016-09-30T10:11:19"/>
    <n v="9"/>
    <x v="3"/>
    <x v="9"/>
    <d v="2016-10-28T22:00:00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d v="2015-06-24T16:33:48"/>
    <d v="2015-06-24T16:33:48"/>
    <n v="6"/>
    <x v="1"/>
    <x v="1"/>
    <d v="2015-07-10T13:00:00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d v="2016-08-30T17:03:05"/>
    <d v="2016-08-30T17:03:05"/>
    <n v="8"/>
    <x v="3"/>
    <x v="11"/>
    <d v="2016-10-10T22:59:00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d v="2016-07-23T22:07:17"/>
    <d v="2016-07-23T22:07:17"/>
    <n v="7"/>
    <x v="3"/>
    <x v="4"/>
    <d v="2016-08-22T22:07:17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d v="2015-07-15T10:01:12"/>
    <d v="2015-07-15T10:01:12"/>
    <n v="7"/>
    <x v="1"/>
    <x v="4"/>
    <d v="2015-08-09T11:00:0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x v="9"/>
    <n v="3030"/>
    <x v="0"/>
    <s v="US"/>
    <s v="USD"/>
    <n v="1426864032"/>
    <n v="1424275632"/>
    <d v="2016-02-19T19:27:30"/>
    <d v="2016-02-19T19:27:30"/>
    <n v="2"/>
    <x v="3"/>
    <x v="3"/>
    <d v="2016-04-19T18:27:30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d v="2015-02-18T11:07:12"/>
    <d v="2015-02-18T11:07:12"/>
    <n v="2"/>
    <x v="1"/>
    <x v="3"/>
    <d v="2015-03-20T10:07:12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d v="2016-08-23T13:22:09"/>
    <d v="2016-08-23T13:22:09"/>
    <n v="8"/>
    <x v="3"/>
    <x v="11"/>
    <d v="2016-09-20T22:00:00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d v="2016-03-29T10:24:05"/>
    <d v="2016-03-29T10:24:05"/>
    <n v="3"/>
    <x v="3"/>
    <x v="8"/>
    <d v="2016-04-28T10:24:05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d v="2016-06-07T19:31:42"/>
    <d v="2016-06-07T19:31:42"/>
    <n v="6"/>
    <x v="3"/>
    <x v="1"/>
    <d v="2016-07-15T16:38:0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d v="2014-07-21T14:41:30"/>
    <d v="2014-07-21T14:41:30"/>
    <n v="7"/>
    <x v="4"/>
    <x v="4"/>
    <d v="2014-08-31T15:00:00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d v="2014-10-15T23:05:31"/>
    <d v="2014-10-15T23:05:31"/>
    <n v="10"/>
    <x v="4"/>
    <x v="10"/>
    <d v="2014-11-06T00:59:00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d v="2015-02-27T15:01:36"/>
    <d v="2015-02-27T15:01:36"/>
    <n v="2"/>
    <x v="1"/>
    <x v="3"/>
    <d v="2015-03-20T15:27:00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d v="2016-06-20T07:02:11"/>
    <d v="2016-06-20T07:02:11"/>
    <n v="6"/>
    <x v="3"/>
    <x v="1"/>
    <d v="2016-07-20T07:02:11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d v="2014-10-06T16:08:24"/>
    <d v="2014-10-06T16:08:24"/>
    <n v="10"/>
    <x v="4"/>
    <x v="10"/>
    <d v="2014-11-02T19:00:0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d v="2014-10-09T01:43:10"/>
    <d v="2014-10-09T01:43:10"/>
    <n v="10"/>
    <x v="4"/>
    <x v="10"/>
    <d v="2014-10-26T22:00:00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d v="2015-05-04T12:40:43"/>
    <d v="2015-05-04T12:40:43"/>
    <n v="5"/>
    <x v="1"/>
    <x v="6"/>
    <d v="2015-05-16T22:00:00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d v="2015-02-18T17:00:22"/>
    <d v="2015-02-18T17:00:22"/>
    <n v="2"/>
    <x v="1"/>
    <x v="3"/>
    <d v="2015-03-16T16:00:0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d v="2014-05-22T15:31:20"/>
    <d v="2014-05-22T15:31:20"/>
    <n v="5"/>
    <x v="4"/>
    <x v="6"/>
    <d v="2014-06-21T15:31:2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d v="2015-06-16T02:37:07"/>
    <d v="2015-06-16T02:37:07"/>
    <n v="6"/>
    <x v="1"/>
    <x v="1"/>
    <d v="2015-07-10T16:00:00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d v="2014-12-16T00:56:28"/>
    <d v="2014-12-16T00:56:28"/>
    <n v="12"/>
    <x v="4"/>
    <x v="12"/>
    <d v="2015-01-02T00:56:28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d v="2014-06-06T13:31:06"/>
    <d v="2014-06-06T13:31:06"/>
    <n v="6"/>
    <x v="4"/>
    <x v="1"/>
    <d v="2014-07-06T13:31:06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d v="2014-06-03T11:03:01"/>
    <d v="2014-06-03T11:03:01"/>
    <n v="6"/>
    <x v="4"/>
    <x v="1"/>
    <d v="2014-07-03T11:03:01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d v="2016-05-16T13:14:59"/>
    <d v="2016-05-16T13:14:59"/>
    <n v="5"/>
    <x v="3"/>
    <x v="6"/>
    <d v="2016-06-15T13:14:59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d v="2016-01-03T11:38:00"/>
    <d v="2016-01-03T11:38:00"/>
    <n v="1"/>
    <x v="3"/>
    <x v="2"/>
    <d v="2016-02-02T11:38:00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d v="2015-05-02T16:00:01"/>
    <d v="2015-05-02T16:00:01"/>
    <n v="5"/>
    <x v="1"/>
    <x v="6"/>
    <d v="2015-06-03T01:59:00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d v="2015-05-25T17:34:12"/>
    <d v="2015-05-25T17:34:12"/>
    <n v="5"/>
    <x v="1"/>
    <x v="6"/>
    <d v="2015-06-24T17:34:12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d v="2015-03-24T13:26:00"/>
    <d v="2015-03-24T13:26:00"/>
    <n v="3"/>
    <x v="1"/>
    <x v="8"/>
    <d v="2015-04-17T11:00:00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d v="2014-04-24T10:15:31"/>
    <d v="2014-04-24T10:15:31"/>
    <n v="4"/>
    <x v="4"/>
    <x v="7"/>
    <d v="2014-05-24T16:00:0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d v="2016-03-14T14:15:24"/>
    <d v="2016-03-14T14:15:24"/>
    <n v="3"/>
    <x v="3"/>
    <x v="8"/>
    <d v="2016-04-13T14:15:2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d v="2015-04-27T00:59:44"/>
    <d v="2015-04-27T00:59:44"/>
    <n v="4"/>
    <x v="1"/>
    <x v="7"/>
    <d v="2015-05-18T00:59:44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d v="2015-09-20T19:13:17"/>
    <d v="2015-09-20T19:13:17"/>
    <n v="9"/>
    <x v="1"/>
    <x v="9"/>
    <d v="2015-10-25T19:13:17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d v="2014-07-28T15:47:16"/>
    <d v="2014-07-28T15:47:16"/>
    <n v="7"/>
    <x v="4"/>
    <x v="4"/>
    <d v="2014-08-17T00:11:00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d v="2016-11-15T00:09:35"/>
    <d v="2016-11-15T00:09:35"/>
    <n v="11"/>
    <x v="3"/>
    <x v="5"/>
    <d v="2016-11-26T01:00:00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d v="2014-10-03T13:18:29"/>
    <d v="2014-10-03T13:18:29"/>
    <n v="10"/>
    <x v="4"/>
    <x v="10"/>
    <d v="2014-11-01T12:18:00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d v="2016-08-02T15:19:26"/>
    <d v="2016-08-02T15:19:26"/>
    <n v="8"/>
    <x v="3"/>
    <x v="11"/>
    <d v="2016-09-11T15:19:26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d v="2016-05-21T12:48:24"/>
    <d v="2016-05-21T12:48:24"/>
    <n v="5"/>
    <x v="3"/>
    <x v="6"/>
    <d v="2016-06-02T17:00:00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d v="2016-03-29T22:48:24"/>
    <d v="2016-03-29T22:48:24"/>
    <n v="3"/>
    <x v="3"/>
    <x v="8"/>
    <d v="2016-05-28T16:44:00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d v="2015-05-07T19:52:05"/>
    <d v="2015-05-07T19:52:05"/>
    <n v="5"/>
    <x v="1"/>
    <x v="6"/>
    <d v="2015-07-01T01:59: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d v="2016-02-19T17:03:58"/>
    <d v="2016-02-19T17:03:58"/>
    <n v="2"/>
    <x v="3"/>
    <x v="3"/>
    <d v="2016-03-06T23:59:00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d v="2015-08-17T13:19:55"/>
    <d v="2015-08-17T13:19:55"/>
    <n v="8"/>
    <x v="1"/>
    <x v="11"/>
    <d v="2015-09-11T13:19:55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d v="2016-03-01T15:08:44"/>
    <d v="2016-03-01T15:08:44"/>
    <n v="3"/>
    <x v="3"/>
    <x v="8"/>
    <d v="2016-03-15T22:59:00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d v="2016-06-24T06:28:48"/>
    <d v="2016-06-24T06:28:48"/>
    <n v="6"/>
    <x v="3"/>
    <x v="1"/>
    <d v="2016-07-24T06:28:48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d v="2015-10-20T12:58:11"/>
    <d v="2015-10-20T12:58:11"/>
    <n v="10"/>
    <x v="1"/>
    <x v="10"/>
    <d v="2015-11-19T13:58:11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d v="2014-05-01T17:27:25"/>
    <d v="2014-05-01T17:27:25"/>
    <n v="5"/>
    <x v="4"/>
    <x v="6"/>
    <d v="2014-05-12T23:00:0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d v="2014-07-09T12:37:20"/>
    <d v="2014-07-09T12:37:20"/>
    <n v="7"/>
    <x v="4"/>
    <x v="4"/>
    <d v="2014-08-23T12:37:20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d v="2016-05-01T17:08:57"/>
    <d v="2016-05-01T17:08:57"/>
    <n v="5"/>
    <x v="3"/>
    <x v="6"/>
    <d v="2016-05-31T17:08:57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d v="2016-04-17T12:30:53"/>
    <d v="2016-04-17T12:30:53"/>
    <n v="4"/>
    <x v="3"/>
    <x v="7"/>
    <d v="2016-05-10T16:00:00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d v="2014-11-07T15:37:46"/>
    <d v="2014-11-07T15:37:46"/>
    <n v="11"/>
    <x v="4"/>
    <x v="5"/>
    <d v="2014-11-20T23:55:0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d v="2014-06-12T09:54:06"/>
    <d v="2014-06-12T09:54:06"/>
    <n v="6"/>
    <x v="4"/>
    <x v="1"/>
    <d v="2014-07-02T09:54:06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d v="2014-10-15T15:58:15"/>
    <d v="2014-10-15T15:58:15"/>
    <n v="10"/>
    <x v="4"/>
    <x v="10"/>
    <d v="2014-11-07T13:30:00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d v="2015-02-22T07:53:12"/>
    <d v="2015-02-22T07:53:12"/>
    <n v="2"/>
    <x v="1"/>
    <x v="3"/>
    <d v="2015-04-23T06:53: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d v="2014-05-21T21:18:32"/>
    <d v="2014-05-21T21:18:32"/>
    <n v="5"/>
    <x v="4"/>
    <x v="6"/>
    <d v="2014-06-03T23:59:00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d v="2015-01-16T15:19:12"/>
    <d v="2015-01-16T15:19:12"/>
    <n v="1"/>
    <x v="1"/>
    <x v="2"/>
    <d v="2015-02-01T23:59:00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d v="2015-05-01T13:32:51"/>
    <d v="2015-05-01T13:32:51"/>
    <n v="5"/>
    <x v="1"/>
    <x v="6"/>
    <d v="2015-05-31T13:32:51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d v="2014-08-04T19:14:30"/>
    <d v="2014-08-04T19:14:30"/>
    <n v="8"/>
    <x v="4"/>
    <x v="11"/>
    <d v="2014-09-07T22:00:00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d v="2014-06-04T14:37:14"/>
    <d v="2014-06-04T14:37:14"/>
    <n v="6"/>
    <x v="4"/>
    <x v="1"/>
    <d v="2014-07-04T06:00:00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d v="2014-09-11T13:48:19"/>
    <d v="2014-09-11T13:48:19"/>
    <n v="9"/>
    <x v="4"/>
    <x v="9"/>
    <d v="2014-10-02T09:21:0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d v="2015-02-02T09:22:30"/>
    <d v="2015-02-02T09:22:30"/>
    <n v="2"/>
    <x v="1"/>
    <x v="3"/>
    <d v="2015-03-04T09:22:3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d v="2015-08-11T14:46:52"/>
    <d v="2015-08-11T14:46:52"/>
    <n v="8"/>
    <x v="1"/>
    <x v="11"/>
    <d v="2015-09-06T08:47:0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d v="2014-08-30T03:40:20"/>
    <d v="2014-08-30T03:40:20"/>
    <n v="8"/>
    <x v="4"/>
    <x v="11"/>
    <d v="2014-09-29T03:40:20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d v="2015-08-18T13:57:26"/>
    <d v="2015-08-18T13:57:26"/>
    <n v="8"/>
    <x v="1"/>
    <x v="11"/>
    <d v="2015-09-15T05:06:00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d v="2016-07-30T04:32:28"/>
    <d v="2016-07-30T04:32:28"/>
    <n v="7"/>
    <x v="3"/>
    <x v="4"/>
    <d v="2016-09-25T18:00:00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d v="2014-08-29T13:19:33"/>
    <d v="2014-08-29T13:19:33"/>
    <n v="8"/>
    <x v="4"/>
    <x v="11"/>
    <d v="2014-09-12T23:00:00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d v="2015-07-29T11:41:46"/>
    <d v="2015-07-29T11:41:46"/>
    <n v="7"/>
    <x v="1"/>
    <x v="4"/>
    <d v="2015-08-09T11:00:00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d v="2016-03-31T03:02:51"/>
    <d v="2016-03-31T03:02:51"/>
    <n v="3"/>
    <x v="3"/>
    <x v="8"/>
    <d v="2016-04-28T00:59:00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d v="2015-06-11T19:33:25"/>
    <d v="2015-06-11T19:33:25"/>
    <n v="6"/>
    <x v="1"/>
    <x v="1"/>
    <d v="2015-07-10T22:59:00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d v="2016-12-29T07:01:58"/>
    <d v="2016-12-29T07:01:58"/>
    <n v="12"/>
    <x v="3"/>
    <x v="12"/>
    <d v="2017-01-18T07:01:5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d v="2015-06-22T13:16:58"/>
    <d v="2015-06-22T13:16:58"/>
    <n v="6"/>
    <x v="1"/>
    <x v="1"/>
    <d v="2015-07-12T20:00:0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x v="28"/>
    <n v="1280"/>
    <x v="0"/>
    <s v="US"/>
    <s v="USD"/>
    <n v="1467301334"/>
    <n v="1464709334"/>
    <d v="2016-03-13T09:57:37"/>
    <d v="2016-03-13T09:57:37"/>
    <n v="3"/>
    <x v="3"/>
    <x v="8"/>
    <d v="2016-04-10T15:00:00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d v="2016-05-31T10:42:14"/>
    <d v="2016-05-31T10:42:14"/>
    <n v="5"/>
    <x v="3"/>
    <x v="6"/>
    <d v="2016-06-30T10:42:14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d v="2014-09-02T09:23:47"/>
    <d v="2014-09-02T09:23:47"/>
    <n v="9"/>
    <x v="4"/>
    <x v="9"/>
    <d v="2014-09-17T22:59:00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d v="2015-10-12T13:16:07"/>
    <d v="2015-10-12T13:16:07"/>
    <n v="10"/>
    <x v="1"/>
    <x v="10"/>
    <d v="2015-11-11T14:16:07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d v="2015-08-27T10:00:23"/>
    <d v="2015-08-27T10:00:23"/>
    <n v="8"/>
    <x v="1"/>
    <x v="11"/>
    <d v="2015-10-01T10:00:23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d v="2015-09-01T10:21:50"/>
    <d v="2015-09-01T10:21:50"/>
    <n v="9"/>
    <x v="1"/>
    <x v="9"/>
    <d v="2015-10-02T13:00:00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d v="2015-11-20T12:27:05"/>
    <d v="2015-11-20T12:27:05"/>
    <n v="11"/>
    <x v="1"/>
    <x v="5"/>
    <d v="2015-12-20T06:59:00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d v="2014-10-11T03:30:16"/>
    <d v="2014-10-11T03:30:16"/>
    <n v="10"/>
    <x v="4"/>
    <x v="10"/>
    <d v="2014-11-17T02:59:0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d v="2016-07-20T05:05:40"/>
    <d v="2016-07-20T05:05:40"/>
    <n v="7"/>
    <x v="3"/>
    <x v="4"/>
    <d v="2016-08-17T05:05:40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d v="2016-08-18T13:08:42"/>
    <d v="2016-08-18T13:08:42"/>
    <n v="8"/>
    <x v="3"/>
    <x v="11"/>
    <d v="2016-09-08T13:08:42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d v="2016-05-26T19:04:51"/>
    <d v="2016-05-26T19:04:51"/>
    <n v="5"/>
    <x v="3"/>
    <x v="6"/>
    <d v="2016-06-25T19:04:5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d v="2015-08-06T12:31:15"/>
    <d v="2015-08-06T12:31:15"/>
    <n v="8"/>
    <x v="1"/>
    <x v="11"/>
    <d v="2015-08-31T12:31:15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d v="2014-07-09T09:23:42"/>
    <d v="2014-07-09T09:23:42"/>
    <n v="7"/>
    <x v="4"/>
    <x v="4"/>
    <d v="2014-09-07T09:23:42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d v="2015-05-26T13:07:39"/>
    <d v="2015-05-26T13:07:39"/>
    <n v="5"/>
    <x v="1"/>
    <x v="6"/>
    <d v="2015-06-25T13:07:39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d v="2015-02-05T14:57:37"/>
    <d v="2015-02-05T14:57:37"/>
    <n v="2"/>
    <x v="1"/>
    <x v="3"/>
    <d v="2015-03-07T14:57:37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d v="2015-03-12T14:22:39"/>
    <d v="2015-03-12T14:22:39"/>
    <n v="3"/>
    <x v="1"/>
    <x v="8"/>
    <d v="2015-04-11T14:22:39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d v="2015-03-10T10:51:24"/>
    <d v="2015-03-10T10:51:24"/>
    <n v="3"/>
    <x v="1"/>
    <x v="8"/>
    <d v="2015-03-31T22:59:00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d v="2016-04-19T20:53:21"/>
    <d v="2016-04-19T20:53:21"/>
    <n v="4"/>
    <x v="3"/>
    <x v="7"/>
    <d v="2016-05-13T22:59:00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d v="2016-02-11T17:36:54"/>
    <d v="2016-02-11T17:36:54"/>
    <n v="2"/>
    <x v="3"/>
    <x v="3"/>
    <d v="2016-03-04T20:00:00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d v="2015-08-07T04:27:53"/>
    <d v="2015-08-07T04:27:53"/>
    <n v="8"/>
    <x v="1"/>
    <x v="11"/>
    <d v="2015-09-04T04:27:53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d v="2016-04-02T16:26:38"/>
    <d v="2016-04-02T16:26:38"/>
    <n v="4"/>
    <x v="3"/>
    <x v="7"/>
    <d v="2016-05-02T16:26:38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d v="2014-04-24T07:22:50"/>
    <d v="2014-04-24T07:22:50"/>
    <n v="4"/>
    <x v="4"/>
    <x v="7"/>
    <d v="2014-05-22T17:07:00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d v="2014-05-29T09:05:24"/>
    <d v="2014-05-29T09:05:24"/>
    <n v="5"/>
    <x v="4"/>
    <x v="6"/>
    <d v="2014-06-28T09:05:24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d v="2015-07-10T19:41:20"/>
    <d v="2015-07-10T19:41:20"/>
    <n v="7"/>
    <x v="1"/>
    <x v="4"/>
    <d v="2015-08-11T19:00:00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d v="2015-01-11T20:12:39"/>
    <d v="2015-01-11T20:12:39"/>
    <n v="1"/>
    <x v="1"/>
    <x v="2"/>
    <d v="2015-02-11T12:00:00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d v="2016-10-18T05:36:34"/>
    <d v="2016-10-18T05:36:34"/>
    <n v="10"/>
    <x v="3"/>
    <x v="10"/>
    <d v="2016-11-17T06:36:3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d v="2014-06-18T10:35:24"/>
    <d v="2014-06-18T10:35:24"/>
    <n v="6"/>
    <x v="4"/>
    <x v="1"/>
    <d v="2014-08-17T10:35:24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d v="2014-04-01T01:38:31"/>
    <d v="2014-04-01T01:38:31"/>
    <n v="4"/>
    <x v="4"/>
    <x v="7"/>
    <d v="2014-05-05T01:38:31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d v="2015-05-15T14:36:15"/>
    <d v="2015-05-15T14:36:15"/>
    <n v="5"/>
    <x v="1"/>
    <x v="6"/>
    <d v="2015-06-26T16:00:00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d v="2015-07-08T21:18:28"/>
    <d v="2015-07-08T21:18:28"/>
    <n v="7"/>
    <x v="1"/>
    <x v="4"/>
    <d v="2015-07-31T03:58:0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d v="2015-04-21T16:21:06"/>
    <d v="2015-04-21T16:21:06"/>
    <n v="4"/>
    <x v="1"/>
    <x v="7"/>
    <d v="2015-05-26T21:45:00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d v="2015-07-18T11:19:38"/>
    <d v="2015-07-18T11:19:38"/>
    <n v="7"/>
    <x v="1"/>
    <x v="4"/>
    <d v="2015-08-05T13:36:00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d v="2016-03-04T13:17:07"/>
    <d v="2016-03-04T13:17:07"/>
    <n v="3"/>
    <x v="3"/>
    <x v="8"/>
    <d v="2016-03-13T17:00:00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d v="2016-07-04T11:07:36"/>
    <d v="2016-07-04T11:07:36"/>
    <n v="7"/>
    <x v="3"/>
    <x v="4"/>
    <d v="2016-08-01T14:00:00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d v="2015-08-20T09:57:29"/>
    <d v="2015-08-20T09:57:29"/>
    <n v="8"/>
    <x v="1"/>
    <x v="11"/>
    <d v="2015-10-05T11:00:00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d v="2014-12-01T12:50:08"/>
    <d v="2014-12-01T12:50:08"/>
    <n v="12"/>
    <x v="4"/>
    <x v="12"/>
    <d v="2014-12-31T12:50:08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d v="2014-12-24T07:11:23"/>
    <d v="2014-12-24T07:11:23"/>
    <n v="12"/>
    <x v="4"/>
    <x v="12"/>
    <d v="2015-01-23T07:11:23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d v="2015-05-11T14:27:24"/>
    <d v="2015-05-11T14:27:24"/>
    <n v="5"/>
    <x v="1"/>
    <x v="6"/>
    <d v="2015-06-10T14:27:2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d v="2014-08-18T12:46:34"/>
    <d v="2014-08-18T12:46:34"/>
    <n v="8"/>
    <x v="4"/>
    <x v="11"/>
    <d v="2014-09-17T12:46:34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d v="2014-12-09T11:31:36"/>
    <d v="2014-12-09T11:31:36"/>
    <n v="12"/>
    <x v="4"/>
    <x v="12"/>
    <d v="2015-01-08T11:31:36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d v="2014-12-03T02:58:03"/>
    <d v="2014-12-03T02:58:03"/>
    <n v="12"/>
    <x v="4"/>
    <x v="12"/>
    <d v="2014-12-31T02:00:00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d v="2014-09-30T15:36:53"/>
    <d v="2014-09-30T15:36:53"/>
    <n v="9"/>
    <x v="4"/>
    <x v="9"/>
    <d v="2014-10-30T15:36:53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d v="2015-05-22T08:41:22"/>
    <d v="2015-05-22T08:41:22"/>
    <n v="5"/>
    <x v="1"/>
    <x v="6"/>
    <d v="2015-06-21T08:41:22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d v="2014-10-09T04:00:46"/>
    <d v="2014-10-09T04:00:46"/>
    <n v="10"/>
    <x v="4"/>
    <x v="10"/>
    <d v="2014-11-08T05:00:46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d v="2014-10-14T17:37:28"/>
    <d v="2014-10-14T17:37:28"/>
    <n v="10"/>
    <x v="4"/>
    <x v="10"/>
    <d v="2014-11-13T18:37:28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d v="2016-07-10T13:48:47"/>
    <d v="2016-07-10T13:48:47"/>
    <n v="7"/>
    <x v="3"/>
    <x v="4"/>
    <d v="2016-08-10T22:59:00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d v="2016-10-06T08:10:54"/>
    <d v="2016-10-06T08:10:54"/>
    <n v="10"/>
    <x v="3"/>
    <x v="10"/>
    <d v="2016-12-05T09:10:54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d v="2015-03-30T13:53:03"/>
    <d v="2015-03-30T13:53:03"/>
    <n v="3"/>
    <x v="1"/>
    <x v="8"/>
    <d v="2015-04-26T01:28:00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d v="2016-03-31T12:36:17"/>
    <d v="2016-03-31T12:36:17"/>
    <n v="3"/>
    <x v="3"/>
    <x v="8"/>
    <d v="2016-04-30T12:36:17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d v="2016-03-01T13:17:36"/>
    <d v="2016-03-01T13:17:36"/>
    <n v="3"/>
    <x v="3"/>
    <x v="8"/>
    <d v="2016-03-31T12:17:36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d v="2015-01-21T23:13:42"/>
    <d v="2015-01-21T23:13:42"/>
    <n v="1"/>
    <x v="1"/>
    <x v="2"/>
    <d v="2015-02-28T23:59:0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d v="2014-07-16T06:18:30"/>
    <d v="2014-07-16T06:18:30"/>
    <n v="7"/>
    <x v="4"/>
    <x v="4"/>
    <d v="2014-07-30T06:18:30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d v="2016-03-21T21:18:02"/>
    <d v="2016-03-21T21:18:02"/>
    <n v="3"/>
    <x v="3"/>
    <x v="8"/>
    <d v="2016-04-04T21:18:02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d v="2016-02-18T05:13:25"/>
    <d v="2016-02-18T05:13:25"/>
    <n v="2"/>
    <x v="3"/>
    <x v="3"/>
    <d v="2016-04-18T04:13:25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d v="2015-06-13T02:35:44"/>
    <d v="2015-06-13T02:35:44"/>
    <n v="6"/>
    <x v="1"/>
    <x v="1"/>
    <d v="2015-07-13T02:35:44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x v="51"/>
    <n v="8207"/>
    <x v="0"/>
    <s v="US"/>
    <s v="USD"/>
    <n v="1474649070"/>
    <n v="1469465070"/>
    <d v="2014-11-21T12:11:30"/>
    <d v="2014-11-21T12:11:30"/>
    <n v="11"/>
    <x v="4"/>
    <x v="5"/>
    <d v="2014-12-21T12:11:3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d v="2016-07-25T11:44:30"/>
    <d v="2016-07-25T11:44:30"/>
    <n v="7"/>
    <x v="3"/>
    <x v="4"/>
    <d v="2016-09-23T11:44:30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d v="2016-05-13T07:57:34"/>
    <d v="2016-05-13T07:57:34"/>
    <n v="5"/>
    <x v="3"/>
    <x v="6"/>
    <d v="2016-06-27T14:00:0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d v="2015-04-07T14:53:30"/>
    <d v="2015-04-07T14:53:30"/>
    <n v="4"/>
    <x v="1"/>
    <x v="7"/>
    <d v="2015-04-29T18:00:00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d v="2015-05-01T10:32:27"/>
    <d v="2015-05-01T10:32:27"/>
    <n v="5"/>
    <x v="1"/>
    <x v="6"/>
    <d v="2015-05-26T10:32:27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d v="2014-09-20T03:00:34"/>
    <d v="2014-09-20T03:00:34"/>
    <n v="9"/>
    <x v="4"/>
    <x v="9"/>
    <d v="2014-10-20T03:00:3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d v="2014-12-30T17:45:44"/>
    <d v="2014-12-30T17:45:44"/>
    <n v="12"/>
    <x v="4"/>
    <x v="12"/>
    <d v="2015-01-23T23:59:00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d v="2014-12-15T14:55:07"/>
    <d v="2014-12-15T14:55:07"/>
    <n v="12"/>
    <x v="4"/>
    <x v="12"/>
    <d v="2015-02-10T23:59:00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d v="2014-12-01T16:33:59"/>
    <d v="2014-12-01T16:33:59"/>
    <n v="12"/>
    <x v="4"/>
    <x v="12"/>
    <d v="2015-01-05T15:26:00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x v="27"/>
    <n v="3081"/>
    <x v="0"/>
    <s v="US"/>
    <s v="USD"/>
    <n v="1426229940"/>
    <n v="1423959123"/>
    <d v="2016-08-09T20:36:22"/>
    <d v="2016-08-09T20:36:22"/>
    <n v="8"/>
    <x v="3"/>
    <x v="11"/>
    <d v="2016-09-03T20:36:22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d v="2015-02-14T19:12:03"/>
    <d v="2015-02-14T19:12:03"/>
    <n v="2"/>
    <x v="1"/>
    <x v="3"/>
    <d v="2015-03-13T01:59:00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d v="2014-08-05T12:09:42"/>
    <d v="2014-08-05T12:09:42"/>
    <n v="8"/>
    <x v="4"/>
    <x v="11"/>
    <d v="2014-08-26T12:09:42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d v="2016-02-17T09:03:10"/>
    <d v="2016-02-17T09:03:10"/>
    <n v="2"/>
    <x v="3"/>
    <x v="3"/>
    <d v="2016-03-03T00:59:00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d v="2014-08-15T14:10:22"/>
    <d v="2014-08-15T14:10:22"/>
    <n v="8"/>
    <x v="4"/>
    <x v="11"/>
    <d v="2014-09-02T23:59:00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x v="185"/>
    <n v="13"/>
    <x v="0"/>
    <s v="US"/>
    <s v="USD"/>
    <n v="1476390164"/>
    <n v="1473970964"/>
    <d v="2015-08-04T14:04:37"/>
    <d v="2015-08-04T14:04:37"/>
    <n v="8"/>
    <x v="1"/>
    <x v="11"/>
    <d v="2015-08-29T19:00: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d v="2016-09-15T15:22:44"/>
    <d v="2016-09-15T15:22:44"/>
    <n v="9"/>
    <x v="3"/>
    <x v="9"/>
    <d v="2016-10-13T15:22:44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d v="2014-12-17T18:58:02"/>
    <d v="2014-12-17T18:58:02"/>
    <n v="12"/>
    <x v="4"/>
    <x v="12"/>
    <d v="2015-01-16T18:58: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d v="2016-03-18T16:27:59"/>
    <d v="2016-03-18T16:27:59"/>
    <n v="3"/>
    <x v="3"/>
    <x v="8"/>
    <d v="2016-05-17T16:27:59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d v="2015-10-06T15:44:40"/>
    <d v="2015-10-06T15:44:40"/>
    <n v="10"/>
    <x v="1"/>
    <x v="10"/>
    <d v="2015-11-05T16:44:40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d v="2016-04-22T19:22:36"/>
    <d v="2016-04-22T19:22:36"/>
    <n v="4"/>
    <x v="3"/>
    <x v="7"/>
    <d v="2016-04-29T01:59:00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d v="2016-01-14T14:02:06"/>
    <d v="2016-01-14T14:02:06"/>
    <n v="1"/>
    <x v="3"/>
    <x v="2"/>
    <d v="2016-02-13T14:02: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d v="2016-07-15T09:30:57"/>
    <d v="2016-07-15T09:30:57"/>
    <n v="7"/>
    <x v="3"/>
    <x v="4"/>
    <d v="2016-08-14T09:30:5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d v="2015-11-30T18:08:02"/>
    <d v="2015-11-30T18:08:02"/>
    <n v="11"/>
    <x v="1"/>
    <x v="5"/>
    <d v="2015-12-14T19:00:0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d v="2016-05-16T12:01:30"/>
    <d v="2016-05-16T12:01:30"/>
    <n v="5"/>
    <x v="3"/>
    <x v="6"/>
    <d v="2016-06-17T09:00:00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d v="2016-02-29T18:48:05"/>
    <d v="2016-02-29T18:48:05"/>
    <n v="2"/>
    <x v="3"/>
    <x v="3"/>
    <d v="2016-03-30T17:48:05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d v="2015-07-18T05:22:16"/>
    <d v="2015-07-18T05:22:16"/>
    <n v="7"/>
    <x v="1"/>
    <x v="4"/>
    <d v="2015-08-17T05:22:16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d v="2015-03-09T03:53:21"/>
    <d v="2015-03-09T03:53:21"/>
    <n v="3"/>
    <x v="1"/>
    <x v="8"/>
    <d v="2015-04-08T03:53:2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d v="2014-05-30T12:26:51"/>
    <d v="2014-05-30T12:26:51"/>
    <n v="5"/>
    <x v="4"/>
    <x v="6"/>
    <d v="2014-06-09T12:26:51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d v="2014-05-29T09:09:34"/>
    <d v="2014-05-29T09:09:34"/>
    <n v="5"/>
    <x v="4"/>
    <x v="6"/>
    <d v="2014-06-28T09:09:3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d v="2015-05-19T20:00:16"/>
    <d v="2015-05-19T20:00:16"/>
    <n v="5"/>
    <x v="1"/>
    <x v="6"/>
    <d v="2015-06-18T20:00:1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d v="2015-11-10T09:14:56"/>
    <d v="2015-11-10T09:14:56"/>
    <n v="11"/>
    <x v="1"/>
    <x v="5"/>
    <d v="2015-12-10T09:14:5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d v="2015-02-17T17:47:44"/>
    <d v="2015-02-17T17:47:44"/>
    <n v="2"/>
    <x v="1"/>
    <x v="3"/>
    <d v="2015-03-19T16:47:44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d v="2017-02-13T09:38:49"/>
    <d v="2017-02-13T09:38:49"/>
    <n v="2"/>
    <x v="2"/>
    <x v="3"/>
    <d v="2017-02-27T19:00:0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d v="2015-05-04T10:04:10"/>
    <d v="2015-05-04T10:04:10"/>
    <n v="5"/>
    <x v="1"/>
    <x v="6"/>
    <d v="2015-06-03T10:04:10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d v="2016-10-17T22:10:26"/>
    <d v="2016-10-17T22:10:26"/>
    <n v="10"/>
    <x v="3"/>
    <x v="10"/>
    <d v="2016-11-19T17:00:0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d v="2015-02-02T17:31:01"/>
    <d v="2015-02-02T17:31:01"/>
    <n v="2"/>
    <x v="1"/>
    <x v="3"/>
    <d v="2015-03-04T23:00:00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d v="2016-09-06T17:27:24"/>
    <d v="2016-09-06T17:27:24"/>
    <n v="9"/>
    <x v="3"/>
    <x v="9"/>
    <d v="2016-09-30T16:00:00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d v="2014-08-26T00:19:31"/>
    <d v="2014-08-26T00:19:31"/>
    <n v="8"/>
    <x v="4"/>
    <x v="11"/>
    <d v="2014-09-27T22:23:0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d v="2014-07-08T12:41:10"/>
    <d v="2014-07-08T12:41:10"/>
    <n v="7"/>
    <x v="4"/>
    <x v="4"/>
    <d v="2014-07-26T02:00:0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d v="2016-06-24T13:34:50"/>
    <d v="2016-06-24T13:34:50"/>
    <n v="6"/>
    <x v="3"/>
    <x v="1"/>
    <d v="2016-08-23T13:34:50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d v="2015-06-02T10:39:37"/>
    <d v="2015-06-02T10:39:37"/>
    <n v="6"/>
    <x v="1"/>
    <x v="1"/>
    <d v="2015-07-02T10:39:3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d v="2014-07-26T11:00:57"/>
    <d v="2014-07-26T11:00:57"/>
    <n v="7"/>
    <x v="4"/>
    <x v="4"/>
    <d v="2014-08-16T11:00:5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d v="2016-03-31T12:48:07"/>
    <d v="2016-03-31T12:48:07"/>
    <n v="3"/>
    <x v="3"/>
    <x v="8"/>
    <d v="2016-05-20T22:59:00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d v="2015-10-14T14:59:56"/>
    <d v="2015-10-14T14:59:56"/>
    <n v="10"/>
    <x v="1"/>
    <x v="10"/>
    <d v="2015-12-13T15:59:56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d v="2016-03-07T21:16:04"/>
    <d v="2016-03-07T21:16:04"/>
    <n v="3"/>
    <x v="3"/>
    <x v="8"/>
    <d v="2016-05-05T12:00:0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d v="2014-10-30T15:19:50"/>
    <d v="2014-10-30T15:19:50"/>
    <n v="10"/>
    <x v="4"/>
    <x v="10"/>
    <d v="2014-11-29T16:19:50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d v="2014-08-29T13:04:57"/>
    <d v="2014-08-29T13:04:57"/>
    <n v="8"/>
    <x v="4"/>
    <x v="11"/>
    <d v="2014-09-22T22:59:00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d v="2014-11-03T17:29:09"/>
    <d v="2014-11-03T17:29:09"/>
    <n v="11"/>
    <x v="4"/>
    <x v="5"/>
    <d v="2014-11-23T17:29:09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d v="2016-10-06T09:57:47"/>
    <d v="2016-10-06T09:57:47"/>
    <n v="10"/>
    <x v="3"/>
    <x v="10"/>
    <d v="2016-11-18T20:00:00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d v="2016-11-26T22:59:34"/>
    <d v="2016-11-26T22:59:34"/>
    <n v="11"/>
    <x v="3"/>
    <x v="5"/>
    <d v="2017-01-13T22:59:00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d v="2016-03-21T16:11:16"/>
    <d v="2016-03-21T16:11:16"/>
    <n v="3"/>
    <x v="3"/>
    <x v="8"/>
    <d v="2016-04-20T16:11:1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d v="2015-08-10T11:40:29"/>
    <d v="2015-08-10T11:40:29"/>
    <n v="8"/>
    <x v="1"/>
    <x v="11"/>
    <d v="2015-09-14T11:40:29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d v="2014-12-02T11:48:55"/>
    <d v="2014-12-02T11:48:55"/>
    <n v="12"/>
    <x v="4"/>
    <x v="12"/>
    <d v="2015-01-01T11:48:55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d v="2015-02-18T11:08:52"/>
    <d v="2015-02-18T11:08:52"/>
    <n v="2"/>
    <x v="1"/>
    <x v="3"/>
    <d v="2015-04-19T10:08:52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d v="2016-08-08T11:15:06"/>
    <d v="2016-08-08T11:15:06"/>
    <n v="8"/>
    <x v="3"/>
    <x v="11"/>
    <d v="2016-10-07T10:11:0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d v="2015-04-10T13:45:30"/>
    <d v="2015-04-10T13:45:30"/>
    <n v="4"/>
    <x v="1"/>
    <x v="7"/>
    <d v="2015-05-10T13:45:30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d v="2014-09-17T10:02:59"/>
    <d v="2014-09-17T10:02:59"/>
    <n v="9"/>
    <x v="4"/>
    <x v="9"/>
    <d v="2014-10-05T00:00:00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d v="2015-10-20T14:35:27"/>
    <d v="2015-10-20T14:35:27"/>
    <n v="10"/>
    <x v="1"/>
    <x v="10"/>
    <d v="2015-11-30T12:00:00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d v="2015-10-07T22:27:19"/>
    <d v="2015-10-07T22:27:19"/>
    <n v="10"/>
    <x v="1"/>
    <x v="10"/>
    <d v="2015-11-16T23:27:19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d v="2016-02-09T00:48:07"/>
    <d v="2016-02-09T00:48:07"/>
    <n v="2"/>
    <x v="3"/>
    <x v="3"/>
    <d v="2016-03-07T23:59:00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d v="2016-10-22T18:17:18"/>
    <d v="2016-10-22T18:17:18"/>
    <n v="10"/>
    <x v="3"/>
    <x v="10"/>
    <d v="2016-11-21T19:17:18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d v="2015-05-16T05:06:42"/>
    <d v="2015-05-16T05:06:42"/>
    <n v="5"/>
    <x v="1"/>
    <x v="6"/>
    <d v="2015-06-16T18:30:00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d v="2016-08-16T12:58:47"/>
    <d v="2016-08-16T12:58:47"/>
    <n v="8"/>
    <x v="3"/>
    <x v="11"/>
    <d v="2016-09-30T12:58:47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d v="2014-09-05T02:00:45"/>
    <d v="2014-09-05T02:00:45"/>
    <n v="9"/>
    <x v="4"/>
    <x v="9"/>
    <d v="2014-10-05T02:00:45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d v="2014-05-21T12:06:34"/>
    <d v="2014-05-21T12:06:34"/>
    <n v="5"/>
    <x v="4"/>
    <x v="6"/>
    <d v="2014-06-16T12:06:3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d v="2016-01-12T06:29:44"/>
    <d v="2016-01-12T06:29:44"/>
    <n v="1"/>
    <x v="3"/>
    <x v="2"/>
    <d v="2016-02-02T06:29:44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d v="2014-07-08T10:30:42"/>
    <d v="2014-07-08T10:30:42"/>
    <n v="7"/>
    <x v="4"/>
    <x v="4"/>
    <d v="2014-08-10T10:59:00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d v="2016-08-14T10:28:22"/>
    <d v="2016-08-14T10:28:22"/>
    <n v="8"/>
    <x v="3"/>
    <x v="11"/>
    <d v="2016-08-24T22:59:00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d v="2015-07-06T03:43:27"/>
    <d v="2015-07-06T03:43:27"/>
    <n v="7"/>
    <x v="1"/>
    <x v="4"/>
    <d v="2015-08-05T03:43:27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d v="2016-03-11T04:59:46"/>
    <d v="2016-03-11T04:59:46"/>
    <n v="3"/>
    <x v="3"/>
    <x v="8"/>
    <d v="2016-04-03T12:00:00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d v="2015-06-18T14:16:38"/>
    <d v="2015-06-18T14:16:38"/>
    <n v="6"/>
    <x v="1"/>
    <x v="1"/>
    <d v="2015-07-18T01:59:00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d v="2017-01-02T16:50:36"/>
    <d v="2017-01-02T16:50:36"/>
    <n v="1"/>
    <x v="2"/>
    <x v="2"/>
    <d v="2017-02-01T17:59:00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x v="15"/>
    <n v="1510"/>
    <x v="0"/>
    <s v="US"/>
    <s v="USD"/>
    <n v="1404273540"/>
    <n v="1400272580"/>
    <d v="2016-05-09T10:06:59"/>
    <d v="2016-05-09T10:06:59"/>
    <n v="5"/>
    <x v="3"/>
    <x v="6"/>
    <d v="2016-06-01T16:42:0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d v="2014-05-16T15:36:20"/>
    <d v="2014-05-16T15:36:20"/>
    <n v="5"/>
    <x v="4"/>
    <x v="6"/>
    <d v="2014-07-01T22:59:0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d v="2015-02-20T01:39:10"/>
    <d v="2015-02-20T01:39:10"/>
    <n v="2"/>
    <x v="1"/>
    <x v="3"/>
    <d v="2015-03-19T09:39:0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d v="2014-11-28T16:08:45"/>
    <d v="2014-11-28T16:08:45"/>
    <n v="11"/>
    <x v="4"/>
    <x v="5"/>
    <d v="2014-12-23T16:08:45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d v="2016-03-18T16:31:12"/>
    <d v="2016-03-18T16:31:12"/>
    <n v="3"/>
    <x v="3"/>
    <x v="8"/>
    <d v="2016-04-09T23:00:00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d v="2015-03-01T00:16:54"/>
    <d v="2015-03-01T00:16:54"/>
    <n v="3"/>
    <x v="1"/>
    <x v="8"/>
    <d v="2015-03-30T23:16:54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d v="2016-10-22T05:50:30"/>
    <d v="2016-10-22T05:50:30"/>
    <n v="10"/>
    <x v="3"/>
    <x v="10"/>
    <d v="2016-12-21T06:50:30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d v="2016-06-02T00:58:09"/>
    <d v="2016-06-02T00:58:09"/>
    <n v="6"/>
    <x v="3"/>
    <x v="1"/>
    <d v="2016-06-16T00:58:09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d v="2015-10-17T14:23:42"/>
    <d v="2015-10-17T14:23:42"/>
    <n v="10"/>
    <x v="1"/>
    <x v="10"/>
    <d v="2015-10-28T14:54:00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d v="2014-07-02T16:43:02"/>
    <d v="2014-07-02T16:43:02"/>
    <n v="7"/>
    <x v="4"/>
    <x v="4"/>
    <d v="2014-07-24T02:00:00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d v="2015-06-18T18:16:59"/>
    <d v="2015-06-18T18:16:59"/>
    <n v="6"/>
    <x v="1"/>
    <x v="1"/>
    <d v="2015-07-18T18:16:59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d v="2015-06-30T08:20:52"/>
    <d v="2015-06-30T08:20:52"/>
    <n v="6"/>
    <x v="1"/>
    <x v="1"/>
    <d v="2015-07-23T13:33:00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d v="2015-05-12T11:12:17"/>
    <d v="2015-05-12T11:12:17"/>
    <n v="5"/>
    <x v="1"/>
    <x v="6"/>
    <d v="2015-06-11T11:12:17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d v="2015-05-18T07:20:11"/>
    <d v="2015-05-18T07:20:11"/>
    <n v="5"/>
    <x v="1"/>
    <x v="6"/>
    <d v="2015-05-31T18:00:00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d v="2014-06-30T10:04:27"/>
    <d v="2014-06-30T10:04:27"/>
    <n v="6"/>
    <x v="4"/>
    <x v="1"/>
    <d v="2014-07-20T22:59:00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d v="2014-08-27T17:43:04"/>
    <d v="2014-08-27T17:43:04"/>
    <n v="8"/>
    <x v="4"/>
    <x v="11"/>
    <d v="2014-09-26T17:43:04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d v="2014-10-02T02:04:57"/>
    <d v="2014-10-02T02:04:57"/>
    <n v="10"/>
    <x v="4"/>
    <x v="10"/>
    <d v="2014-11-05T07:52:00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d v="2016-07-05T15:57:09"/>
    <d v="2016-07-05T15:57:09"/>
    <n v="7"/>
    <x v="3"/>
    <x v="4"/>
    <d v="2016-09-03T15:57:09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d v="2016-05-03T09:19:42"/>
    <d v="2016-05-03T09:19:42"/>
    <n v="5"/>
    <x v="3"/>
    <x v="6"/>
    <d v="2016-05-15T18:00:00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d v="2014-08-25T14:34:44"/>
    <d v="2014-08-25T14:34:44"/>
    <n v="8"/>
    <x v="4"/>
    <x v="11"/>
    <d v="2014-09-12T14:34:44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d v="2014-06-12T08:46:58"/>
    <d v="2014-06-12T08:46:58"/>
    <n v="6"/>
    <x v="4"/>
    <x v="1"/>
    <d v="2014-07-02T22:59:00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d v="2015-04-26T07:44:58"/>
    <d v="2015-04-26T07:44:58"/>
    <n v="4"/>
    <x v="1"/>
    <x v="7"/>
    <d v="2015-05-31T07:44:58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d v="2014-05-27T13:16:21"/>
    <d v="2014-05-27T13:16:21"/>
    <n v="5"/>
    <x v="4"/>
    <x v="6"/>
    <d v="2014-06-30T23:59:0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d v="2016-09-14T05:53:54"/>
    <d v="2016-09-14T05:53:54"/>
    <n v="9"/>
    <x v="3"/>
    <x v="9"/>
    <d v="2016-10-05T05:53:54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d v="2016-01-05T10:38:10"/>
    <d v="2016-01-05T10:38:10"/>
    <n v="1"/>
    <x v="3"/>
    <x v="2"/>
    <d v="2016-01-15T10:38:10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d v="2014-05-13T11:26:58"/>
    <d v="2014-05-13T11:26:58"/>
    <n v="5"/>
    <x v="4"/>
    <x v="6"/>
    <d v="2014-06-16T01:59:00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d v="2016-09-19T21:48:16"/>
    <d v="2016-09-19T21:48:16"/>
    <n v="9"/>
    <x v="3"/>
    <x v="9"/>
    <d v="2016-10-19T21:48:1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d v="2015-08-02T23:19:46"/>
    <d v="2015-08-02T23:19:46"/>
    <n v="8"/>
    <x v="1"/>
    <x v="11"/>
    <d v="2015-09-01T23:19:46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d v="2014-04-24T09:14:19"/>
    <d v="2014-04-24T09:14:19"/>
    <n v="4"/>
    <x v="4"/>
    <x v="7"/>
    <d v="2014-05-19T16:00:0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d v="2015-08-14T10:54:20"/>
    <d v="2015-08-14T10:54:20"/>
    <n v="8"/>
    <x v="1"/>
    <x v="11"/>
    <d v="2015-08-28T22:59:00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d v="2014-05-28T00:14:15"/>
    <d v="2014-05-28T00:14:15"/>
    <n v="5"/>
    <x v="4"/>
    <x v="6"/>
    <d v="2014-06-27T00:14:15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d v="2014-07-09T13:53:24"/>
    <d v="2014-07-09T13:53:24"/>
    <n v="7"/>
    <x v="4"/>
    <x v="4"/>
    <d v="2014-08-08T13:53:24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d v="2015-05-23T14:50:39"/>
    <d v="2015-05-23T14:50:39"/>
    <n v="5"/>
    <x v="1"/>
    <x v="6"/>
    <d v="2015-06-21T17:25:0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d v="2014-10-28T09:21:23"/>
    <d v="2014-10-28T09:21:23"/>
    <n v="10"/>
    <x v="4"/>
    <x v="10"/>
    <d v="2014-11-27T10:21:23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d v="2015-01-16T11:48:49"/>
    <d v="2015-01-16T11:48:49"/>
    <n v="1"/>
    <x v="1"/>
    <x v="2"/>
    <d v="2015-03-01T23:59:00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d v="2014-09-09T18:09:39"/>
    <d v="2014-09-09T18:09:39"/>
    <n v="9"/>
    <x v="4"/>
    <x v="9"/>
    <d v="2014-09-18T19:00:00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d v="2015-10-31T23:35:29"/>
    <d v="2015-10-31T23:35:29"/>
    <n v="10"/>
    <x v="1"/>
    <x v="10"/>
    <d v="2015-11-30T17:30:00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d v="2016-04-29T22:12:47"/>
    <d v="2016-04-29T22:12:47"/>
    <n v="4"/>
    <x v="3"/>
    <x v="7"/>
    <d v="2016-06-05T21:00:0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d v="2014-12-22T15:53:30"/>
    <d v="2014-12-22T15:53:30"/>
    <n v="12"/>
    <x v="4"/>
    <x v="12"/>
    <d v="2015-01-11T15:53:30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d v="2014-12-15T09:48:36"/>
    <d v="2014-12-15T09:48:36"/>
    <n v="12"/>
    <x v="4"/>
    <x v="12"/>
    <d v="2015-02-13T09:48:36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d v="2016-04-19T06:10:48"/>
    <d v="2016-04-19T06:10:48"/>
    <n v="4"/>
    <x v="3"/>
    <x v="7"/>
    <d v="2016-05-10T06:10:4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d v="2016-02-01T14:21:27"/>
    <d v="2016-02-01T14:21:27"/>
    <n v="2"/>
    <x v="3"/>
    <x v="3"/>
    <d v="2016-03-02T14:21:27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d v="2014-09-15T09:26:56"/>
    <d v="2014-09-15T09:26:56"/>
    <n v="9"/>
    <x v="4"/>
    <x v="9"/>
    <d v="2014-10-15T09:26:56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d v="2014-08-31T09:03:20"/>
    <d v="2014-08-31T09:03:20"/>
    <n v="8"/>
    <x v="4"/>
    <x v="11"/>
    <d v="2014-09-30T11:00:00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d v="2015-05-05T07:59:53"/>
    <d v="2015-05-05T07:59:53"/>
    <n v="5"/>
    <x v="1"/>
    <x v="6"/>
    <d v="2015-06-04T07:59:53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d v="2016-06-03T07:54:44"/>
    <d v="2016-06-03T07:54:44"/>
    <n v="6"/>
    <x v="3"/>
    <x v="1"/>
    <d v="2016-07-10T17:59:00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d v="2016-07-05T07:06:28"/>
    <d v="2016-07-05T07:06:28"/>
    <n v="7"/>
    <x v="3"/>
    <x v="4"/>
    <d v="2016-08-13T01:59:00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d v="2016-04-01T11:33:14"/>
    <d v="2016-04-01T11:33:14"/>
    <n v="4"/>
    <x v="3"/>
    <x v="7"/>
    <d v="2016-05-31T11:33: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d v="2014-06-02T08:01:54"/>
    <d v="2014-06-02T08:01:54"/>
    <n v="6"/>
    <x v="4"/>
    <x v="1"/>
    <d v="2014-06-23T13:00:00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d v="2014-08-28T16:55:49"/>
    <d v="2014-08-28T16:55:49"/>
    <n v="8"/>
    <x v="4"/>
    <x v="11"/>
    <d v="2014-09-12T16:55:49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d v="2016-06-30T20:09:38"/>
    <d v="2016-06-30T20:09:38"/>
    <n v="6"/>
    <x v="3"/>
    <x v="1"/>
    <d v="2016-07-22T00:26:00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d v="2014-06-19T22:24:46"/>
    <d v="2014-06-19T22:24:46"/>
    <n v="6"/>
    <x v="4"/>
    <x v="1"/>
    <d v="2014-07-03T22:24: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d v="2014-05-26T11:59:06"/>
    <d v="2014-05-26T11:59:06"/>
    <n v="5"/>
    <x v="4"/>
    <x v="6"/>
    <d v="2014-06-25T11:59:06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d v="2015-03-09T08:49:48"/>
    <d v="2015-03-09T08:49:48"/>
    <n v="3"/>
    <x v="1"/>
    <x v="8"/>
    <d v="2015-04-03T08:49:48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d v="2014-05-20T12:22:53"/>
    <d v="2014-05-20T12:22:53"/>
    <n v="5"/>
    <x v="4"/>
    <x v="6"/>
    <d v="2014-06-15T11:00:00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d v="2015-05-09T23:07:47"/>
    <d v="2015-05-09T23:07:47"/>
    <n v="5"/>
    <x v="1"/>
    <x v="6"/>
    <d v="2015-05-31T01:59:00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d v="2016-05-15T12:42:46"/>
    <d v="2016-05-15T12:42:46"/>
    <n v="5"/>
    <x v="3"/>
    <x v="6"/>
    <d v="2016-06-04T12:42:46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d v="2015-04-24T08:21:07"/>
    <d v="2015-04-24T08:21:07"/>
    <n v="4"/>
    <x v="1"/>
    <x v="7"/>
    <d v="2015-05-25T22:59:00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d v="2015-02-01T18:53:39"/>
    <d v="2015-02-01T18:53:39"/>
    <n v="2"/>
    <x v="1"/>
    <x v="3"/>
    <d v="2015-03-31T07:52:00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d v="2015-12-22T16:18:29"/>
    <d v="2015-12-22T16:18:29"/>
    <n v="12"/>
    <x v="1"/>
    <x v="12"/>
    <d v="2016-01-21T16:18:2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d v="2015-04-08T15:47:29"/>
    <d v="2015-04-08T15:47:29"/>
    <n v="4"/>
    <x v="1"/>
    <x v="7"/>
    <d v="2015-05-09T15:47:29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x v="48"/>
    <n v="420"/>
    <x v="0"/>
    <s v="GB"/>
    <s v="GBP"/>
    <n v="1434994266"/>
    <n v="1432402266"/>
    <d v="2015-01-28T12:11:15"/>
    <d v="2015-01-28T12:11:15"/>
    <n v="1"/>
    <x v="1"/>
    <x v="2"/>
    <d v="2015-02-27T12:11:15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d v="2015-05-23T12:31:06"/>
    <d v="2015-05-23T12:31:06"/>
    <n v="5"/>
    <x v="1"/>
    <x v="6"/>
    <d v="2015-06-22T12:31: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d v="2015-06-10T18:50:06"/>
    <d v="2015-06-10T18:50:06"/>
    <n v="6"/>
    <x v="1"/>
    <x v="1"/>
    <d v="2015-07-02T18:50:06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d v="2014-10-15T17:28:04"/>
    <d v="2014-10-15T17:28:04"/>
    <n v="10"/>
    <x v="4"/>
    <x v="10"/>
    <d v="2014-11-05T18:28:04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x v="37"/>
    <n v="4592"/>
    <x v="0"/>
    <s v="GB"/>
    <s v="GBP"/>
    <n v="1417374262"/>
    <n v="1414778662"/>
    <d v="2016-01-12T11:07:27"/>
    <d v="2016-01-12T11:07:27"/>
    <n v="1"/>
    <x v="3"/>
    <x v="2"/>
    <d v="2016-02-11T17:59:00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d v="2014-10-31T13:04:22"/>
    <d v="2014-10-31T13:04:22"/>
    <n v="10"/>
    <x v="4"/>
    <x v="10"/>
    <d v="2014-11-30T14:04:22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d v="2016-04-05T06:47:40"/>
    <d v="2016-04-05T06:47:40"/>
    <n v="4"/>
    <x v="3"/>
    <x v="7"/>
    <d v="2016-05-04T18:00:00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d v="2016-02-01T17:41:07"/>
    <d v="2016-02-01T17:41:07"/>
    <n v="2"/>
    <x v="3"/>
    <x v="3"/>
    <d v="2016-02-18T16:30:00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d v="2016-04-01T22:22:51"/>
    <d v="2016-04-01T22:22:51"/>
    <n v="4"/>
    <x v="3"/>
    <x v="7"/>
    <d v="2016-04-29T16:00:00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d v="2016-09-19T03:21:34"/>
    <d v="2016-09-19T03:21:34"/>
    <n v="9"/>
    <x v="3"/>
    <x v="9"/>
    <d v="2016-10-19T23:55:00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d v="2015-07-19T23:06:16"/>
    <d v="2015-07-19T23:06:16"/>
    <n v="7"/>
    <x v="1"/>
    <x v="4"/>
    <d v="2015-08-18T23:06:16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d v="2015-02-05T23:55:12"/>
    <d v="2015-02-05T23:55:12"/>
    <n v="2"/>
    <x v="1"/>
    <x v="3"/>
    <d v="2015-03-22T22:55:12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d v="2015-07-18T11:15:59"/>
    <d v="2015-07-18T11:15:59"/>
    <n v="7"/>
    <x v="1"/>
    <x v="4"/>
    <d v="2015-08-17T11:15:59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d v="2014-12-10T13:04:06"/>
    <d v="2014-12-10T13:04:06"/>
    <n v="12"/>
    <x v="4"/>
    <x v="12"/>
    <d v="2015-01-09T22:23:00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d v="2014-11-25T11:15:33"/>
    <d v="2014-11-25T11:15:33"/>
    <n v="11"/>
    <x v="4"/>
    <x v="5"/>
    <d v="2015-01-24T07:00:00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d v="2015-04-08T19:35:08"/>
    <d v="2015-04-08T19:35:08"/>
    <n v="4"/>
    <x v="1"/>
    <x v="7"/>
    <d v="2015-04-18T17:30:00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d v="2015-03-26T16:38:16"/>
    <d v="2015-03-26T16:38:16"/>
    <n v="3"/>
    <x v="1"/>
    <x v="8"/>
    <d v="2015-05-25T16:38:16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d v="2015-04-28T11:38:09"/>
    <d v="2015-04-28T11:38:09"/>
    <n v="4"/>
    <x v="1"/>
    <x v="7"/>
    <d v="2015-05-28T11:38:09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d v="2015-02-13T12:04:53"/>
    <d v="2015-02-13T12:04:53"/>
    <n v="2"/>
    <x v="1"/>
    <x v="3"/>
    <d v="2015-03-23T13:00:00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d v="2015-10-20T11:35:03"/>
    <d v="2015-10-20T11:35:03"/>
    <n v="10"/>
    <x v="1"/>
    <x v="10"/>
    <d v="2015-11-12T01:59:00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d v="2014-06-23T17:31:45"/>
    <d v="2014-06-23T17:31:45"/>
    <n v="6"/>
    <x v="4"/>
    <x v="1"/>
    <d v="2014-07-15T17:00:00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d v="2016-06-27T05:47:48"/>
    <d v="2016-06-27T05:47:48"/>
    <n v="6"/>
    <x v="3"/>
    <x v="1"/>
    <d v="2016-07-17T05:47:48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d v="2014-07-12T21:09:15"/>
    <d v="2014-07-12T21:09:15"/>
    <n v="7"/>
    <x v="4"/>
    <x v="4"/>
    <d v="2014-08-11T20:53:58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d v="2015-11-17T17:05:50"/>
    <d v="2015-11-17T17:05:50"/>
    <n v="11"/>
    <x v="1"/>
    <x v="5"/>
    <d v="2015-12-17T17:05:50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d v="2014-08-07T00:09:04"/>
    <d v="2014-08-07T00:09:04"/>
    <n v="8"/>
    <x v="4"/>
    <x v="11"/>
    <d v="2014-09-06T00:09:0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d v="2014-06-03T12:02:44"/>
    <d v="2014-06-03T12:02:44"/>
    <n v="6"/>
    <x v="4"/>
    <x v="1"/>
    <d v="2014-07-03T12:02: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d v="2014-06-03T14:32:32"/>
    <d v="2014-06-03T14:32:32"/>
    <n v="6"/>
    <x v="4"/>
    <x v="1"/>
    <d v="2014-07-04T22:59:00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d v="2014-07-11T11:45:02"/>
    <d v="2014-07-11T11:45:02"/>
    <n v="7"/>
    <x v="4"/>
    <x v="4"/>
    <d v="2014-08-10T11:45:02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d v="2016-09-08T04:20:39"/>
    <d v="2016-09-08T04:20:39"/>
    <n v="9"/>
    <x v="3"/>
    <x v="9"/>
    <d v="2016-10-08T04:20:39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d v="2015-06-09T02:11:36"/>
    <d v="2015-06-09T02:11:36"/>
    <n v="6"/>
    <x v="1"/>
    <x v="1"/>
    <d v="2015-07-05T17:59:00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d v="2016-01-26T11:57:16"/>
    <d v="2016-01-26T11:57:16"/>
    <n v="1"/>
    <x v="3"/>
    <x v="2"/>
    <d v="2016-02-16T00:59:00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d v="2016-03-28T22:03:08"/>
    <d v="2016-03-28T22:03:08"/>
    <n v="3"/>
    <x v="3"/>
    <x v="8"/>
    <d v="2016-04-28T22:59:0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d v="2015-01-12T18:33:28"/>
    <d v="2015-01-12T18:33:28"/>
    <n v="1"/>
    <x v="1"/>
    <x v="2"/>
    <d v="2015-02-10T02:59:00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d v="2016-02-02T19:51:13"/>
    <d v="2016-02-02T19:51:13"/>
    <n v="2"/>
    <x v="3"/>
    <x v="3"/>
    <d v="2016-04-02T18:51:13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d v="2016-09-06T14:15:35"/>
    <d v="2016-09-06T14:15:35"/>
    <n v="9"/>
    <x v="3"/>
    <x v="9"/>
    <d v="2016-10-16T16:00: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d v="2015-05-04T14:46:40"/>
    <d v="2015-05-04T14:46:40"/>
    <n v="5"/>
    <x v="1"/>
    <x v="6"/>
    <d v="2015-06-02T19:00:00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d v="2014-06-18T16:08:57"/>
    <d v="2014-06-18T16:08:57"/>
    <n v="6"/>
    <x v="4"/>
    <x v="1"/>
    <d v="2014-07-25T23:59:00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d v="2016-03-16T15:48:27"/>
    <d v="2016-03-16T15:48:27"/>
    <n v="3"/>
    <x v="3"/>
    <x v="8"/>
    <d v="2016-04-15T15:48:27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d v="2014-05-12T14:33:18"/>
    <d v="2014-05-12T14:33:18"/>
    <n v="5"/>
    <x v="4"/>
    <x v="6"/>
    <d v="2014-06-11T14:33:18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x v="15"/>
    <n v="1535"/>
    <x v="0"/>
    <s v="US"/>
    <s v="USD"/>
    <n v="1400475600"/>
    <n v="1397819938"/>
    <d v="2014-11-11T15:25:15"/>
    <d v="2014-11-11T15:25:15"/>
    <n v="11"/>
    <x v="4"/>
    <x v="5"/>
    <d v="2014-12-01T15:25:15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d v="2014-04-18T06:18:58"/>
    <d v="2014-04-18T06:18:58"/>
    <n v="4"/>
    <x v="4"/>
    <x v="7"/>
    <d v="2014-05-19T00:00:00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d v="2015-06-26T21:35:53"/>
    <d v="2015-06-26T21:35:53"/>
    <n v="6"/>
    <x v="1"/>
    <x v="1"/>
    <d v="2015-08-25T21:35:53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d v="2014-04-10T07:36:26"/>
    <d v="2014-04-10T07:36:26"/>
    <n v="4"/>
    <x v="4"/>
    <x v="7"/>
    <d v="2014-05-05T07:36:26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d v="2015-06-18T06:12:17"/>
    <d v="2015-06-18T06:12:17"/>
    <n v="6"/>
    <x v="1"/>
    <x v="1"/>
    <d v="2015-08-10T18:00:00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d v="2015-07-08T14:31:29"/>
    <d v="2015-07-08T14:31:29"/>
    <n v="7"/>
    <x v="1"/>
    <x v="4"/>
    <d v="2015-08-02T14:31:29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d v="2015-03-02T13:00:26"/>
    <d v="2015-03-02T13:00:26"/>
    <n v="3"/>
    <x v="1"/>
    <x v="8"/>
    <d v="2015-04-01T12:00:26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d v="2016-05-09T15:13:52"/>
    <d v="2016-05-09T15:13:52"/>
    <n v="5"/>
    <x v="3"/>
    <x v="6"/>
    <d v="2016-05-28T19:36:00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d v="2014-06-30T13:38:02"/>
    <d v="2014-06-30T13:38:02"/>
    <n v="6"/>
    <x v="4"/>
    <x v="1"/>
    <d v="2014-07-30T13:38:02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d v="2014-05-28T23:00:45"/>
    <d v="2014-05-28T23:00:45"/>
    <n v="5"/>
    <x v="4"/>
    <x v="6"/>
    <d v="2014-07-02T23:00:45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d v="2015-02-14T19:28:17"/>
    <d v="2015-02-14T19:28:17"/>
    <n v="2"/>
    <x v="1"/>
    <x v="3"/>
    <d v="2015-02-28T23:59:0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d v="2014-05-13T12:28:10"/>
    <d v="2014-05-13T12:28:10"/>
    <n v="5"/>
    <x v="4"/>
    <x v="6"/>
    <d v="2014-06-12T12:28:10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d v="2016-03-16T09:21:19"/>
    <d v="2016-03-16T09:21:19"/>
    <n v="3"/>
    <x v="3"/>
    <x v="8"/>
    <d v="2016-04-15T09:21:19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d v="2015-05-14T17:20:10"/>
    <d v="2015-05-14T17:20:10"/>
    <n v="5"/>
    <x v="1"/>
    <x v="6"/>
    <d v="2015-06-13T17:20:10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d v="2016-05-03T15:34:12"/>
    <d v="2016-05-03T15:34:12"/>
    <n v="5"/>
    <x v="3"/>
    <x v="6"/>
    <d v="2016-05-17T19:00:00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d v="2016-11-08T09:48:26"/>
    <d v="2016-11-08T09:48:26"/>
    <n v="11"/>
    <x v="3"/>
    <x v="5"/>
    <d v="2016-11-29T01:00:00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d v="2016-10-12T19:07:27"/>
    <d v="2016-10-12T19:07:27"/>
    <n v="10"/>
    <x v="3"/>
    <x v="10"/>
    <d v="2016-11-14T21:08:00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d v="2015-03-24T14:00:55"/>
    <d v="2015-03-24T14:00:55"/>
    <n v="3"/>
    <x v="1"/>
    <x v="8"/>
    <d v="2015-04-09T14:00:5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d v="2015-03-12T17:37:23"/>
    <d v="2015-03-12T17:37:23"/>
    <n v="3"/>
    <x v="1"/>
    <x v="8"/>
    <d v="2015-04-08T23:00:00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d v="2014-06-24T03:49:38"/>
    <d v="2014-06-24T03:49:38"/>
    <n v="6"/>
    <x v="4"/>
    <x v="1"/>
    <d v="2014-07-31T20:00:00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d v="2014-09-04T21:40:21"/>
    <d v="2014-09-04T21:40:21"/>
    <n v="9"/>
    <x v="4"/>
    <x v="9"/>
    <d v="2014-09-26T23:00:0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d v="2014-12-16T14:39:40"/>
    <d v="2014-12-16T14:39:40"/>
    <n v="12"/>
    <x v="4"/>
    <x v="12"/>
    <d v="2015-02-14T14:39: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d v="2016-02-25T12:39:00"/>
    <d v="2016-02-25T12:39:00"/>
    <n v="2"/>
    <x v="3"/>
    <x v="3"/>
    <d v="2016-03-26T11:39:0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d v="2015-06-11T00:16:25"/>
    <d v="2015-06-11T00:16:25"/>
    <n v="6"/>
    <x v="1"/>
    <x v="1"/>
    <d v="2015-07-13T15:06:00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d v="2014-08-14T16:11:25"/>
    <d v="2014-08-14T16:11:25"/>
    <n v="8"/>
    <x v="4"/>
    <x v="11"/>
    <d v="2014-09-08T16:11:25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d v="2016-06-25T15:41:37"/>
    <d v="2016-06-25T15:41:37"/>
    <n v="6"/>
    <x v="3"/>
    <x v="1"/>
    <d v="2016-07-24T18:00:0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d v="2016-02-19T22:22:00"/>
    <d v="2016-02-19T22:22:00"/>
    <n v="2"/>
    <x v="3"/>
    <x v="3"/>
    <d v="2016-03-15T11:00:00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d v="2016-06-10T18:32:12"/>
    <d v="2016-06-10T18:32:12"/>
    <n v="6"/>
    <x v="3"/>
    <x v="1"/>
    <d v="2016-07-10T18:32:12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d v="2016-06-27T10:19:29"/>
    <d v="2016-06-27T10:19:29"/>
    <n v="6"/>
    <x v="3"/>
    <x v="1"/>
    <d v="2016-08-02T05:03:00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d v="2016-04-26T19:54:35"/>
    <d v="2016-04-26T19:54:35"/>
    <n v="4"/>
    <x v="3"/>
    <x v="7"/>
    <d v="2016-05-26T19:54:35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d v="2015-06-12T07:50:06"/>
    <d v="2015-06-12T07:50:06"/>
    <n v="6"/>
    <x v="1"/>
    <x v="1"/>
    <d v="2015-07-10T22:59:00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d v="2015-11-25T11:41:59"/>
    <d v="2015-11-25T11:41:59"/>
    <n v="11"/>
    <x v="1"/>
    <x v="5"/>
    <d v="2015-12-23T11:18:00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d v="2015-05-14T14:10:18"/>
    <d v="2015-05-14T14:10:18"/>
    <n v="5"/>
    <x v="1"/>
    <x v="6"/>
    <d v="2015-06-15T14:10:18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d v="2016-10-23T11:00:23"/>
    <d v="2016-10-23T11:00:23"/>
    <n v="10"/>
    <x v="3"/>
    <x v="10"/>
    <d v="2016-11-22T12:00:23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d v="2014-05-07T11:36:32"/>
    <d v="2014-05-07T11:36:32"/>
    <n v="5"/>
    <x v="4"/>
    <x v="6"/>
    <d v="2014-07-06T11:36:3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d v="2015-06-15T05:43:42"/>
    <d v="2015-06-15T05:43:42"/>
    <n v="6"/>
    <x v="1"/>
    <x v="1"/>
    <d v="2015-07-15T05:43:42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d v="2014-11-25T17:32:09"/>
    <d v="2014-11-25T17:32:09"/>
    <n v="11"/>
    <x v="4"/>
    <x v="5"/>
    <d v="2014-12-16T17:32:09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d v="2015-05-08T08:55:54"/>
    <d v="2015-05-08T08:55:54"/>
    <n v="5"/>
    <x v="1"/>
    <x v="6"/>
    <d v="2015-06-07T08:55:54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d v="2015-07-16T05:28:10"/>
    <d v="2015-07-16T05:28:10"/>
    <n v="7"/>
    <x v="1"/>
    <x v="4"/>
    <d v="2015-08-28T17:30:00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d v="2016-11-14T19:42:36"/>
    <d v="2016-11-14T19:42:36"/>
    <n v="11"/>
    <x v="3"/>
    <x v="5"/>
    <d v="2017-01-13T19:42:36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d v="2015-03-21T16:09:25"/>
    <d v="2015-03-21T16:09:25"/>
    <n v="3"/>
    <x v="1"/>
    <x v="8"/>
    <d v="2015-04-20T16:09:25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d v="2014-07-11T12:20:48"/>
    <d v="2014-07-11T12:20:48"/>
    <n v="7"/>
    <x v="4"/>
    <x v="4"/>
    <d v="2014-08-10T12:20:48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d v="2016-02-10T17:20:43"/>
    <d v="2016-02-10T17:20:43"/>
    <n v="2"/>
    <x v="3"/>
    <x v="3"/>
    <d v="2016-03-11T17:20:4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d v="2014-12-09T12:41:23"/>
    <d v="2014-12-09T12:41:23"/>
    <n v="12"/>
    <x v="4"/>
    <x v="12"/>
    <d v="2015-01-10T23:59:00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d v="2014-12-02T11:13:36"/>
    <d v="2014-12-02T11:13:36"/>
    <n v="12"/>
    <x v="4"/>
    <x v="12"/>
    <d v="2015-01-02T11:13:3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d v="2015-09-21T22:01:46"/>
    <d v="2015-09-21T22:01:46"/>
    <n v="9"/>
    <x v="1"/>
    <x v="9"/>
    <d v="2015-10-21T22:01:46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d v="2016-02-03T18:19:28"/>
    <d v="2016-02-03T18:19:28"/>
    <n v="2"/>
    <x v="3"/>
    <x v="3"/>
    <d v="2016-03-04T18:19:28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d v="2016-06-05T19:13:44"/>
    <d v="2016-06-05T19:13:44"/>
    <n v="6"/>
    <x v="3"/>
    <x v="1"/>
    <d v="2016-07-31T02:00:0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d v="2014-07-29T16:17:20"/>
    <d v="2014-07-29T16:17:20"/>
    <n v="7"/>
    <x v="4"/>
    <x v="4"/>
    <d v="2014-09-27T16:17:20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d v="2014-06-09T01:13:01"/>
    <d v="2014-06-09T01:13:01"/>
    <n v="6"/>
    <x v="4"/>
    <x v="1"/>
    <d v="2014-06-29T01:13:01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d v="2015-03-27T16:48:59"/>
    <d v="2015-03-27T16:48:59"/>
    <n v="3"/>
    <x v="1"/>
    <x v="8"/>
    <d v="2015-04-03T16:48:5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d v="2015-02-24T05:53:39"/>
    <d v="2015-02-24T05:53:39"/>
    <n v="2"/>
    <x v="1"/>
    <x v="3"/>
    <d v="2015-04-25T04:53:3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d v="2014-06-10T07:38:27"/>
    <d v="2014-06-10T07:38:27"/>
    <n v="6"/>
    <x v="4"/>
    <x v="1"/>
    <d v="2014-07-30T18:00:0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d v="2015-02-19T15:22:38"/>
    <d v="2015-02-19T15:22:38"/>
    <n v="2"/>
    <x v="1"/>
    <x v="3"/>
    <d v="2015-03-21T14:22:38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d v="2016-04-27T10:02:53"/>
    <d v="2016-04-27T10:02:53"/>
    <n v="4"/>
    <x v="3"/>
    <x v="7"/>
    <d v="2016-05-31T06:00:00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d v="2015-04-15T13:01:48"/>
    <d v="2015-04-15T13:01:48"/>
    <n v="4"/>
    <x v="1"/>
    <x v="7"/>
    <d v="2015-05-31T22:59:00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d v="2016-05-07T01:37:01"/>
    <d v="2016-05-07T01:37:01"/>
    <n v="5"/>
    <x v="3"/>
    <x v="6"/>
    <d v="2016-06-14T16:43:00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d v="2015-02-23T16:41:52"/>
    <d v="2015-02-23T16:41:52"/>
    <n v="2"/>
    <x v="1"/>
    <x v="3"/>
    <d v="2015-03-31T22:59:00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d v="2015-07-22T01:14:17"/>
    <d v="2015-07-22T01:14:17"/>
    <n v="7"/>
    <x v="1"/>
    <x v="4"/>
    <d v="2015-08-20T18:00:00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d v="2014-06-17T11:33:43"/>
    <d v="2014-06-17T11:33:43"/>
    <n v="6"/>
    <x v="4"/>
    <x v="1"/>
    <d v="2014-07-17T11:33:43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d v="2015-10-07T11:43:36"/>
    <d v="2015-10-07T11:43:36"/>
    <n v="10"/>
    <x v="1"/>
    <x v="10"/>
    <d v="2015-10-23T22:59:00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d v="2015-02-10T15:13:02"/>
    <d v="2015-02-10T15:13:02"/>
    <n v="2"/>
    <x v="1"/>
    <x v="3"/>
    <d v="2015-03-12T14:13:02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d v="2015-06-29T00:01:44"/>
    <d v="2015-06-29T00:01:44"/>
    <n v="6"/>
    <x v="1"/>
    <x v="1"/>
    <d v="2015-07-17T16:02:0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d v="2015-06-05T10:38:37"/>
    <d v="2015-06-05T10:38:37"/>
    <n v="6"/>
    <x v="1"/>
    <x v="1"/>
    <d v="2015-07-05T10:38:3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d v="2015-12-02T23:20:07"/>
    <d v="2015-12-02T23:20:07"/>
    <n v="12"/>
    <x v="1"/>
    <x v="12"/>
    <d v="2016-01-03T23:20:0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d v="2015-11-21T15:06:57"/>
    <d v="2015-11-21T15:06:57"/>
    <n v="11"/>
    <x v="1"/>
    <x v="5"/>
    <d v="2016-01-19T17:59:00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d v="2015-06-15T16:50:44"/>
    <d v="2015-06-15T16:50:44"/>
    <n v="6"/>
    <x v="1"/>
    <x v="1"/>
    <d v="2015-07-19T22:59:00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d v="2016-07-20T10:01:43"/>
    <d v="2016-07-20T10:01:43"/>
    <n v="7"/>
    <x v="3"/>
    <x v="4"/>
    <d v="2016-08-01T08:41:00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d v="2015-05-26T20:40:14"/>
    <d v="2015-05-26T20:40:14"/>
    <n v="5"/>
    <x v="1"/>
    <x v="6"/>
    <d v="2015-06-16T20:40:1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d v="2015-04-07T05:09:54"/>
    <d v="2015-04-07T05:09:54"/>
    <n v="4"/>
    <x v="1"/>
    <x v="7"/>
    <d v="2015-05-07T05:09:54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d v="2015-01-30T17:16:41"/>
    <d v="2015-01-30T17:16:41"/>
    <n v="1"/>
    <x v="1"/>
    <x v="2"/>
    <d v="2015-03-26T19:00:00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d v="2014-11-01T07:39:47"/>
    <d v="2014-11-01T07:39:47"/>
    <n v="11"/>
    <x v="4"/>
    <x v="5"/>
    <d v="2014-12-31T08:39:47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d v="2016-08-11T15:46:11"/>
    <d v="2016-08-11T15:46:11"/>
    <n v="8"/>
    <x v="3"/>
    <x v="11"/>
    <d v="2016-08-31T15:46: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d v="2016-05-13T12:46:51"/>
    <d v="2016-05-13T12:46:51"/>
    <n v="5"/>
    <x v="3"/>
    <x v="6"/>
    <d v="2016-05-27T12:46:5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d v="2014-10-15T15:22:25"/>
    <d v="2014-10-15T15:22:25"/>
    <n v="10"/>
    <x v="4"/>
    <x v="10"/>
    <d v="2014-11-05T16:22:2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d v="2016-01-05T21:45:35"/>
    <d v="2016-01-05T21:45:35"/>
    <n v="1"/>
    <x v="3"/>
    <x v="2"/>
    <d v="2016-02-19T21:45:35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d v="2014-11-20T15:56:12"/>
    <d v="2014-11-20T15:56:12"/>
    <n v="11"/>
    <x v="4"/>
    <x v="5"/>
    <d v="2014-12-01T14:09:00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d v="2015-05-19T05:41:07"/>
    <d v="2015-05-19T05:41:07"/>
    <n v="5"/>
    <x v="1"/>
    <x v="6"/>
    <d v="2015-06-18T05:41:07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d v="2016-03-31T17:36:48"/>
    <d v="2016-03-31T17:36:48"/>
    <n v="3"/>
    <x v="3"/>
    <x v="8"/>
    <d v="2016-04-21T17:36:48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d v="2016-07-02T17:14:12"/>
    <d v="2016-07-02T17:14:12"/>
    <n v="7"/>
    <x v="3"/>
    <x v="4"/>
    <d v="2016-08-02T23:09:00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d v="2015-05-28T13:22:38"/>
    <d v="2015-05-28T13:22:38"/>
    <n v="5"/>
    <x v="1"/>
    <x v="6"/>
    <d v="2015-07-03T13:22: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d v="2015-04-22T12:03:29"/>
    <d v="2015-04-22T12:03:29"/>
    <n v="4"/>
    <x v="1"/>
    <x v="7"/>
    <d v="2015-05-22T12:03:2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d v="2015-05-30T22:25:24"/>
    <d v="2015-05-30T22:25:24"/>
    <n v="5"/>
    <x v="1"/>
    <x v="6"/>
    <d v="2015-07-29T22:25:24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d v="2016-03-03T11:50:29"/>
    <d v="2016-03-03T11:50:29"/>
    <n v="3"/>
    <x v="3"/>
    <x v="8"/>
    <d v="2016-03-28T10:50:29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d v="2014-05-21T13:51:27"/>
    <d v="2014-05-21T13:51:27"/>
    <n v="5"/>
    <x v="4"/>
    <x v="6"/>
    <d v="2014-07-20T13:51:27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d v="2014-04-11T06:50:52"/>
    <d v="2014-04-11T06:50:52"/>
    <n v="4"/>
    <x v="4"/>
    <x v="7"/>
    <d v="2014-05-11T06:50:52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d v="2014-05-06T20:44:24"/>
    <d v="2014-05-06T20:44:24"/>
    <n v="5"/>
    <x v="4"/>
    <x v="6"/>
    <d v="2014-05-31T20:44:2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d v="2014-05-07T09:48:54"/>
    <d v="2014-05-07T09:48:54"/>
    <n v="5"/>
    <x v="4"/>
    <x v="6"/>
    <d v="2014-06-03T01:59:00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d v="2015-09-01T10:02:54"/>
    <d v="2015-09-01T10:02:54"/>
    <n v="9"/>
    <x v="1"/>
    <x v="9"/>
    <d v="2015-10-01T10:02:54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d v="2014-09-03T00:19:02"/>
    <d v="2014-09-03T00:19:02"/>
    <n v="9"/>
    <x v="4"/>
    <x v="9"/>
    <d v="2014-10-04T01:59:00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d v="2015-06-04T00:23:11"/>
    <d v="2015-06-04T00:23:11"/>
    <n v="6"/>
    <x v="1"/>
    <x v="1"/>
    <d v="2015-07-19T00:23:11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d v="2015-09-18T14:36:29"/>
    <d v="2015-09-18T14:36:29"/>
    <n v="9"/>
    <x v="1"/>
    <x v="9"/>
    <d v="2015-10-18T14:36:2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d v="2015-05-12T13:24:44"/>
    <d v="2015-05-12T13:24:44"/>
    <n v="5"/>
    <x v="1"/>
    <x v="6"/>
    <d v="2015-06-11T13:24:44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d v="2014-12-01T21:59:03"/>
    <d v="2014-12-01T21:59:03"/>
    <n v="12"/>
    <x v="4"/>
    <x v="12"/>
    <d v="2014-12-31T21:59:03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d v="2015-06-17T05:32:59"/>
    <d v="2015-06-17T05:32:59"/>
    <n v="6"/>
    <x v="1"/>
    <x v="1"/>
    <d v="2015-07-17T05:32:59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d v="2015-03-01T23:34:36"/>
    <d v="2015-03-01T23:34:36"/>
    <n v="3"/>
    <x v="1"/>
    <x v="8"/>
    <d v="2015-03-26T22:34:36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d v="2014-07-28T15:09:38"/>
    <d v="2014-07-28T15:09:38"/>
    <n v="7"/>
    <x v="4"/>
    <x v="4"/>
    <d v="2014-09-01T15:09:3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d v="2015-04-09T16:14:18"/>
    <d v="2015-04-09T16:14:18"/>
    <n v="4"/>
    <x v="1"/>
    <x v="7"/>
    <d v="2015-05-09T16:14:18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d v="2015-02-24T18:17:51"/>
    <d v="2015-02-24T18:17:51"/>
    <n v="2"/>
    <x v="1"/>
    <x v="3"/>
    <d v="2015-03-26T17:17:51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d v="2015-02-06T12:50:03"/>
    <d v="2015-02-06T12:50:03"/>
    <n v="2"/>
    <x v="1"/>
    <x v="3"/>
    <d v="2015-03-08T11:50:03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d v="2014-07-09T12:41:30"/>
    <d v="2014-07-09T12:41:30"/>
    <n v="7"/>
    <x v="4"/>
    <x v="4"/>
    <d v="2014-08-01T12:12:00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d v="2015-05-04T05:20:44"/>
    <d v="2015-05-04T05:20:44"/>
    <n v="5"/>
    <x v="1"/>
    <x v="6"/>
    <d v="2015-05-22T16:00:00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d v="2014-05-30T16:26:47"/>
    <d v="2014-05-30T16:26:47"/>
    <n v="5"/>
    <x v="4"/>
    <x v="6"/>
    <d v="2014-06-25T16:00:0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x v="13"/>
    <n v="100"/>
    <x v="2"/>
    <s v="US"/>
    <s v="USD"/>
    <n v="1415828820"/>
    <n v="1412258977"/>
    <d v="2014-07-13T10:51:50"/>
    <d v="2014-07-13T10:51:50"/>
    <n v="7"/>
    <x v="4"/>
    <x v="4"/>
    <d v="2014-08-12T10:51:50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d v="2014-10-02T09:09:37"/>
    <d v="2014-10-02T09:09:37"/>
    <n v="10"/>
    <x v="4"/>
    <x v="10"/>
    <d v="2014-11-12T16:47:00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d v="2016-08-29T01:15:56"/>
    <d v="2016-08-29T01:15:56"/>
    <n v="8"/>
    <x v="3"/>
    <x v="11"/>
    <d v="2016-09-12T11:59:00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d v="2015-09-06T10:11:45"/>
    <d v="2015-09-06T10:11:45"/>
    <n v="9"/>
    <x v="1"/>
    <x v="9"/>
    <d v="2015-11-05T11:11:45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d v="2015-10-18T16:24:14"/>
    <d v="2015-10-18T16:24:14"/>
    <n v="10"/>
    <x v="1"/>
    <x v="10"/>
    <d v="2015-11-17T17:24:14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d v="2014-07-21T10:38:18"/>
    <d v="2014-07-21T10:38:18"/>
    <n v="7"/>
    <x v="4"/>
    <x v="4"/>
    <d v="2014-08-30T00:30:00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d v="2016-02-02T17:43:41"/>
    <d v="2016-02-02T17:43:41"/>
    <n v="2"/>
    <x v="3"/>
    <x v="3"/>
    <d v="2016-03-22T22:29:00"/>
    <b v="0"/>
    <n v="5"/>
    <b v="0"/>
    <s v="theater/plays"/>
    <n v="0.1255"/>
    <n v="50.2"/>
    <x v="1"/>
    <s v="plays"/>
  </r>
  <r>
    <n v="3868"/>
    <s v="1000 words (Canceled)"/>
    <s v="New collection of music by Scott Evan Davis!"/>
    <x v="10"/>
    <n v="10"/>
    <x v="1"/>
    <s v="GB"/>
    <s v="GBP"/>
    <n v="1410191405"/>
    <n v="1408031405"/>
    <d v="2016-05-19T14:32:19"/>
    <d v="2016-05-19T14:32:19"/>
    <n v="5"/>
    <x v="3"/>
    <x v="6"/>
    <d v="2016-06-18T14:32:19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d v="2014-08-14T10:50:05"/>
    <d v="2014-08-14T10:50:05"/>
    <n v="8"/>
    <x v="4"/>
    <x v="11"/>
    <d v="2014-09-08T10:50:05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d v="2015-02-12T12:23:12"/>
    <d v="2015-02-12T12:23:12"/>
    <n v="2"/>
    <x v="1"/>
    <x v="3"/>
    <d v="2015-03-13T22:11:0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d v="2014-06-02T23:07:58"/>
    <d v="2014-06-02T23:07:58"/>
    <n v="6"/>
    <x v="4"/>
    <x v="1"/>
    <d v="2014-07-02T23:07:58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d v="2017-01-28T13:44:10"/>
    <d v="2017-01-28T13:44:10"/>
    <n v="1"/>
    <x v="2"/>
    <x v="2"/>
    <d v="2017-03-29T12:44:10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d v="2015-06-24T22:29:56"/>
    <d v="2015-06-24T22:29:56"/>
    <n v="6"/>
    <x v="1"/>
    <x v="1"/>
    <d v="2015-08-13T22:29:56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d v="2015-09-08T11:42:15"/>
    <d v="2015-09-08T11:42:15"/>
    <n v="9"/>
    <x v="1"/>
    <x v="9"/>
    <d v="2015-10-08T11:42:15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d v="2015-01-02T19:23:42"/>
    <d v="2015-01-02T19:23:42"/>
    <n v="1"/>
    <x v="1"/>
    <x v="2"/>
    <d v="2015-01-23T20:00:00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d v="2016-09-02T03:19:25"/>
    <d v="2016-09-02T03:19:25"/>
    <n v="9"/>
    <x v="3"/>
    <x v="9"/>
    <d v="2016-09-03T05:00:00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d v="2016-01-03T09:58:48"/>
    <d v="2016-01-03T09:58:48"/>
    <n v="1"/>
    <x v="3"/>
    <x v="2"/>
    <d v="2016-02-02T09:58:48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d v="2016-11-08T11:15:52"/>
    <d v="2016-11-08T11:15:52"/>
    <n v="11"/>
    <x v="3"/>
    <x v="5"/>
    <d v="2016-12-08T11:15:52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d v="2015-05-30T14:39:06"/>
    <d v="2015-05-30T14:39:06"/>
    <n v="5"/>
    <x v="1"/>
    <x v="6"/>
    <d v="2015-06-29T22:59:00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d v="2014-12-26T15:39:56"/>
    <d v="2014-12-26T15:39:56"/>
    <n v="12"/>
    <x v="4"/>
    <x v="12"/>
    <d v="2015-01-25T15:39:56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d v="2014-06-25T14:33:40"/>
    <d v="2014-06-25T14:33:40"/>
    <n v="6"/>
    <x v="4"/>
    <x v="1"/>
    <d v="2014-07-30T18:00:00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d v="2017-01-20T19:26:39"/>
    <d v="2017-01-20T19:26:39"/>
    <n v="1"/>
    <x v="2"/>
    <x v="2"/>
    <d v="2017-02-19T19:26:39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d v="2016-01-04T18:36:10"/>
    <d v="2016-01-04T18:36:10"/>
    <n v="1"/>
    <x v="3"/>
    <x v="2"/>
    <d v="2016-01-31T18:03:00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d v="2014-08-03T09:27:49"/>
    <d v="2014-08-03T09:27:49"/>
    <n v="8"/>
    <x v="4"/>
    <x v="11"/>
    <d v="2014-09-02T09:27:49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d v="2015-03-02T13:59:52"/>
    <d v="2015-03-02T13:59:52"/>
    <n v="3"/>
    <x v="1"/>
    <x v="8"/>
    <d v="2015-03-27T12:59:52"/>
    <b v="0"/>
    <n v="0"/>
    <b v="0"/>
    <s v="theater/musical"/>
    <n v="0"/>
    <e v="#DIV/0!"/>
    <x v="1"/>
    <s v="musical"/>
  </r>
  <r>
    <n v="3886"/>
    <s v="a (Canceled)"/>
    <n v="1"/>
    <x v="3"/>
    <n v="0"/>
    <x v="1"/>
    <s v="AU"/>
    <s v="AUD"/>
    <n v="1418275702"/>
    <n v="1415683702"/>
    <d v="2016-04-09T17:49:51"/>
    <d v="2016-04-09T17:49:51"/>
    <n v="4"/>
    <x v="3"/>
    <x v="7"/>
    <d v="2016-05-09T17:49:51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d v="2014-11-11T00:28:22"/>
    <d v="2014-11-11T00:28:22"/>
    <n v="11"/>
    <x v="4"/>
    <x v="5"/>
    <d v="2014-12-11T00:28:22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d v="2015-03-16T15:35:29"/>
    <d v="2015-03-16T15:35:29"/>
    <n v="3"/>
    <x v="1"/>
    <x v="8"/>
    <d v="2015-05-01T17:00:00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d v="2017-01-27T08:05:58"/>
    <d v="2017-01-27T08:05:58"/>
    <n v="1"/>
    <x v="2"/>
    <x v="2"/>
    <d v="2017-02-26T08:05:58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d v="2014-12-03T19:07:10"/>
    <d v="2014-12-03T19:07:10"/>
    <n v="12"/>
    <x v="4"/>
    <x v="12"/>
    <d v="2015-01-04T18:26:0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d v="2015-06-16T13:12:24"/>
    <d v="2015-06-16T13:12:24"/>
    <n v="6"/>
    <x v="1"/>
    <x v="1"/>
    <d v="2015-08-15T13:12:2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d v="2015-02-20T22:10:44"/>
    <d v="2015-02-20T22:10:44"/>
    <n v="2"/>
    <x v="1"/>
    <x v="3"/>
    <d v="2015-03-22T23:59:00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d v="2014-08-16T10:39:17"/>
    <d v="2014-08-16T10:39:17"/>
    <n v="8"/>
    <x v="4"/>
    <x v="11"/>
    <d v="2014-08-24T02:00:0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d v="2014-05-20T10:47:20"/>
    <d v="2014-05-20T10:47:20"/>
    <n v="5"/>
    <x v="4"/>
    <x v="6"/>
    <d v="2014-07-01T01:00:00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d v="2016-11-05T18:00:12"/>
    <d v="2016-11-05T18:00:12"/>
    <n v="11"/>
    <x v="3"/>
    <x v="5"/>
    <d v="2016-12-05T23:59:00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d v="2015-01-28T01:00:18"/>
    <d v="2015-01-28T01:00:18"/>
    <n v="1"/>
    <x v="1"/>
    <x v="2"/>
    <d v="2015-02-28T01:00:1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d v="2014-06-02T23:36:18"/>
    <d v="2014-06-02T23:36:18"/>
    <n v="6"/>
    <x v="4"/>
    <x v="1"/>
    <d v="2014-06-16T23:36:18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d v="2014-12-09T15:58:03"/>
    <d v="2014-12-09T15:58:03"/>
    <n v="12"/>
    <x v="4"/>
    <x v="12"/>
    <d v="2015-01-08T15:58:03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d v="2015-07-08T06:34:30"/>
    <d v="2015-07-08T06:34:30"/>
    <n v="7"/>
    <x v="1"/>
    <x v="4"/>
    <d v="2015-08-17T11:00:00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d v="2014-07-23T13:36:01"/>
    <d v="2014-07-23T13:36:01"/>
    <n v="7"/>
    <x v="4"/>
    <x v="4"/>
    <d v="2014-08-12T13:36:0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d v="2015-05-11T21:13:11"/>
    <d v="2015-05-11T21:13:11"/>
    <n v="5"/>
    <x v="1"/>
    <x v="6"/>
    <d v="2015-06-10T21:13:1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d v="2015-11-09T14:49:59"/>
    <d v="2015-11-09T14:49:59"/>
    <n v="11"/>
    <x v="1"/>
    <x v="5"/>
    <d v="2015-12-19T14:49:59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d v="2016-10-20T06:14:02"/>
    <d v="2016-10-20T06:14:02"/>
    <n v="10"/>
    <x v="3"/>
    <x v="10"/>
    <d v="2016-11-14T07:14:02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d v="2015-06-30T19:16:05"/>
    <d v="2015-06-30T19:16:05"/>
    <n v="6"/>
    <x v="1"/>
    <x v="1"/>
    <d v="2015-08-14T14:38: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d v="2015-04-01T00:30:00"/>
    <d v="2015-04-01T00:30:00"/>
    <n v="4"/>
    <x v="1"/>
    <x v="7"/>
    <d v="2015-04-15T00:04:00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d v="2015-04-30T09:58:23"/>
    <d v="2015-04-30T09:58:23"/>
    <n v="4"/>
    <x v="1"/>
    <x v="7"/>
    <d v="2015-06-11T18:00:00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d v="2015-05-19T17:01:33"/>
    <d v="2015-05-19T17:01:33"/>
    <n v="5"/>
    <x v="1"/>
    <x v="6"/>
    <d v="2015-06-26T08:25:00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d v="2014-09-24T14:40:06"/>
    <d v="2014-09-24T14:40:06"/>
    <n v="9"/>
    <x v="4"/>
    <x v="9"/>
    <d v="2014-10-26T15:08:00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d v="2014-07-13T22:14:56"/>
    <d v="2014-07-13T22:14:56"/>
    <n v="7"/>
    <x v="4"/>
    <x v="4"/>
    <d v="2014-07-28T22:14:56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d v="2014-08-12T03:37:22"/>
    <d v="2014-08-12T03:37:22"/>
    <n v="8"/>
    <x v="4"/>
    <x v="11"/>
    <d v="2014-09-11T03:37:22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d v="2015-08-08T13:09:57"/>
    <d v="2015-08-08T13:09:57"/>
    <n v="8"/>
    <x v="1"/>
    <x v="11"/>
    <d v="2015-09-07T13:09:5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d v="2014-10-27T14:29:37"/>
    <d v="2014-10-27T14:29:37"/>
    <n v="10"/>
    <x v="4"/>
    <x v="10"/>
    <d v="2014-11-26T15:29:37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d v="2015-02-24T01:28:50"/>
    <d v="2015-02-24T01:28:50"/>
    <n v="2"/>
    <x v="1"/>
    <x v="3"/>
    <d v="2015-04-24T23:35:00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d v="2015-10-31T00:04:09"/>
    <d v="2015-10-31T00:04:09"/>
    <n v="10"/>
    <x v="1"/>
    <x v="10"/>
    <d v="2015-11-30T01:04:09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d v="2015-04-20T14:39:16"/>
    <d v="2015-04-20T14:39:16"/>
    <n v="4"/>
    <x v="1"/>
    <x v="7"/>
    <d v="2015-05-10T17:59:00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d v="2016-05-02T18:38:29"/>
    <d v="2016-05-02T18:38:29"/>
    <n v="5"/>
    <x v="3"/>
    <x v="6"/>
    <d v="2016-06-01T18:38:29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d v="2016-05-04T06:19:12"/>
    <d v="2016-05-04T06:19:12"/>
    <n v="5"/>
    <x v="3"/>
    <x v="6"/>
    <d v="2016-06-03T06:19:12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d v="2014-08-12T07:39:21"/>
    <d v="2014-08-12T07:39:21"/>
    <n v="8"/>
    <x v="4"/>
    <x v="11"/>
    <d v="2014-09-11T07:39:21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d v="2014-07-23T10:57:03"/>
    <d v="2014-07-23T10:57:03"/>
    <n v="7"/>
    <x v="4"/>
    <x v="4"/>
    <d v="2014-08-04T11:00:00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d v="2015-12-20T11:26:13"/>
    <d v="2015-12-20T11:26:13"/>
    <n v="12"/>
    <x v="1"/>
    <x v="12"/>
    <d v="2016-01-17T19:00:0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d v="2016-10-14T04:17:40"/>
    <d v="2016-10-14T04:17:40"/>
    <n v="10"/>
    <x v="3"/>
    <x v="10"/>
    <d v="2016-11-13T05:17:40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d v="2014-10-14T08:00:55"/>
    <d v="2014-10-14T08:00:55"/>
    <n v="10"/>
    <x v="4"/>
    <x v="10"/>
    <d v="2014-10-26T13:00:0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d v="2015-01-16T13:26:50"/>
    <d v="2015-01-16T13:26:50"/>
    <n v="1"/>
    <x v="1"/>
    <x v="2"/>
    <d v="2015-03-02T18:00:00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d v="2015-03-12T18:31:11"/>
    <d v="2015-03-12T18:31:11"/>
    <n v="3"/>
    <x v="1"/>
    <x v="8"/>
    <d v="2015-04-09T18:31:11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d v="2014-05-27T18:02:02"/>
    <d v="2014-05-27T18:02:02"/>
    <n v="5"/>
    <x v="4"/>
    <x v="6"/>
    <d v="2014-06-26T18:02:02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d v="2014-06-30T15:53:59"/>
    <d v="2014-06-30T15:53:59"/>
    <n v="6"/>
    <x v="4"/>
    <x v="1"/>
    <d v="2014-07-30T15:53:59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d v="2014-11-26T21:02:28"/>
    <d v="2014-11-26T21:02:28"/>
    <n v="11"/>
    <x v="4"/>
    <x v="5"/>
    <d v="2014-12-26T21:02:28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d v="2014-07-10T01:25:04"/>
    <d v="2014-07-10T01:25:04"/>
    <n v="7"/>
    <x v="4"/>
    <x v="4"/>
    <d v="2014-08-09T01:25:04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d v="2015-09-18T11:23:47"/>
    <d v="2015-09-18T11:23:47"/>
    <n v="9"/>
    <x v="1"/>
    <x v="9"/>
    <d v="2015-10-15T23:59:00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d v="2016-08-19T14:51:05"/>
    <d v="2016-08-19T14:51:05"/>
    <n v="8"/>
    <x v="3"/>
    <x v="11"/>
    <d v="2016-09-18T14:51:05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d v="2016-03-04T03:07:48"/>
    <d v="2016-03-04T03:07:48"/>
    <n v="3"/>
    <x v="3"/>
    <x v="8"/>
    <d v="2016-04-01T01:00:00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d v="2015-08-11T22:38:27"/>
    <d v="2015-08-11T22:38:27"/>
    <n v="8"/>
    <x v="1"/>
    <x v="11"/>
    <d v="2015-09-05T22:38:27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d v="2016-02-14T23:02:44"/>
    <d v="2016-02-14T23:02:44"/>
    <n v="2"/>
    <x v="3"/>
    <x v="3"/>
    <d v="2016-03-15T22:02:44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d v="2016-06-17T18:14:22"/>
    <d v="2016-06-17T18:14:22"/>
    <n v="6"/>
    <x v="3"/>
    <x v="1"/>
    <d v="2016-07-16T19:43:00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d v="2015-08-17T11:07:19"/>
    <d v="2015-08-17T11:07:19"/>
    <n v="8"/>
    <x v="1"/>
    <x v="11"/>
    <d v="2015-10-01T08:00:00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d v="2015-08-05T10:45:46"/>
    <d v="2015-08-05T10:45:46"/>
    <n v="8"/>
    <x v="1"/>
    <x v="11"/>
    <d v="2015-10-04T10:45:4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d v="2016-11-01T01:18:40"/>
    <d v="2016-11-01T01:18:40"/>
    <n v="11"/>
    <x v="3"/>
    <x v="5"/>
    <d v="2016-12-01T02:18:4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d v="2016-06-13T10:09:20"/>
    <d v="2016-06-13T10:09:20"/>
    <n v="6"/>
    <x v="3"/>
    <x v="1"/>
    <d v="2016-07-11T10:09:20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d v="2015-05-27T16:44:14"/>
    <d v="2015-05-27T16:44:14"/>
    <n v="5"/>
    <x v="1"/>
    <x v="6"/>
    <d v="2015-06-27T16:44:14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d v="2014-10-03T04:36:19"/>
    <d v="2014-10-03T04:36:19"/>
    <n v="10"/>
    <x v="4"/>
    <x v="10"/>
    <d v="2014-10-06T23:30:0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d v="2014-11-18T06:49:11"/>
    <d v="2014-11-18T06:49:11"/>
    <n v="11"/>
    <x v="4"/>
    <x v="5"/>
    <d v="2015-01-02T06:49:1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d v="2014-10-28T09:05:37"/>
    <d v="2014-10-28T09:05:37"/>
    <n v="10"/>
    <x v="4"/>
    <x v="10"/>
    <d v="2014-11-24T20:00:00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d v="2015-04-17T16:41:54"/>
    <d v="2015-04-17T16:41:54"/>
    <n v="4"/>
    <x v="1"/>
    <x v="7"/>
    <d v="2015-06-16T16:41:54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d v="2015-10-02T13:41:08"/>
    <d v="2015-10-02T13:41:08"/>
    <n v="10"/>
    <x v="1"/>
    <x v="10"/>
    <d v="2015-11-02T11:50:00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d v="2015-07-28T10:54:35"/>
    <d v="2015-07-28T10:54:35"/>
    <n v="7"/>
    <x v="1"/>
    <x v="4"/>
    <d v="2015-08-27T10:54:3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d v="2015-04-15T14:14:28"/>
    <d v="2015-04-15T14:14:28"/>
    <n v="4"/>
    <x v="1"/>
    <x v="7"/>
    <d v="2015-05-15T14:14:28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d v="2015-01-27T15:00:22"/>
    <d v="2015-01-27T15:00:22"/>
    <n v="1"/>
    <x v="1"/>
    <x v="2"/>
    <d v="2015-02-28T03:00:00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d v="2016-09-01T22:25:44"/>
    <d v="2016-09-01T22:25:44"/>
    <n v="9"/>
    <x v="3"/>
    <x v="9"/>
    <d v="2016-10-01T22:25:44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d v="2014-07-09T02:48:43"/>
    <d v="2014-07-09T02:48:43"/>
    <n v="7"/>
    <x v="4"/>
    <x v="4"/>
    <d v="2014-09-07T02:48:43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d v="2015-01-11T21:53:41"/>
    <d v="2015-01-11T21:53:41"/>
    <n v="1"/>
    <x v="1"/>
    <x v="2"/>
    <d v="2015-02-10T21:53:41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d v="2016-03-10T11:51:20"/>
    <d v="2016-03-10T11:51:20"/>
    <n v="3"/>
    <x v="3"/>
    <x v="8"/>
    <d v="2016-04-08T13:35:00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d v="2016-03-04T14:49:02"/>
    <d v="2016-03-04T14:49:02"/>
    <n v="3"/>
    <x v="3"/>
    <x v="8"/>
    <d v="2016-05-03T13:49:0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d v="2015-08-27T13:58:10"/>
    <d v="2015-08-27T13:58:10"/>
    <n v="8"/>
    <x v="1"/>
    <x v="11"/>
    <d v="2015-10-26T13:58:10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d v="2016-06-28T20:09:46"/>
    <d v="2016-06-28T20:09:46"/>
    <n v="6"/>
    <x v="3"/>
    <x v="1"/>
    <d v="2016-07-29T18:29:00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d v="2014-05-15T10:37:44"/>
    <d v="2014-05-15T10:37:44"/>
    <n v="5"/>
    <x v="4"/>
    <x v="6"/>
    <d v="2014-07-14T10:37:44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d v="2015-10-29T15:22:21"/>
    <d v="2015-10-29T15:22:21"/>
    <n v="10"/>
    <x v="1"/>
    <x v="10"/>
    <d v="2015-11-28T16:22:21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d v="2016-03-28T17:22:07"/>
    <d v="2016-03-28T17:22:07"/>
    <n v="3"/>
    <x v="3"/>
    <x v="8"/>
    <d v="2016-04-24T19:20:00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d v="2016-05-23T18:25:54"/>
    <d v="2016-05-23T18:25:54"/>
    <n v="5"/>
    <x v="3"/>
    <x v="6"/>
    <d v="2016-07-08T18:25:54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d v="2014-06-26T17:48:32"/>
    <d v="2014-06-26T17:48:32"/>
    <n v="6"/>
    <x v="4"/>
    <x v="1"/>
    <d v="2014-08-02T09:00:00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d v="2014-08-29T13:55:56"/>
    <d v="2014-08-29T13:55:56"/>
    <n v="8"/>
    <x v="4"/>
    <x v="11"/>
    <d v="2014-09-28T13:55: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d v="2015-12-04T15:17:36"/>
    <d v="2015-12-04T15:17:36"/>
    <n v="12"/>
    <x v="1"/>
    <x v="12"/>
    <d v="2016-01-03T15:17:36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d v="2014-04-16T16:23:30"/>
    <d v="2014-04-16T16:23:30"/>
    <n v="4"/>
    <x v="4"/>
    <x v="7"/>
    <d v="2014-05-08T16:23:30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d v="2015-11-03T09:54:54"/>
    <d v="2015-11-03T09:54:54"/>
    <n v="11"/>
    <x v="1"/>
    <x v="5"/>
    <d v="2015-11-28T09:54:54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d v="2015-10-18T22:41:57"/>
    <d v="2015-10-18T22:41:57"/>
    <n v="10"/>
    <x v="1"/>
    <x v="10"/>
    <d v="2015-11-17T23:41:57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d v="2015-02-18T12:19:46"/>
    <d v="2015-02-18T12:19:46"/>
    <n v="2"/>
    <x v="1"/>
    <x v="3"/>
    <d v="2015-04-19T11:19:46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d v="2016-02-14T00:39:40"/>
    <d v="2016-02-14T00:39:40"/>
    <n v="2"/>
    <x v="3"/>
    <x v="3"/>
    <d v="2016-04-13T23:39:40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d v="2014-06-11T12:04:38"/>
    <d v="2014-06-11T12:04:38"/>
    <n v="6"/>
    <x v="4"/>
    <x v="1"/>
    <d v="2014-07-23T21:59:00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d v="2017-02-04T01:58:27"/>
    <d v="2017-02-04T01:58:27"/>
    <n v="2"/>
    <x v="2"/>
    <x v="3"/>
    <d v="2017-03-06T01:58:27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d v="2016-03-23T14:34:33"/>
    <d v="2016-03-23T14:34:33"/>
    <n v="3"/>
    <x v="3"/>
    <x v="8"/>
    <d v="2016-05-22T14:34:33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d v="2016-08-19T15:30:46"/>
    <d v="2016-08-19T15:30:46"/>
    <n v="8"/>
    <x v="3"/>
    <x v="11"/>
    <d v="2016-08-28T22:55:0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d v="2016-03-18T15:43:31"/>
    <d v="2016-03-18T15:43:31"/>
    <n v="3"/>
    <x v="3"/>
    <x v="8"/>
    <d v="2016-04-17T15:43:3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d v="2014-06-21T07:52:06"/>
    <d v="2014-06-21T07:52:06"/>
    <n v="6"/>
    <x v="4"/>
    <x v="1"/>
    <d v="2014-07-21T07:52:06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d v="2014-12-07T20:37:14"/>
    <d v="2014-12-07T20:37:14"/>
    <n v="12"/>
    <x v="4"/>
    <x v="12"/>
    <d v="2015-02-05T20:37:14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d v="2016-04-09T11:25:10"/>
    <d v="2016-04-09T11:25:10"/>
    <n v="4"/>
    <x v="3"/>
    <x v="7"/>
    <d v="2016-05-08T23:00:00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d v="2016-05-03T08:07:28"/>
    <d v="2016-05-03T08:07:28"/>
    <n v="5"/>
    <x v="3"/>
    <x v="6"/>
    <d v="2016-06-02T08:07:2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d v="2016-06-13T15:48:18"/>
    <d v="2016-06-13T15:48:18"/>
    <n v="6"/>
    <x v="3"/>
    <x v="1"/>
    <d v="2016-07-13T15:48:18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d v="2014-07-10T15:36:01"/>
    <d v="2014-07-10T15:36:01"/>
    <n v="7"/>
    <x v="4"/>
    <x v="4"/>
    <d v="2014-08-01T02:00:00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d v="2016-06-22T13:55:32"/>
    <d v="2016-06-22T13:55:32"/>
    <n v="6"/>
    <x v="3"/>
    <x v="1"/>
    <d v="2016-07-22T13:55:32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d v="2014-12-02T10:25:53"/>
    <d v="2014-12-02T10:25:53"/>
    <n v="12"/>
    <x v="4"/>
    <x v="12"/>
    <d v="2015-01-31T10:25:53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d v="2015-03-06T16:40:57"/>
    <d v="2015-03-06T16:40:57"/>
    <n v="3"/>
    <x v="1"/>
    <x v="8"/>
    <d v="2015-03-29T15:00:0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d v="2014-06-05T09:22:27"/>
    <d v="2014-06-05T09:22:27"/>
    <n v="6"/>
    <x v="4"/>
    <x v="1"/>
    <d v="2014-07-05T09:22:27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d v="2016-05-17T23:19:09"/>
    <d v="2016-05-17T23:19:09"/>
    <n v="5"/>
    <x v="3"/>
    <x v="6"/>
    <d v="2016-07-16T23:19:09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d v="2015-05-08T14:26:20"/>
    <d v="2015-05-08T14:26:20"/>
    <n v="5"/>
    <x v="1"/>
    <x v="6"/>
    <d v="2015-07-07T14:26:20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d v="2014-04-18T15:52:36"/>
    <d v="2014-04-18T15:52:36"/>
    <n v="4"/>
    <x v="4"/>
    <x v="7"/>
    <d v="2014-05-20T01:59:00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d v="2014-10-08T18:07:24"/>
    <d v="2014-10-08T18:07:24"/>
    <n v="10"/>
    <x v="4"/>
    <x v="10"/>
    <d v="2014-11-07T19:00:0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d v="2016-01-30T11:58:40"/>
    <d v="2016-01-30T11:58:40"/>
    <n v="1"/>
    <x v="3"/>
    <x v="2"/>
    <d v="2016-02-20T16:05:00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d v="2016-04-07T08:09:54"/>
    <d v="2016-04-07T08:09:54"/>
    <n v="4"/>
    <x v="3"/>
    <x v="7"/>
    <d v="2016-05-06T08:04:0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d v="2014-05-06T17:11:30"/>
    <d v="2014-05-06T17:11:30"/>
    <n v="5"/>
    <x v="4"/>
    <x v="6"/>
    <d v="2014-05-16T17:11:30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d v="2015-08-13T20:56:53"/>
    <d v="2015-08-13T20:56:53"/>
    <n v="8"/>
    <x v="1"/>
    <x v="11"/>
    <d v="2015-08-28T20:56:53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d v="2015-10-09T12:59:41"/>
    <d v="2015-10-09T12:59:41"/>
    <n v="10"/>
    <x v="1"/>
    <x v="10"/>
    <d v="2015-11-08T13:59:41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d v="2016-02-01T11:08:13"/>
    <d v="2016-02-01T11:08:13"/>
    <n v="2"/>
    <x v="3"/>
    <x v="3"/>
    <d v="2016-03-02T11:08:13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d v="2015-05-01T10:28:02"/>
    <d v="2015-05-01T10:28:02"/>
    <n v="5"/>
    <x v="1"/>
    <x v="6"/>
    <d v="2015-05-31T10:28:0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d v="2015-10-12T17:34:19"/>
    <d v="2015-10-12T17:34:19"/>
    <n v="10"/>
    <x v="1"/>
    <x v="10"/>
    <d v="2015-12-11T18:34:19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d v="2015-04-13T15:45:12"/>
    <d v="2015-04-13T15:45:12"/>
    <n v="4"/>
    <x v="1"/>
    <x v="7"/>
    <d v="2015-05-13T15:45:12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d v="2014-06-19T04:21:30"/>
    <d v="2014-06-19T04:21:30"/>
    <n v="6"/>
    <x v="4"/>
    <x v="1"/>
    <d v="2014-07-19T04:21:30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d v="2015-01-15T11:24:37"/>
    <d v="2015-01-15T11:24:37"/>
    <n v="1"/>
    <x v="1"/>
    <x v="2"/>
    <d v="2015-02-14T06:27:00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d v="2014-11-07T01:24:24"/>
    <d v="2014-11-07T01:24:24"/>
    <n v="11"/>
    <x v="4"/>
    <x v="5"/>
    <d v="2014-11-20T11:04:00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d v="2015-03-06T04:23:41"/>
    <d v="2015-03-06T04:23:41"/>
    <n v="3"/>
    <x v="1"/>
    <x v="8"/>
    <d v="2015-04-05T03:23:41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d v="2015-02-26T18:07:06"/>
    <d v="2015-02-26T18:07:06"/>
    <n v="2"/>
    <x v="1"/>
    <x v="3"/>
    <d v="2015-03-28T17:07:06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x v="6"/>
    <n v="10"/>
    <x v="2"/>
    <s v="US"/>
    <s v="USD"/>
    <n v="1462631358"/>
    <n v="1457450958"/>
    <d v="2014-07-22T14:53:18"/>
    <d v="2014-07-22T14:53:18"/>
    <n v="7"/>
    <x v="4"/>
    <x v="4"/>
    <d v="2014-08-31T14:51:49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d v="2016-03-08T10:29:18"/>
    <d v="2016-03-08T10:29:18"/>
    <n v="3"/>
    <x v="3"/>
    <x v="8"/>
    <d v="2016-05-07T09:29:1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d v="2017-02-09T18:08:28"/>
    <d v="2017-02-09T18:08:28"/>
    <n v="2"/>
    <x v="2"/>
    <x v="3"/>
    <d v="2017-03-01T14:00:00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d v="2014-08-27T20:02:41"/>
    <d v="2014-08-27T20:02:41"/>
    <n v="8"/>
    <x v="4"/>
    <x v="11"/>
    <d v="2014-09-26T20:02:41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x v="2"/>
    <n v="1"/>
    <x v="2"/>
    <s v="US"/>
    <s v="USD"/>
    <n v="1412740457"/>
    <n v="1410148457"/>
    <d v="2015-01-16T09:05:47"/>
    <d v="2015-01-16T09:05:47"/>
    <n v="1"/>
    <x v="1"/>
    <x v="2"/>
    <d v="2015-02-15T09:05:4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d v="2014-09-07T22:54:17"/>
    <d v="2014-09-07T22:54:17"/>
    <n v="9"/>
    <x v="4"/>
    <x v="9"/>
    <d v="2014-10-07T22:54:17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d v="2014-08-21T14:23:05"/>
    <d v="2014-08-21T14:23:05"/>
    <n v="8"/>
    <x v="4"/>
    <x v="11"/>
    <d v="2014-10-20T14:23:05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d v="2016-01-22T13:33:07"/>
    <d v="2016-01-22T13:33:07"/>
    <n v="1"/>
    <x v="3"/>
    <x v="2"/>
    <d v="2016-02-16T13:33: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d v="2014-07-28T13:33:01"/>
    <d v="2014-07-28T13:33:01"/>
    <n v="7"/>
    <x v="4"/>
    <x v="4"/>
    <d v="2014-08-26T11:28:00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d v="2015-06-22T18:08:27"/>
    <d v="2015-06-22T18:08:27"/>
    <n v="6"/>
    <x v="1"/>
    <x v="1"/>
    <d v="2015-07-22T18:08:27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d v="2014-07-31T11:49:20"/>
    <d v="2014-07-31T11:49:20"/>
    <n v="7"/>
    <x v="4"/>
    <x v="4"/>
    <d v="2014-09-09T11:49:2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d v="2014-10-09T13:29:26"/>
    <d v="2014-10-09T13:29:26"/>
    <n v="10"/>
    <x v="4"/>
    <x v="10"/>
    <d v="2014-10-26T13:29:26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d v="2014-12-29T08:04:38"/>
    <d v="2014-12-29T08:04:38"/>
    <n v="12"/>
    <x v="4"/>
    <x v="12"/>
    <d v="2015-01-28T08:04:38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d v="2015-04-02T08:04:09"/>
    <d v="2015-04-02T08:04:09"/>
    <n v="4"/>
    <x v="1"/>
    <x v="7"/>
    <d v="2015-05-02T08:04:09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d v="2015-01-17T02:13:43"/>
    <d v="2015-01-17T02:13:43"/>
    <n v="1"/>
    <x v="1"/>
    <x v="2"/>
    <d v="2015-02-16T02:13:43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d v="2016-02-19T00:54:29"/>
    <d v="2016-02-19T00:54:29"/>
    <n v="2"/>
    <x v="3"/>
    <x v="3"/>
    <d v="2016-03-05T00:54:29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d v="2015-06-19T13:44:23"/>
    <d v="2015-06-19T13:44:23"/>
    <n v="6"/>
    <x v="1"/>
    <x v="1"/>
    <d v="2015-07-19T13:44:23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d v="2014-08-18T15:56:40"/>
    <d v="2014-08-18T15:56:40"/>
    <n v="8"/>
    <x v="4"/>
    <x v="11"/>
    <d v="2014-09-17T15:56:40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d v="2014-08-05T11:07:54"/>
    <d v="2014-08-05T11:07:54"/>
    <n v="8"/>
    <x v="4"/>
    <x v="11"/>
    <d v="2014-09-04T11:07:54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d v="2016-09-07T16:51:48"/>
    <d v="2016-09-07T16:51:48"/>
    <n v="9"/>
    <x v="3"/>
    <x v="9"/>
    <d v="2016-10-07T16:51:48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d v="2016-02-17T11:13:16"/>
    <d v="2016-02-17T11:13:16"/>
    <n v="2"/>
    <x v="3"/>
    <x v="3"/>
    <d v="2016-04-15T11:28:0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d v="2015-02-21T23:34:59"/>
    <d v="2015-02-21T23:34:59"/>
    <n v="2"/>
    <x v="1"/>
    <x v="3"/>
    <d v="2015-03-23T22:34:59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d v="2014-08-27T16:52:38"/>
    <d v="2014-08-27T16:52:38"/>
    <n v="8"/>
    <x v="4"/>
    <x v="11"/>
    <d v="2014-10-26T16:52:38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d v="2014-12-17T09:01:07"/>
    <d v="2014-12-17T09:01:07"/>
    <n v="12"/>
    <x v="4"/>
    <x v="12"/>
    <d v="2015-01-31T21:54:00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d v="2016-02-08T18:59:23"/>
    <d v="2016-02-08T18:59:23"/>
    <n v="2"/>
    <x v="3"/>
    <x v="3"/>
    <d v="2016-03-24T17:59:23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d v="2015-08-01T11:04:57"/>
    <d v="2015-08-01T11:04:57"/>
    <n v="8"/>
    <x v="1"/>
    <x v="11"/>
    <d v="2015-08-31T11:04:57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d v="2015-05-27T00:42:16"/>
    <d v="2015-05-27T00:42:16"/>
    <n v="5"/>
    <x v="1"/>
    <x v="6"/>
    <d v="2015-07-26T00:42:1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d v="2015-10-05T10:43:59"/>
    <d v="2015-10-05T10:43:59"/>
    <n v="10"/>
    <x v="1"/>
    <x v="10"/>
    <d v="2015-12-04T11:43:59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d v="2017-02-02T18:18:01"/>
    <d v="2017-02-02T18:18:01"/>
    <n v="2"/>
    <x v="2"/>
    <x v="3"/>
    <d v="2017-02-22T20:00: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d v="2014-05-06T17:31:40"/>
    <d v="2014-05-06T17:31:40"/>
    <n v="5"/>
    <x v="4"/>
    <x v="6"/>
    <d v="2014-06-05T17:31:4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d v="2015-11-13T19:36:10"/>
    <d v="2015-11-13T19:36:10"/>
    <n v="11"/>
    <x v="1"/>
    <x v="5"/>
    <d v="2015-12-13T19:36:1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d v="2016-01-05T10:43:19"/>
    <d v="2016-01-05T10:43:19"/>
    <n v="1"/>
    <x v="3"/>
    <x v="2"/>
    <d v="2016-02-03T13:49:00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d v="2014-10-29T09:02:44"/>
    <d v="2014-10-29T09:02:44"/>
    <n v="10"/>
    <x v="4"/>
    <x v="10"/>
    <d v="2014-12-18T10:02:44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d v="2015-10-16T14:25:16"/>
    <d v="2015-10-16T14:25:16"/>
    <n v="10"/>
    <x v="1"/>
    <x v="10"/>
    <d v="2015-12-15T15:25:16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d v="2016-09-01T01:27:04"/>
    <d v="2016-09-01T01:27:04"/>
    <n v="9"/>
    <x v="3"/>
    <x v="9"/>
    <d v="2016-10-02T04:00:0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d v="2015-03-04T17:44:10"/>
    <d v="2015-03-04T17:44:10"/>
    <n v="3"/>
    <x v="1"/>
    <x v="8"/>
    <d v="2015-04-03T16:44:10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d v="2014-09-21T16:11:27"/>
    <d v="2014-09-21T16:11:27"/>
    <n v="9"/>
    <x v="4"/>
    <x v="9"/>
    <d v="2014-10-21T16:11:27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d v="2014-06-14T17:29:24"/>
    <d v="2014-06-14T17:29:24"/>
    <n v="6"/>
    <x v="4"/>
    <x v="1"/>
    <d v="2014-07-01T17:30:00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d v="2016-05-06T20:41:55"/>
    <d v="2016-05-06T20:41:55"/>
    <n v="5"/>
    <x v="3"/>
    <x v="6"/>
    <d v="2016-05-24T09:25:0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d v="2014-08-18T14:10:10"/>
    <d v="2014-08-18T14:10:10"/>
    <n v="8"/>
    <x v="4"/>
    <x v="11"/>
    <d v="2014-10-17T14:10:10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d v="2015-10-28T11:06:07"/>
    <d v="2015-10-28T11:06:07"/>
    <n v="10"/>
    <x v="1"/>
    <x v="10"/>
    <d v="2015-12-01T00:59:0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d v="2015-05-20T00:33:24"/>
    <d v="2015-05-20T00:33:24"/>
    <n v="5"/>
    <x v="1"/>
    <x v="6"/>
    <d v="2015-07-17T22:00:00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d v="2016-07-08T06:22:34"/>
    <d v="2016-07-08T06:22:34"/>
    <n v="7"/>
    <x v="3"/>
    <x v="4"/>
    <d v="2016-09-06T06:22:3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d v="2014-12-21T21:01:04"/>
    <d v="2014-12-21T21:01:04"/>
    <n v="12"/>
    <x v="4"/>
    <x v="12"/>
    <d v="2015-01-20T14:16:00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d v="2014-11-05T17:58:45"/>
    <d v="2014-11-05T17:58:45"/>
    <n v="11"/>
    <x v="4"/>
    <x v="5"/>
    <d v="2014-11-20T17:58:45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d v="2015-03-11T00:16:22"/>
    <d v="2015-03-11T00:16:22"/>
    <n v="3"/>
    <x v="1"/>
    <x v="8"/>
    <d v="2015-04-10T00:00:00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d v="2014-07-21T23:49:49"/>
    <d v="2014-07-21T23:49:49"/>
    <n v="7"/>
    <x v="4"/>
    <x v="4"/>
    <d v="2014-08-20T23:49:49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d v="2014-09-22T10:36:50"/>
    <d v="2014-09-22T10:36:50"/>
    <n v="9"/>
    <x v="4"/>
    <x v="9"/>
    <d v="2014-10-22T10:36:50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d v="2014-12-17T19:32:23"/>
    <d v="2014-12-17T19:32:23"/>
    <n v="12"/>
    <x v="4"/>
    <x v="12"/>
    <d v="2015-01-10T20:00:00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d v="2016-03-07T07:13:07"/>
    <d v="2016-03-07T07:13:07"/>
    <n v="3"/>
    <x v="3"/>
    <x v="8"/>
    <d v="2016-04-11T06:13:07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d v="2015-06-14T18:00:15"/>
    <d v="2015-06-14T18:00:15"/>
    <n v="6"/>
    <x v="1"/>
    <x v="1"/>
    <d v="2015-07-14T18:00:15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d v="2014-09-23T10:16:31"/>
    <d v="2014-09-23T10:16:31"/>
    <n v="9"/>
    <x v="4"/>
    <x v="9"/>
    <d v="2014-10-23T10:16:3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d v="2014-05-02T14:26:37"/>
    <d v="2014-05-02T14:26:37"/>
    <n v="5"/>
    <x v="4"/>
    <x v="6"/>
    <d v="2014-05-09T01:53:00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d v="2014-08-14T16:05:16"/>
    <d v="2014-08-14T16:05:16"/>
    <n v="8"/>
    <x v="4"/>
    <x v="11"/>
    <d v="2014-10-13T16:05:16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d v="2014-10-16T11:33:48"/>
    <d v="2014-10-16T11:33:48"/>
    <n v="10"/>
    <x v="4"/>
    <x v="10"/>
    <d v="2014-11-15T15:00:00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d v="2016-08-31T15:11:25"/>
    <d v="2016-08-31T15:11:25"/>
    <n v="8"/>
    <x v="3"/>
    <x v="11"/>
    <d v="2016-09-30T23:00:00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d v="2014-05-20T10:33:51"/>
    <d v="2014-05-20T10:33:51"/>
    <n v="5"/>
    <x v="4"/>
    <x v="6"/>
    <d v="2014-06-19T10:33:51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d v="2016-06-13T17:23:59"/>
    <d v="2016-06-13T17:23:59"/>
    <n v="6"/>
    <x v="3"/>
    <x v="1"/>
    <d v="2016-07-03T14:59:0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d v="2015-11-02T18:14:40"/>
    <d v="2015-11-02T18:14:40"/>
    <n v="11"/>
    <x v="1"/>
    <x v="5"/>
    <d v="2015-11-25T18:00:00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d v="2016-03-16T20:27:24"/>
    <d v="2016-03-16T20:27:24"/>
    <n v="3"/>
    <x v="3"/>
    <x v="8"/>
    <d v="2016-03-31T22:59:00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d v="2014-08-15T10:22:32"/>
    <d v="2014-08-15T10:22:32"/>
    <n v="8"/>
    <x v="4"/>
    <x v="11"/>
    <d v="2014-09-15T22:00:0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d v="2014-05-20T11:40:56"/>
    <d v="2014-05-20T11:40:56"/>
    <n v="5"/>
    <x v="4"/>
    <x v="6"/>
    <d v="2014-06-23T11:00:00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d v="2016-02-20T22:23:43"/>
    <d v="2016-02-20T22:23:43"/>
    <n v="2"/>
    <x v="3"/>
    <x v="3"/>
    <d v="2016-04-20T21:23:43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d v="2016-06-02T12:44:28"/>
    <d v="2016-06-02T12:44:28"/>
    <n v="6"/>
    <x v="3"/>
    <x v="1"/>
    <d v="2016-07-02T12:44:28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d v="2014-05-28T11:21:24"/>
    <d v="2014-05-28T11:21:24"/>
    <n v="5"/>
    <x v="4"/>
    <x v="6"/>
    <d v="2014-06-27T11:21:2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d v="2015-03-30T09:07:06"/>
    <d v="2015-03-30T09:07:06"/>
    <n v="3"/>
    <x v="1"/>
    <x v="8"/>
    <d v="2015-04-29T09:07:06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d v="2014-07-13T17:50:11"/>
    <d v="2014-07-13T17:50:11"/>
    <n v="7"/>
    <x v="4"/>
    <x v="4"/>
    <d v="2014-08-12T17:50:11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d v="2016-04-18T19:56:28"/>
    <d v="2016-04-18T19:56:28"/>
    <n v="4"/>
    <x v="3"/>
    <x v="7"/>
    <d v="2016-05-18T19:56:28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d v="2015-08-18T21:49:10"/>
    <d v="2015-08-18T21:49:10"/>
    <n v="8"/>
    <x v="1"/>
    <x v="11"/>
    <d v="2015-09-27T21:49:10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d v="2016-12-14T18:07:35"/>
    <d v="2016-12-14T18:07:35"/>
    <n v="12"/>
    <x v="3"/>
    <x v="12"/>
    <d v="2017-01-13T18:05:00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d v="2015-01-18T10:52:36"/>
    <d v="2015-01-18T10:52:36"/>
    <n v="1"/>
    <x v="1"/>
    <x v="2"/>
    <d v="2015-02-28T07:00:0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d v="2015-01-27T11:00:20"/>
    <d v="2015-01-27T11:00:20"/>
    <n v="1"/>
    <x v="1"/>
    <x v="2"/>
    <d v="2015-02-28T22:00:00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d v="2016-11-26T14:18:51"/>
    <d v="2016-11-26T14:18:51"/>
    <n v="11"/>
    <x v="3"/>
    <x v="5"/>
    <d v="2016-12-26T14:18:5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d v="2014-06-22T13:35:11"/>
    <d v="2014-06-22T13:35:11"/>
    <n v="6"/>
    <x v="4"/>
    <x v="1"/>
    <d v="2014-08-21T13:35:11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d v="2015-03-15T03:17:06"/>
    <d v="2015-03-15T03:17:06"/>
    <n v="3"/>
    <x v="1"/>
    <x v="8"/>
    <d v="2015-05-08T23:00:00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d v="2015-10-06T08:16:15"/>
    <d v="2015-10-06T08:16:15"/>
    <n v="10"/>
    <x v="1"/>
    <x v="10"/>
    <d v="2015-11-05T09:16:1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d v="2014-05-19T20:06:09"/>
    <d v="2014-05-19T20:06:09"/>
    <n v="5"/>
    <x v="4"/>
    <x v="6"/>
    <d v="2014-06-30T12:28:00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d v="2014-09-23T14:05:49"/>
    <d v="2014-09-23T14:05:49"/>
    <n v="9"/>
    <x v="4"/>
    <x v="9"/>
    <d v="2014-10-21T14:51:00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d v="2016-11-21T12:03:14"/>
    <d v="2016-11-21T12:03:14"/>
    <n v="11"/>
    <x v="3"/>
    <x v="5"/>
    <d v="2016-12-21T12:03:14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d v="2016-12-28T13:54:02"/>
    <d v="2016-12-28T13:54:02"/>
    <n v="12"/>
    <x v="3"/>
    <x v="12"/>
    <d v="2017-01-27T13:54:02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d v="2016-05-20T17:32:01"/>
    <d v="2016-05-20T17:32:01"/>
    <n v="5"/>
    <x v="3"/>
    <x v="6"/>
    <d v="2016-06-19T17:32:01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d v="2016-05-21T11:45:16"/>
    <d v="2016-05-21T11:45:16"/>
    <n v="5"/>
    <x v="3"/>
    <x v="6"/>
    <d v="2016-06-14T13:54:00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d v="2015-02-06T08:57:05"/>
    <d v="2015-02-06T08:57:05"/>
    <n v="2"/>
    <x v="1"/>
    <x v="3"/>
    <d v="2015-03-08T07:57:05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d v="2015-10-29T23:32:33"/>
    <d v="2015-10-29T23:32:33"/>
    <n v="10"/>
    <x v="1"/>
    <x v="10"/>
    <d v="2015-11-14T18:00:00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d v="2015-12-15T13:16:56"/>
    <d v="2015-12-15T13:16:56"/>
    <n v="12"/>
    <x v="1"/>
    <x v="12"/>
    <d v="2016-01-14T13:16:5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d v="2016-09-09T05:28:26"/>
    <d v="2016-09-09T05:28:26"/>
    <n v="9"/>
    <x v="3"/>
    <x v="9"/>
    <d v="2016-10-09T05:28:26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d v="2015-02-23T09:29:35"/>
    <d v="2015-02-23T09:29:35"/>
    <n v="2"/>
    <x v="1"/>
    <x v="3"/>
    <d v="2015-03-23T22:59:00"/>
    <b v="0"/>
    <n v="5"/>
    <b v="0"/>
    <s v="theater/plays"/>
    <n v="4.7E-2"/>
    <n v="9.4"/>
    <x v="1"/>
    <s v="plays"/>
  </r>
  <r>
    <n v="4087"/>
    <s v="Stage Production &quot;The Nail Shop&quot;"/>
    <s v="Comedy Stage Play"/>
    <x v="376"/>
    <n v="0"/>
    <x v="2"/>
    <s v="US"/>
    <s v="USD"/>
    <n v="1468777786"/>
    <n v="1466185786"/>
    <d v="2015-10-27T17:34:59"/>
    <d v="2015-10-27T17:34:59"/>
    <n v="10"/>
    <x v="1"/>
    <x v="10"/>
    <d v="2015-11-20T23:00:00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d v="2016-06-17T12:49:46"/>
    <d v="2016-06-17T12:49:46"/>
    <n v="6"/>
    <x v="3"/>
    <x v="1"/>
    <d v="2016-07-17T12:49:46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d v="2014-12-17T09:42:04"/>
    <d v="2014-12-17T09:42:04"/>
    <n v="12"/>
    <x v="4"/>
    <x v="12"/>
    <d v="2015-01-16T05:26:00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d v="2015-04-28T12:34:48"/>
    <d v="2015-04-28T12:34:48"/>
    <n v="4"/>
    <x v="1"/>
    <x v="7"/>
    <d v="2015-05-31T12:35:0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d v="2015-07-24T11:08:57"/>
    <d v="2015-07-24T11:08:57"/>
    <n v="7"/>
    <x v="1"/>
    <x v="4"/>
    <d v="2015-08-07T10:00:00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d v="2014-12-17T07:09:11"/>
    <d v="2014-12-17T07:09:11"/>
    <n v="12"/>
    <x v="4"/>
    <x v="12"/>
    <d v="2015-01-16T07:09:11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d v="2015-02-03T23:40:47"/>
    <d v="2015-02-03T23:40:47"/>
    <n v="2"/>
    <x v="1"/>
    <x v="3"/>
    <d v="2015-04-04T22:40:47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d v="2015-06-23T14:34:53"/>
    <d v="2015-06-23T14:34:53"/>
    <n v="6"/>
    <x v="1"/>
    <x v="1"/>
    <d v="2015-08-22T14:34:53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d v="2014-09-07T21:05:00"/>
    <d v="2014-09-07T21:05:00"/>
    <n v="9"/>
    <x v="4"/>
    <x v="9"/>
    <d v="2014-10-21T23:59:0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d v="2016-11-18T19:45:50"/>
    <d v="2016-11-18T19:45:50"/>
    <n v="11"/>
    <x v="3"/>
    <x v="5"/>
    <d v="2016-12-18T19:45:50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d v="2017-01-15T07:43:39"/>
    <d v="2017-01-15T07:43:39"/>
    <n v="1"/>
    <x v="2"/>
    <x v="2"/>
    <d v="2017-02-28T03:51:0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d v="2015-12-06T14:47:17"/>
    <d v="2015-12-06T14:47:17"/>
    <n v="12"/>
    <x v="1"/>
    <x v="12"/>
    <d v="2016-01-31T18:55:00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d v="2016-05-05T12:19:57"/>
    <d v="2016-05-05T12:19:57"/>
    <n v="5"/>
    <x v="3"/>
    <x v="6"/>
    <d v="2016-06-04T12:19:57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d v="2016-07-19T15:24:33"/>
    <d v="2016-07-19T15:24:33"/>
    <n v="7"/>
    <x v="3"/>
    <x v="4"/>
    <d v="2016-09-02T15:24:33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d v="2014-10-14T21:59:50"/>
    <d v="2014-10-14T21:59:50"/>
    <n v="10"/>
    <x v="4"/>
    <x v="10"/>
    <d v="2014-10-24T21:59:50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d v="2016-12-26T16:41:22"/>
    <d v="2016-12-26T16:41:22"/>
    <n v="12"/>
    <x v="3"/>
    <x v="12"/>
    <d v="2017-01-25T16:41:22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d v="2016-04-15T15:21:13"/>
    <d v="2016-04-15T15:21:13"/>
    <n v="4"/>
    <x v="3"/>
    <x v="7"/>
    <d v="2016-05-15T15:21:13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d v="2015-07-03T14:59:26"/>
    <d v="2015-07-03T14:59:26"/>
    <n v="7"/>
    <x v="1"/>
    <x v="4"/>
    <d v="2015-08-26T13:32:00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d v="2016-09-27T01:40:34"/>
    <d v="2016-09-27T01:40:34"/>
    <n v="9"/>
    <x v="3"/>
    <x v="9"/>
    <d v="2016-10-27T01:40:34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d v="2016-11-22T19:15:09"/>
    <d v="2016-11-22T19:15:09"/>
    <n v="11"/>
    <x v="3"/>
    <x v="5"/>
    <d v="2016-12-25T19:15:09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d v="2015-02-17T20:11:06"/>
    <d v="2015-02-17T20:11:06"/>
    <n v="2"/>
    <x v="1"/>
    <x v="3"/>
    <d v="2015-04-01T20:00:00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d v="2014-09-01T17:00:01"/>
    <d v="2014-09-01T17:00:01"/>
    <n v="9"/>
    <x v="4"/>
    <x v="9"/>
    <d v="2014-09-24T17:00:01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d v="2017-01-31T19:45:37"/>
    <d v="2017-01-31T19:45:37"/>
    <n v="1"/>
    <x v="2"/>
    <x v="2"/>
    <d v="2017-03-03T00:00:00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d v="2015-10-30T07:56:44"/>
    <d v="2015-10-30T07:56:44"/>
    <n v="10"/>
    <x v="1"/>
    <x v="10"/>
    <d v="2015-11-29T08:56:44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d v="2016-05-22T10:02:31"/>
    <d v="2016-05-22T10:02:31"/>
    <n v="5"/>
    <x v="3"/>
    <x v="6"/>
    <d v="2016-07-21T10:02:31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d v="2015-01-24T22:15:40"/>
    <d v="2015-01-24T22:15:40"/>
    <n v="1"/>
    <x v="1"/>
    <x v="2"/>
    <d v="2015-02-23T22:15:40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d v="2016-01-31T17:43:06"/>
    <d v="2016-01-31T17:43:06"/>
    <n v="1"/>
    <x v="3"/>
    <x v="2"/>
    <d v="2016-02-27T19:00:00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60DFB-B2CD-4237-9E04-1A4ABE78F4B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 numFmtId="165"/>
  </dataFields>
  <formats count="10">
    <format dxfId="25">
      <pivotArea outline="0" collapsedLevelsAreSubtotals="1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21">
      <pivotArea dataOnly="0" labelOnly="1" grandCol="1" outline="0" fieldPosition="0"/>
    </format>
    <format dxfId="20">
      <pivotArea outline="0" collapsedLevelsAreSubtotals="1" fieldPosition="0"/>
    </format>
    <format dxfId="19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7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1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D594D3-5B21-4C75-9768-2A3E384875B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">
  <location ref="A4:F47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2"/>
        <item x="1"/>
        <item x="3"/>
        <item x="4"/>
        <item t="default"/>
      </items>
    </pivotField>
    <pivotField axis="axisPage" compact="0" outline="0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compact="0" outline="0" showAll="0"/>
    <pivotField compact="0" outline="0" showAll="0"/>
    <pivotField axis="axisPage" compact="0" outline="0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compact="0" outline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 and Sub-Category" fld="13" subtotal="count" baseField="0" baseItem="0"/>
  </dataFields>
  <formats count="10">
    <format dxfId="15">
      <pivotArea outline="0" collapsedLevelsAreSubtotals="1" fieldPosition="0"/>
    </format>
    <format dxfId="14">
      <pivotArea field="5" type="button" dataOnly="0" labelOnly="1" outline="0" axis="axisCol" fieldPosition="0"/>
    </format>
    <format dxfId="13">
      <pivotArea type="topRight" dataOnly="0" labelOnly="1" outline="0" fieldPosition="0"/>
    </format>
    <format dxfId="1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11">
      <pivotArea dataOnly="0" labelOnly="1" grandCol="1" outline="0" fieldPosition="0"/>
    </format>
    <format dxfId="10">
      <pivotArea outline="0" collapsedLevelsAreSubtotals="1" fieldPosition="0"/>
    </format>
    <format dxfId="9">
      <pivotArea field="5" type="button" dataOnly="0" labelOnly="1" outline="0" axis="axisCol" fieldPosition="0"/>
    </format>
    <format dxfId="8">
      <pivotArea type="topRight" dataOnly="0" labelOnly="1" outline="0" fieldPosition="0"/>
    </format>
    <format dxfId="7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6">
      <pivotArea dataOnly="0" labelOnly="1" grandCol="1" outline="0" fieldPosition="0"/>
    </format>
  </formats>
  <chartFormats count="8">
    <chartFormat chart="1" format="8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9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1" format="1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1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5F65C3-9141-46BD-BDDF-DB35CFA06F6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4">
    <pivotField showAll="0"/>
    <pivotField showAll="0"/>
    <pivotField showAll="0"/>
    <pivotField numFmtId="43" showAll="0"/>
    <pivotField numFmtId="43"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9"/>
        <item x="8"/>
        <item x="7"/>
        <item x="6"/>
        <item x="5"/>
        <item x="4"/>
        <item x="1"/>
        <item x="3"/>
        <item x="2"/>
        <item x="0"/>
        <item t="default"/>
      </items>
    </pivotField>
    <pivotField axis="axisRow" showAll="0">
      <items count="14">
        <item x="2"/>
        <item x="3"/>
        <item x="8"/>
        <item x="7"/>
        <item x="6"/>
        <item x="1"/>
        <item x="4"/>
        <item x="11"/>
        <item x="9"/>
        <item x="10"/>
        <item x="5"/>
        <item x="12"/>
        <item h="1" x="0"/>
        <item t="default"/>
      </items>
    </pivotField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dataField="1" showAll="0"/>
  </pivotFields>
  <rowFields count="1">
    <field x="14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2" hier="-1"/>
    <pageField fld="13" hier="-1"/>
  </pageFields>
  <dataFields count="1">
    <dataField name="Count of Sub-Category" fld="23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D6D34-B213-4316-B54A-3791DB4E9869}">
  <dimension ref="A1:F130"/>
  <sheetViews>
    <sheetView tabSelected="1" workbookViewId="0">
      <selection activeCell="H13" sqref="H13"/>
    </sheetView>
  </sheetViews>
  <sheetFormatPr defaultRowHeight="14.5" x14ac:dyDescent="0.35"/>
  <cols>
    <col min="1" max="1" width="16.08984375" bestFit="1" customWidth="1"/>
    <col min="2" max="2" width="16.54296875" style="13" bestFit="1" customWidth="1"/>
    <col min="3" max="3" width="6.7265625" style="13" bestFit="1" customWidth="1"/>
    <col min="4" max="4" width="9.36328125" style="13" bestFit="1" customWidth="1"/>
    <col min="5" max="5" width="4.90625" style="13" bestFit="1" customWidth="1"/>
    <col min="6" max="6" width="12" style="13" bestFit="1" customWidth="1"/>
    <col min="7" max="7" width="10.7265625" bestFit="1" customWidth="1"/>
  </cols>
  <sheetData>
    <row r="1" spans="1:6" x14ac:dyDescent="0.35">
      <c r="A1" s="10" t="s">
        <v>8223</v>
      </c>
      <c r="B1" t="s">
        <v>8364</v>
      </c>
    </row>
    <row r="3" spans="1:6" x14ac:dyDescent="0.35">
      <c r="A3" s="10" t="s">
        <v>8362</v>
      </c>
      <c r="B3" s="15" t="s">
        <v>8363</v>
      </c>
      <c r="C3" s="14"/>
      <c r="D3" s="14"/>
      <c r="E3" s="14"/>
      <c r="F3" s="14"/>
    </row>
    <row r="4" spans="1:6" x14ac:dyDescent="0.35">
      <c r="A4" s="10" t="s">
        <v>8360</v>
      </c>
      <c r="B4" s="14" t="s">
        <v>8219</v>
      </c>
      <c r="C4" s="14" t="s">
        <v>8221</v>
      </c>
      <c r="D4" s="14" t="s">
        <v>8220</v>
      </c>
      <c r="E4" s="14" t="s">
        <v>8222</v>
      </c>
      <c r="F4" s="14" t="s">
        <v>8361</v>
      </c>
    </row>
    <row r="5" spans="1:6" x14ac:dyDescent="0.35">
      <c r="A5" s="11" t="s">
        <v>8310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35">
      <c r="A6" s="11" t="s">
        <v>8336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35">
      <c r="A7" s="11" t="s">
        <v>8333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35">
      <c r="A8" s="11" t="s">
        <v>8331</v>
      </c>
      <c r="B8" s="14"/>
      <c r="C8" s="14"/>
      <c r="D8" s="14">
        <v>24</v>
      </c>
      <c r="E8" s="14"/>
      <c r="F8" s="14">
        <v>24</v>
      </c>
    </row>
    <row r="9" spans="1:6" x14ac:dyDescent="0.35">
      <c r="A9" s="11" t="s">
        <v>8325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35">
      <c r="A10" s="11" t="s">
        <v>8338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35">
      <c r="A11" s="11" t="s">
        <v>8322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35">
      <c r="A12" s="11" t="s">
        <v>8319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35">
      <c r="A13" s="11" t="s">
        <v>8317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35">
      <c r="A14" s="11" t="s">
        <v>8361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  <row r="15" spans="1:6" x14ac:dyDescent="0.35">
      <c r="B15"/>
      <c r="C15"/>
      <c r="D15"/>
      <c r="E15"/>
      <c r="F15"/>
    </row>
    <row r="16" spans="1:6" x14ac:dyDescent="0.35">
      <c r="B16"/>
      <c r="C16"/>
      <c r="D16"/>
      <c r="E16"/>
      <c r="F16"/>
    </row>
    <row r="17" spans="2:6" x14ac:dyDescent="0.35">
      <c r="B17"/>
      <c r="C17"/>
      <c r="D17"/>
      <c r="E17"/>
      <c r="F17"/>
    </row>
    <row r="18" spans="2:6" x14ac:dyDescent="0.35">
      <c r="B18"/>
      <c r="C18"/>
      <c r="D18"/>
      <c r="E18"/>
      <c r="F18"/>
    </row>
    <row r="19" spans="2:6" x14ac:dyDescent="0.35">
      <c r="B19"/>
      <c r="C19"/>
      <c r="D19"/>
      <c r="E19"/>
      <c r="F19"/>
    </row>
    <row r="20" spans="2:6" x14ac:dyDescent="0.35">
      <c r="B20"/>
      <c r="C20"/>
      <c r="D20"/>
      <c r="E20"/>
      <c r="F20"/>
    </row>
    <row r="21" spans="2:6" x14ac:dyDescent="0.35">
      <c r="B21"/>
      <c r="C21"/>
      <c r="D21"/>
      <c r="E21"/>
      <c r="F21"/>
    </row>
    <row r="22" spans="2:6" x14ac:dyDescent="0.35">
      <c r="B22"/>
      <c r="C22"/>
      <c r="D22"/>
      <c r="E22"/>
      <c r="F22"/>
    </row>
    <row r="23" spans="2:6" x14ac:dyDescent="0.35">
      <c r="B23"/>
      <c r="C23"/>
      <c r="D23"/>
      <c r="E23"/>
      <c r="F23"/>
    </row>
    <row r="24" spans="2:6" x14ac:dyDescent="0.35">
      <c r="B24"/>
      <c r="C24"/>
      <c r="D24"/>
      <c r="E24"/>
      <c r="F24"/>
    </row>
    <row r="25" spans="2:6" x14ac:dyDescent="0.35">
      <c r="B25"/>
      <c r="C25"/>
      <c r="D25"/>
      <c r="E25"/>
      <c r="F25"/>
    </row>
    <row r="26" spans="2:6" x14ac:dyDescent="0.35">
      <c r="B26"/>
      <c r="C26"/>
      <c r="D26"/>
      <c r="E26"/>
      <c r="F26"/>
    </row>
    <row r="27" spans="2:6" x14ac:dyDescent="0.35">
      <c r="B27"/>
      <c r="C27"/>
      <c r="D27"/>
      <c r="E27"/>
      <c r="F27"/>
    </row>
    <row r="28" spans="2:6" x14ac:dyDescent="0.35">
      <c r="B28"/>
      <c r="C28"/>
      <c r="D28"/>
      <c r="E28"/>
      <c r="F28"/>
    </row>
    <row r="29" spans="2:6" x14ac:dyDescent="0.35">
      <c r="B29"/>
      <c r="C29"/>
      <c r="D29"/>
      <c r="E29"/>
      <c r="F29"/>
    </row>
    <row r="30" spans="2:6" x14ac:dyDescent="0.35">
      <c r="B30"/>
      <c r="C30"/>
      <c r="D30"/>
      <c r="E30"/>
      <c r="F30"/>
    </row>
    <row r="31" spans="2:6" x14ac:dyDescent="0.35">
      <c r="B31"/>
      <c r="C31"/>
      <c r="D31"/>
      <c r="E31"/>
      <c r="F31"/>
    </row>
    <row r="32" spans="2:6" x14ac:dyDescent="0.35">
      <c r="B32"/>
      <c r="C32"/>
      <c r="D32"/>
      <c r="E32"/>
      <c r="F32"/>
    </row>
    <row r="33" spans="2:6" x14ac:dyDescent="0.35">
      <c r="B33"/>
      <c r="C33"/>
      <c r="D33"/>
      <c r="E33"/>
      <c r="F33"/>
    </row>
    <row r="34" spans="2:6" x14ac:dyDescent="0.35">
      <c r="B34"/>
      <c r="C34"/>
      <c r="D34"/>
      <c r="E34"/>
      <c r="F34"/>
    </row>
    <row r="35" spans="2:6" x14ac:dyDescent="0.35">
      <c r="B35"/>
      <c r="C35"/>
      <c r="D35"/>
      <c r="E35"/>
      <c r="F35"/>
    </row>
    <row r="36" spans="2:6" x14ac:dyDescent="0.35">
      <c r="B36"/>
      <c r="C36"/>
      <c r="D36"/>
      <c r="E36"/>
      <c r="F36"/>
    </row>
    <row r="37" spans="2:6" x14ac:dyDescent="0.35">
      <c r="B37"/>
      <c r="C37"/>
      <c r="D37"/>
      <c r="E37"/>
      <c r="F37"/>
    </row>
    <row r="38" spans="2:6" x14ac:dyDescent="0.35">
      <c r="B38"/>
      <c r="C38"/>
      <c r="D38"/>
      <c r="E38"/>
      <c r="F38"/>
    </row>
    <row r="39" spans="2:6" x14ac:dyDescent="0.35">
      <c r="B39"/>
      <c r="C39"/>
      <c r="D39"/>
      <c r="E39"/>
      <c r="F39"/>
    </row>
    <row r="40" spans="2:6" x14ac:dyDescent="0.35">
      <c r="B40"/>
      <c r="C40"/>
      <c r="D40"/>
      <c r="E40"/>
      <c r="F40"/>
    </row>
    <row r="41" spans="2:6" x14ac:dyDescent="0.35">
      <c r="B41"/>
      <c r="C41"/>
      <c r="D41"/>
      <c r="E41"/>
      <c r="F41"/>
    </row>
    <row r="42" spans="2:6" x14ac:dyDescent="0.35">
      <c r="B42"/>
      <c r="C42"/>
      <c r="D42"/>
      <c r="E42"/>
      <c r="F42"/>
    </row>
    <row r="43" spans="2:6" x14ac:dyDescent="0.35">
      <c r="B43"/>
      <c r="C43"/>
      <c r="D43"/>
      <c r="E43"/>
      <c r="F43"/>
    </row>
    <row r="44" spans="2:6" x14ac:dyDescent="0.35">
      <c r="B44"/>
      <c r="C44"/>
      <c r="D44"/>
      <c r="E44"/>
      <c r="F44"/>
    </row>
    <row r="45" spans="2:6" x14ac:dyDescent="0.35">
      <c r="B45"/>
      <c r="C45"/>
      <c r="D45"/>
      <c r="E45"/>
      <c r="F45"/>
    </row>
    <row r="46" spans="2:6" x14ac:dyDescent="0.35">
      <c r="B46"/>
      <c r="C46"/>
      <c r="D46"/>
      <c r="E46"/>
      <c r="F46"/>
    </row>
    <row r="47" spans="2:6" x14ac:dyDescent="0.35">
      <c r="B47"/>
      <c r="C47"/>
      <c r="D47"/>
      <c r="E47"/>
      <c r="F47"/>
    </row>
    <row r="48" spans="2:6" x14ac:dyDescent="0.35">
      <c r="B48"/>
      <c r="C48"/>
      <c r="D48"/>
      <c r="E48"/>
      <c r="F48"/>
    </row>
    <row r="49" spans="2:6" x14ac:dyDescent="0.35">
      <c r="B49"/>
      <c r="C49"/>
      <c r="D49"/>
      <c r="E49"/>
      <c r="F49"/>
    </row>
    <row r="50" spans="2:6" x14ac:dyDescent="0.35">
      <c r="B50"/>
      <c r="C50"/>
      <c r="D50"/>
      <c r="E50"/>
      <c r="F50"/>
    </row>
    <row r="51" spans="2:6" x14ac:dyDescent="0.35">
      <c r="B51"/>
      <c r="C51"/>
      <c r="D51"/>
      <c r="E51"/>
      <c r="F51"/>
    </row>
    <row r="52" spans="2:6" x14ac:dyDescent="0.35">
      <c r="B52"/>
      <c r="C52"/>
      <c r="D52"/>
      <c r="E52"/>
      <c r="F52"/>
    </row>
    <row r="53" spans="2:6" x14ac:dyDescent="0.35">
      <c r="B53"/>
      <c r="C53"/>
      <c r="D53"/>
      <c r="E53"/>
      <c r="F53"/>
    </row>
    <row r="54" spans="2:6" x14ac:dyDescent="0.35">
      <c r="B54"/>
      <c r="C54"/>
      <c r="D54"/>
      <c r="E54"/>
      <c r="F54"/>
    </row>
    <row r="55" spans="2:6" x14ac:dyDescent="0.35">
      <c r="B55"/>
      <c r="C55"/>
      <c r="D55"/>
      <c r="E55"/>
      <c r="F55"/>
    </row>
    <row r="56" spans="2:6" x14ac:dyDescent="0.35">
      <c r="B56"/>
      <c r="C56"/>
      <c r="D56"/>
      <c r="E56"/>
      <c r="F56"/>
    </row>
    <row r="57" spans="2:6" x14ac:dyDescent="0.35">
      <c r="B57"/>
      <c r="C57"/>
      <c r="D57"/>
      <c r="E57"/>
      <c r="F57"/>
    </row>
    <row r="58" spans="2:6" x14ac:dyDescent="0.35">
      <c r="B58"/>
      <c r="C58"/>
      <c r="D58"/>
      <c r="E58"/>
      <c r="F58"/>
    </row>
    <row r="59" spans="2:6" x14ac:dyDescent="0.35">
      <c r="B59"/>
      <c r="C59"/>
      <c r="D59"/>
      <c r="E59"/>
      <c r="F59"/>
    </row>
    <row r="60" spans="2:6" x14ac:dyDescent="0.35">
      <c r="B60"/>
      <c r="C60"/>
      <c r="D60"/>
      <c r="E60"/>
      <c r="F60"/>
    </row>
    <row r="61" spans="2:6" x14ac:dyDescent="0.35">
      <c r="B61"/>
      <c r="C61"/>
      <c r="D61"/>
      <c r="E61"/>
      <c r="F61"/>
    </row>
    <row r="62" spans="2:6" x14ac:dyDescent="0.35">
      <c r="B62"/>
      <c r="C62"/>
      <c r="D62"/>
      <c r="E62"/>
      <c r="F62"/>
    </row>
    <row r="63" spans="2:6" x14ac:dyDescent="0.35">
      <c r="B63"/>
      <c r="C63"/>
      <c r="D63"/>
      <c r="E63"/>
      <c r="F63"/>
    </row>
    <row r="64" spans="2:6" x14ac:dyDescent="0.35">
      <c r="B64"/>
      <c r="C64"/>
      <c r="D64"/>
      <c r="E64"/>
      <c r="F64"/>
    </row>
    <row r="65" spans="2:6" x14ac:dyDescent="0.35">
      <c r="B65"/>
      <c r="C65"/>
      <c r="D65"/>
      <c r="E65"/>
      <c r="F65"/>
    </row>
    <row r="66" spans="2:6" x14ac:dyDescent="0.35">
      <c r="B66"/>
      <c r="C66"/>
      <c r="D66"/>
      <c r="E66"/>
      <c r="F66"/>
    </row>
    <row r="67" spans="2:6" x14ac:dyDescent="0.35">
      <c r="B67"/>
      <c r="C67"/>
      <c r="D67"/>
      <c r="E67"/>
      <c r="F67"/>
    </row>
    <row r="68" spans="2:6" x14ac:dyDescent="0.35">
      <c r="B68"/>
      <c r="C68"/>
      <c r="D68"/>
      <c r="E68"/>
      <c r="F68"/>
    </row>
    <row r="69" spans="2:6" x14ac:dyDescent="0.35">
      <c r="B69"/>
      <c r="C69"/>
      <c r="D69"/>
      <c r="E69"/>
      <c r="F69"/>
    </row>
    <row r="70" spans="2:6" x14ac:dyDescent="0.35">
      <c r="B70"/>
      <c r="C70"/>
      <c r="D70"/>
      <c r="E70"/>
      <c r="F70"/>
    </row>
    <row r="71" spans="2:6" x14ac:dyDescent="0.35">
      <c r="B71"/>
      <c r="C71"/>
      <c r="D71"/>
      <c r="E71"/>
      <c r="F71"/>
    </row>
    <row r="72" spans="2:6" x14ac:dyDescent="0.35">
      <c r="B72"/>
      <c r="C72"/>
      <c r="D72"/>
      <c r="E72"/>
      <c r="F72"/>
    </row>
    <row r="73" spans="2:6" x14ac:dyDescent="0.35">
      <c r="B73"/>
      <c r="C73"/>
      <c r="D73"/>
      <c r="E73"/>
      <c r="F73"/>
    </row>
    <row r="74" spans="2:6" x14ac:dyDescent="0.35">
      <c r="B74"/>
      <c r="C74"/>
      <c r="D74"/>
      <c r="E74"/>
      <c r="F74"/>
    </row>
    <row r="75" spans="2:6" x14ac:dyDescent="0.35">
      <c r="B75"/>
      <c r="C75"/>
      <c r="D75"/>
      <c r="E75"/>
      <c r="F75"/>
    </row>
    <row r="76" spans="2:6" x14ac:dyDescent="0.35">
      <c r="B76"/>
      <c r="C76"/>
      <c r="D76"/>
      <c r="E76"/>
      <c r="F76"/>
    </row>
    <row r="77" spans="2:6" x14ac:dyDescent="0.35">
      <c r="B77"/>
      <c r="C77"/>
      <c r="D77"/>
      <c r="E77"/>
      <c r="F77"/>
    </row>
    <row r="78" spans="2:6" x14ac:dyDescent="0.35">
      <c r="B78"/>
      <c r="C78"/>
      <c r="D78"/>
      <c r="E78"/>
      <c r="F78"/>
    </row>
    <row r="79" spans="2:6" x14ac:dyDescent="0.35">
      <c r="B79"/>
      <c r="C79"/>
      <c r="D79"/>
      <c r="E79"/>
      <c r="F79"/>
    </row>
    <row r="80" spans="2:6" x14ac:dyDescent="0.35">
      <c r="B80"/>
      <c r="C80"/>
      <c r="D80"/>
      <c r="E80"/>
      <c r="F80"/>
    </row>
    <row r="81" spans="2:6" x14ac:dyDescent="0.35">
      <c r="B81"/>
      <c r="C81"/>
      <c r="D81"/>
      <c r="E81"/>
      <c r="F81"/>
    </row>
    <row r="82" spans="2:6" x14ac:dyDescent="0.35">
      <c r="B82"/>
      <c r="C82"/>
      <c r="D82"/>
      <c r="E82"/>
      <c r="F82"/>
    </row>
    <row r="83" spans="2:6" x14ac:dyDescent="0.35">
      <c r="B83"/>
      <c r="C83"/>
      <c r="D83"/>
      <c r="E83"/>
      <c r="F83"/>
    </row>
    <row r="84" spans="2:6" x14ac:dyDescent="0.35">
      <c r="B84"/>
      <c r="C84"/>
      <c r="D84"/>
      <c r="E84"/>
      <c r="F84"/>
    </row>
    <row r="85" spans="2:6" x14ac:dyDescent="0.35">
      <c r="B85"/>
      <c r="C85"/>
      <c r="D85"/>
      <c r="E85"/>
      <c r="F85"/>
    </row>
    <row r="86" spans="2:6" x14ac:dyDescent="0.35">
      <c r="B86"/>
      <c r="C86"/>
      <c r="D86"/>
      <c r="E86"/>
      <c r="F86"/>
    </row>
    <row r="87" spans="2:6" x14ac:dyDescent="0.35">
      <c r="B87"/>
      <c r="C87"/>
      <c r="D87"/>
      <c r="E87"/>
      <c r="F87"/>
    </row>
    <row r="88" spans="2:6" x14ac:dyDescent="0.35">
      <c r="B88"/>
      <c r="C88"/>
      <c r="D88"/>
      <c r="E88"/>
      <c r="F88"/>
    </row>
    <row r="89" spans="2:6" x14ac:dyDescent="0.35">
      <c r="B89"/>
      <c r="C89"/>
      <c r="D89"/>
      <c r="E89"/>
      <c r="F89"/>
    </row>
    <row r="90" spans="2:6" x14ac:dyDescent="0.35">
      <c r="B90"/>
      <c r="C90"/>
      <c r="D90"/>
      <c r="E90"/>
      <c r="F90"/>
    </row>
    <row r="91" spans="2:6" x14ac:dyDescent="0.35">
      <c r="B91"/>
      <c r="C91"/>
      <c r="D91"/>
      <c r="E91"/>
      <c r="F91"/>
    </row>
    <row r="92" spans="2:6" x14ac:dyDescent="0.35">
      <c r="B92"/>
      <c r="C92"/>
      <c r="D92"/>
      <c r="E92"/>
      <c r="F92"/>
    </row>
    <row r="93" spans="2:6" x14ac:dyDescent="0.35">
      <c r="B93"/>
      <c r="C93"/>
      <c r="D93"/>
      <c r="E93"/>
      <c r="F93"/>
    </row>
    <row r="94" spans="2:6" x14ac:dyDescent="0.35">
      <c r="B94"/>
      <c r="C94"/>
      <c r="D94"/>
      <c r="E94"/>
      <c r="F94"/>
    </row>
    <row r="95" spans="2:6" x14ac:dyDescent="0.35">
      <c r="B95"/>
      <c r="C95"/>
      <c r="D95"/>
      <c r="E95"/>
      <c r="F95"/>
    </row>
    <row r="96" spans="2:6" x14ac:dyDescent="0.35">
      <c r="B96"/>
      <c r="C96"/>
      <c r="D96"/>
      <c r="E96"/>
      <c r="F96"/>
    </row>
    <row r="97" spans="2:6" x14ac:dyDescent="0.35">
      <c r="B97"/>
      <c r="C97"/>
      <c r="D97"/>
      <c r="E97"/>
      <c r="F97"/>
    </row>
    <row r="98" spans="2:6" x14ac:dyDescent="0.35">
      <c r="B98"/>
      <c r="C98"/>
      <c r="D98"/>
      <c r="E98"/>
      <c r="F98"/>
    </row>
    <row r="99" spans="2:6" x14ac:dyDescent="0.35">
      <c r="B99"/>
      <c r="C99"/>
      <c r="D99"/>
      <c r="E99"/>
      <c r="F99"/>
    </row>
    <row r="100" spans="2:6" x14ac:dyDescent="0.35">
      <c r="B100"/>
      <c r="C100"/>
      <c r="D100"/>
      <c r="E100"/>
      <c r="F100"/>
    </row>
    <row r="101" spans="2:6" x14ac:dyDescent="0.35">
      <c r="B101"/>
      <c r="C101"/>
      <c r="D101"/>
      <c r="E101"/>
      <c r="F101"/>
    </row>
    <row r="102" spans="2:6" x14ac:dyDescent="0.35">
      <c r="B102"/>
      <c r="C102"/>
      <c r="D102"/>
      <c r="E102"/>
      <c r="F102"/>
    </row>
    <row r="103" spans="2:6" x14ac:dyDescent="0.35">
      <c r="B103"/>
      <c r="C103"/>
      <c r="D103"/>
      <c r="E103"/>
      <c r="F103"/>
    </row>
    <row r="104" spans="2:6" x14ac:dyDescent="0.35">
      <c r="B104"/>
      <c r="C104"/>
      <c r="D104"/>
      <c r="E104"/>
      <c r="F104"/>
    </row>
    <row r="105" spans="2:6" x14ac:dyDescent="0.35">
      <c r="B105"/>
      <c r="C105"/>
      <c r="D105"/>
      <c r="E105"/>
      <c r="F105"/>
    </row>
    <row r="106" spans="2:6" x14ac:dyDescent="0.35">
      <c r="B106"/>
      <c r="C106"/>
      <c r="D106"/>
      <c r="E106"/>
      <c r="F106"/>
    </row>
    <row r="107" spans="2:6" x14ac:dyDescent="0.35">
      <c r="B107"/>
      <c r="C107"/>
      <c r="D107"/>
      <c r="E107"/>
      <c r="F107"/>
    </row>
    <row r="108" spans="2:6" x14ac:dyDescent="0.35">
      <c r="B108"/>
      <c r="C108"/>
      <c r="D108"/>
      <c r="E108"/>
      <c r="F108"/>
    </row>
    <row r="109" spans="2:6" x14ac:dyDescent="0.35">
      <c r="B109"/>
      <c r="C109"/>
      <c r="D109"/>
      <c r="E109"/>
      <c r="F109"/>
    </row>
    <row r="110" spans="2:6" x14ac:dyDescent="0.35">
      <c r="B110"/>
      <c r="C110"/>
      <c r="D110"/>
      <c r="E110"/>
      <c r="F110"/>
    </row>
    <row r="111" spans="2:6" x14ac:dyDescent="0.35">
      <c r="B111"/>
      <c r="C111"/>
      <c r="D111"/>
      <c r="E111"/>
      <c r="F111"/>
    </row>
    <row r="112" spans="2:6" x14ac:dyDescent="0.35">
      <c r="B112"/>
      <c r="C112"/>
      <c r="D112"/>
      <c r="E112"/>
      <c r="F112"/>
    </row>
    <row r="113" spans="2:6" x14ac:dyDescent="0.35">
      <c r="B113"/>
      <c r="C113"/>
      <c r="D113"/>
      <c r="E113"/>
      <c r="F113"/>
    </row>
    <row r="114" spans="2:6" x14ac:dyDescent="0.35">
      <c r="B114"/>
      <c r="C114"/>
      <c r="D114"/>
      <c r="E114"/>
      <c r="F114"/>
    </row>
    <row r="115" spans="2:6" x14ac:dyDescent="0.35">
      <c r="B115"/>
      <c r="C115"/>
      <c r="D115"/>
      <c r="E115"/>
      <c r="F115"/>
    </row>
    <row r="116" spans="2:6" x14ac:dyDescent="0.35">
      <c r="B116"/>
      <c r="C116"/>
      <c r="D116"/>
      <c r="E116"/>
      <c r="F116"/>
    </row>
    <row r="117" spans="2:6" x14ac:dyDescent="0.35">
      <c r="B117"/>
      <c r="C117"/>
      <c r="D117"/>
      <c r="E117"/>
      <c r="F117"/>
    </row>
    <row r="118" spans="2:6" x14ac:dyDescent="0.35">
      <c r="B118"/>
      <c r="C118"/>
      <c r="D118"/>
      <c r="E118"/>
      <c r="F118"/>
    </row>
    <row r="119" spans="2:6" x14ac:dyDescent="0.35">
      <c r="B119"/>
      <c r="C119"/>
      <c r="D119"/>
      <c r="E119"/>
      <c r="F119"/>
    </row>
    <row r="120" spans="2:6" x14ac:dyDescent="0.35">
      <c r="B120"/>
      <c r="C120"/>
      <c r="D120"/>
      <c r="E120"/>
      <c r="F120"/>
    </row>
    <row r="121" spans="2:6" x14ac:dyDescent="0.35">
      <c r="B121"/>
      <c r="C121"/>
      <c r="D121"/>
      <c r="E121"/>
      <c r="F121"/>
    </row>
    <row r="122" spans="2:6" x14ac:dyDescent="0.35">
      <c r="B122"/>
      <c r="C122"/>
      <c r="D122"/>
      <c r="E122"/>
      <c r="F122"/>
    </row>
    <row r="123" spans="2:6" x14ac:dyDescent="0.35">
      <c r="B123"/>
      <c r="C123"/>
      <c r="D123"/>
      <c r="E123"/>
      <c r="F123"/>
    </row>
    <row r="124" spans="2:6" x14ac:dyDescent="0.35">
      <c r="B124"/>
      <c r="C124"/>
      <c r="D124"/>
      <c r="E124"/>
      <c r="F124"/>
    </row>
    <row r="125" spans="2:6" x14ac:dyDescent="0.35">
      <c r="B125"/>
      <c r="C125"/>
      <c r="D125"/>
      <c r="E125"/>
      <c r="F125"/>
    </row>
    <row r="126" spans="2:6" x14ac:dyDescent="0.35">
      <c r="B126"/>
      <c r="C126"/>
      <c r="D126"/>
      <c r="E126"/>
      <c r="F126"/>
    </row>
    <row r="127" spans="2:6" x14ac:dyDescent="0.35">
      <c r="B127"/>
      <c r="C127"/>
      <c r="D127"/>
      <c r="E127"/>
      <c r="F127"/>
    </row>
    <row r="128" spans="2:6" x14ac:dyDescent="0.35">
      <c r="B128"/>
      <c r="C128"/>
      <c r="D128"/>
      <c r="E128"/>
      <c r="F128"/>
    </row>
    <row r="129" spans="2:6" x14ac:dyDescent="0.35">
      <c r="B129"/>
      <c r="C129"/>
      <c r="D129"/>
      <c r="E129"/>
      <c r="F129"/>
    </row>
    <row r="130" spans="2:6" x14ac:dyDescent="0.35">
      <c r="B130"/>
      <c r="C130"/>
      <c r="D130"/>
      <c r="E130"/>
      <c r="F130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E959D-D191-4025-A718-9022EBBF7E89}">
  <dimension ref="A1:F130"/>
  <sheetViews>
    <sheetView topLeftCell="G1" workbookViewId="0">
      <selection activeCell="J33" sqref="J33"/>
    </sheetView>
  </sheetViews>
  <sheetFormatPr defaultRowHeight="14.5" x14ac:dyDescent="0.35"/>
  <cols>
    <col min="1" max="1" width="31.7265625" bestFit="1" customWidth="1"/>
    <col min="2" max="5" width="16.453125" style="13" bestFit="1" customWidth="1"/>
    <col min="6" max="6" width="12" style="13" bestFit="1" customWidth="1"/>
    <col min="7" max="7" width="12" bestFit="1" customWidth="1"/>
  </cols>
  <sheetData>
    <row r="1" spans="1:6" x14ac:dyDescent="0.35">
      <c r="A1" s="10" t="s">
        <v>8223</v>
      </c>
      <c r="B1" t="s">
        <v>8364</v>
      </c>
    </row>
    <row r="2" spans="1:6" x14ac:dyDescent="0.35">
      <c r="A2" s="10" t="s">
        <v>8308</v>
      </c>
      <c r="B2" t="s">
        <v>8405</v>
      </c>
    </row>
    <row r="3" spans="1:6" x14ac:dyDescent="0.35">
      <c r="B3"/>
      <c r="C3"/>
      <c r="D3"/>
      <c r="E3"/>
      <c r="F3"/>
    </row>
    <row r="4" spans="1:6" x14ac:dyDescent="0.35">
      <c r="A4" s="10" t="s">
        <v>8383</v>
      </c>
      <c r="B4" s="15" t="s">
        <v>8218</v>
      </c>
      <c r="C4" s="14"/>
      <c r="D4" s="14"/>
      <c r="E4" s="14"/>
      <c r="F4" s="14"/>
    </row>
    <row r="5" spans="1:6" x14ac:dyDescent="0.35">
      <c r="A5" s="10" t="s">
        <v>8309</v>
      </c>
      <c r="B5" s="14" t="s">
        <v>8219</v>
      </c>
      <c r="C5" s="14" t="s">
        <v>8221</v>
      </c>
      <c r="D5" s="14" t="s">
        <v>8220</v>
      </c>
      <c r="E5" s="14" t="s">
        <v>8222</v>
      </c>
      <c r="F5" s="14" t="s">
        <v>8361</v>
      </c>
    </row>
    <row r="6" spans="1:6" x14ac:dyDescent="0.35">
      <c r="A6" t="s">
        <v>8316</v>
      </c>
      <c r="B6" s="14"/>
      <c r="C6" s="14">
        <v>100</v>
      </c>
      <c r="D6" s="14"/>
      <c r="E6" s="14"/>
      <c r="F6" s="14">
        <v>100</v>
      </c>
    </row>
    <row r="7" spans="1:6" x14ac:dyDescent="0.35">
      <c r="A7" t="s">
        <v>8344</v>
      </c>
      <c r="B7" s="14"/>
      <c r="C7" s="14"/>
      <c r="D7" s="14">
        <v>20</v>
      </c>
      <c r="E7" s="14"/>
      <c r="F7" s="14">
        <v>20</v>
      </c>
    </row>
    <row r="8" spans="1:6" x14ac:dyDescent="0.35">
      <c r="A8" t="s">
        <v>8332</v>
      </c>
      <c r="B8" s="14"/>
      <c r="C8" s="14"/>
      <c r="D8" s="14">
        <v>24</v>
      </c>
      <c r="E8" s="14"/>
      <c r="F8" s="14">
        <v>24</v>
      </c>
    </row>
    <row r="9" spans="1:6" x14ac:dyDescent="0.35">
      <c r="A9" t="s">
        <v>8358</v>
      </c>
      <c r="B9" s="14"/>
      <c r="C9" s="14">
        <v>40</v>
      </c>
      <c r="D9" s="14"/>
      <c r="E9" s="14"/>
      <c r="F9" s="14">
        <v>40</v>
      </c>
    </row>
    <row r="10" spans="1:6" x14ac:dyDescent="0.35">
      <c r="A10" t="s">
        <v>8354</v>
      </c>
      <c r="B10" s="14">
        <v>40</v>
      </c>
      <c r="C10" s="14"/>
      <c r="D10" s="14"/>
      <c r="E10" s="14"/>
      <c r="F10" s="14">
        <v>40</v>
      </c>
    </row>
    <row r="11" spans="1:6" x14ac:dyDescent="0.35">
      <c r="A11" t="s">
        <v>8315</v>
      </c>
      <c r="B11" s="14">
        <v>180</v>
      </c>
      <c r="C11" s="14"/>
      <c r="D11" s="14"/>
      <c r="E11" s="14"/>
      <c r="F11" s="14">
        <v>180</v>
      </c>
    </row>
    <row r="12" spans="1:6" x14ac:dyDescent="0.35">
      <c r="A12" t="s">
        <v>8314</v>
      </c>
      <c r="B12" s="14"/>
      <c r="C12" s="14">
        <v>80</v>
      </c>
      <c r="D12" s="14"/>
      <c r="E12" s="14"/>
      <c r="F12" s="14">
        <v>80</v>
      </c>
    </row>
    <row r="13" spans="1:6" x14ac:dyDescent="0.35">
      <c r="A13" t="s">
        <v>8330</v>
      </c>
      <c r="B13" s="14">
        <v>40</v>
      </c>
      <c r="C13" s="14"/>
      <c r="D13" s="14"/>
      <c r="E13" s="14"/>
      <c r="F13" s="14">
        <v>40</v>
      </c>
    </row>
    <row r="14" spans="1:6" x14ac:dyDescent="0.35">
      <c r="A14" t="s">
        <v>8347</v>
      </c>
      <c r="B14" s="14"/>
      <c r="C14" s="14">
        <v>40</v>
      </c>
      <c r="D14" s="14"/>
      <c r="E14" s="14">
        <v>20</v>
      </c>
      <c r="F14" s="14">
        <v>60</v>
      </c>
    </row>
    <row r="15" spans="1:6" x14ac:dyDescent="0.35">
      <c r="A15" t="s">
        <v>8324</v>
      </c>
      <c r="B15" s="14"/>
      <c r="C15" s="14">
        <v>40</v>
      </c>
      <c r="D15" s="14"/>
      <c r="E15" s="14"/>
      <c r="F15" s="14">
        <v>40</v>
      </c>
    </row>
    <row r="16" spans="1:6" x14ac:dyDescent="0.35">
      <c r="A16" t="s">
        <v>8337</v>
      </c>
      <c r="B16" s="14"/>
      <c r="C16" s="14">
        <v>120</v>
      </c>
      <c r="D16" s="14">
        <v>20</v>
      </c>
      <c r="E16" s="14"/>
      <c r="F16" s="14">
        <v>140</v>
      </c>
    </row>
    <row r="17" spans="1:6" x14ac:dyDescent="0.35">
      <c r="A17" t="s">
        <v>8348</v>
      </c>
      <c r="B17" s="14"/>
      <c r="C17" s="14">
        <v>20</v>
      </c>
      <c r="D17" s="14"/>
      <c r="E17" s="14"/>
      <c r="F17" s="14">
        <v>20</v>
      </c>
    </row>
    <row r="18" spans="1:6" x14ac:dyDescent="0.35">
      <c r="A18" t="s">
        <v>8349</v>
      </c>
      <c r="B18" s="14">
        <v>140</v>
      </c>
      <c r="C18" s="14"/>
      <c r="D18" s="14"/>
      <c r="E18" s="14"/>
      <c r="F18" s="14">
        <v>140</v>
      </c>
    </row>
    <row r="19" spans="1:6" x14ac:dyDescent="0.35">
      <c r="A19" t="s">
        <v>8329</v>
      </c>
      <c r="B19" s="14">
        <v>140</v>
      </c>
      <c r="C19" s="14">
        <v>20</v>
      </c>
      <c r="D19" s="14"/>
      <c r="E19" s="14"/>
      <c r="F19" s="14">
        <v>160</v>
      </c>
    </row>
    <row r="20" spans="1:6" x14ac:dyDescent="0.35">
      <c r="A20" t="s">
        <v>8328</v>
      </c>
      <c r="B20" s="14"/>
      <c r="C20" s="14">
        <v>60</v>
      </c>
      <c r="D20" s="14"/>
      <c r="E20" s="14"/>
      <c r="F20" s="14">
        <v>60</v>
      </c>
    </row>
    <row r="21" spans="1:6" x14ac:dyDescent="0.35">
      <c r="A21" t="s">
        <v>8356</v>
      </c>
      <c r="B21" s="14">
        <v>9</v>
      </c>
      <c r="C21" s="14">
        <v>11</v>
      </c>
      <c r="D21" s="14"/>
      <c r="E21" s="14"/>
      <c r="F21" s="14">
        <v>20</v>
      </c>
    </row>
    <row r="22" spans="1:6" x14ac:dyDescent="0.35">
      <c r="A22" t="s">
        <v>8327</v>
      </c>
      <c r="B22" s="14">
        <v>20</v>
      </c>
      <c r="C22" s="14"/>
      <c r="D22" s="14"/>
      <c r="E22" s="14"/>
      <c r="F22" s="14">
        <v>20</v>
      </c>
    </row>
    <row r="23" spans="1:6" x14ac:dyDescent="0.35">
      <c r="A23" t="s">
        <v>8335</v>
      </c>
      <c r="B23" s="14"/>
      <c r="C23" s="14">
        <v>40</v>
      </c>
      <c r="D23" s="14"/>
      <c r="E23" s="14"/>
      <c r="F23" s="14">
        <v>40</v>
      </c>
    </row>
    <row r="24" spans="1:6" x14ac:dyDescent="0.35">
      <c r="A24" t="s">
        <v>8359</v>
      </c>
      <c r="B24" s="14">
        <v>60</v>
      </c>
      <c r="C24" s="14">
        <v>60</v>
      </c>
      <c r="D24" s="14">
        <v>20</v>
      </c>
      <c r="E24" s="14"/>
      <c r="F24" s="14">
        <v>140</v>
      </c>
    </row>
    <row r="25" spans="1:6" x14ac:dyDescent="0.35">
      <c r="A25" t="s">
        <v>8343</v>
      </c>
      <c r="B25" s="14"/>
      <c r="C25" s="14">
        <v>20</v>
      </c>
      <c r="D25" s="14"/>
      <c r="E25" s="14"/>
      <c r="F25" s="14">
        <v>20</v>
      </c>
    </row>
    <row r="26" spans="1:6" x14ac:dyDescent="0.35">
      <c r="A26" t="s">
        <v>8323</v>
      </c>
      <c r="B26" s="14">
        <v>60</v>
      </c>
      <c r="C26" s="14"/>
      <c r="D26" s="14"/>
      <c r="E26" s="14"/>
      <c r="F26" s="14">
        <v>60</v>
      </c>
    </row>
    <row r="27" spans="1:6" x14ac:dyDescent="0.35">
      <c r="A27" t="s">
        <v>8350</v>
      </c>
      <c r="B27" s="14"/>
      <c r="C27" s="14">
        <v>20</v>
      </c>
      <c r="D27" s="14"/>
      <c r="E27" s="14"/>
      <c r="F27" s="14">
        <v>20</v>
      </c>
    </row>
    <row r="28" spans="1:6" x14ac:dyDescent="0.35">
      <c r="A28" t="s">
        <v>8339</v>
      </c>
      <c r="B28" s="14">
        <v>103</v>
      </c>
      <c r="C28" s="14">
        <v>57</v>
      </c>
      <c r="D28" s="14"/>
      <c r="E28" s="14"/>
      <c r="F28" s="14">
        <v>160</v>
      </c>
    </row>
    <row r="29" spans="1:6" x14ac:dyDescent="0.35">
      <c r="A29" t="s">
        <v>8345</v>
      </c>
      <c r="B29" s="14"/>
      <c r="C29" s="14">
        <v>20</v>
      </c>
      <c r="D29" s="14"/>
      <c r="E29" s="14"/>
      <c r="F29" s="14">
        <v>20</v>
      </c>
    </row>
    <row r="30" spans="1:6" x14ac:dyDescent="0.35">
      <c r="A30" t="s">
        <v>8318</v>
      </c>
      <c r="B30" s="14">
        <v>694</v>
      </c>
      <c r="C30" s="14">
        <v>353</v>
      </c>
      <c r="D30" s="14"/>
      <c r="E30" s="14">
        <v>19</v>
      </c>
      <c r="F30" s="14">
        <v>1066</v>
      </c>
    </row>
    <row r="31" spans="1:6" x14ac:dyDescent="0.35">
      <c r="A31" t="s">
        <v>8346</v>
      </c>
      <c r="B31" s="14">
        <v>40</v>
      </c>
      <c r="C31" s="14"/>
      <c r="D31" s="14"/>
      <c r="E31" s="14"/>
      <c r="F31" s="14">
        <v>40</v>
      </c>
    </row>
    <row r="32" spans="1:6" x14ac:dyDescent="0.35">
      <c r="A32" t="s">
        <v>8342</v>
      </c>
      <c r="B32" s="14">
        <v>20</v>
      </c>
      <c r="C32" s="14"/>
      <c r="D32" s="14"/>
      <c r="E32" s="14"/>
      <c r="F32" s="14">
        <v>20</v>
      </c>
    </row>
    <row r="33" spans="1:6" x14ac:dyDescent="0.35">
      <c r="A33" t="s">
        <v>8353</v>
      </c>
      <c r="B33" s="14"/>
      <c r="C33" s="14">
        <v>20</v>
      </c>
      <c r="D33" s="14"/>
      <c r="E33" s="14"/>
      <c r="F33" s="14">
        <v>20</v>
      </c>
    </row>
    <row r="34" spans="1:6" x14ac:dyDescent="0.35">
      <c r="A34" t="s">
        <v>8326</v>
      </c>
      <c r="B34" s="14">
        <v>260</v>
      </c>
      <c r="C34" s="14"/>
      <c r="D34" s="14"/>
      <c r="E34" s="14"/>
      <c r="F34" s="14">
        <v>260</v>
      </c>
    </row>
    <row r="35" spans="1:6" x14ac:dyDescent="0.35">
      <c r="A35" t="s">
        <v>8313</v>
      </c>
      <c r="B35" s="14"/>
      <c r="C35" s="14"/>
      <c r="D35" s="14">
        <v>40</v>
      </c>
      <c r="E35" s="14"/>
      <c r="F35" s="14">
        <v>40</v>
      </c>
    </row>
    <row r="36" spans="1:6" x14ac:dyDescent="0.35">
      <c r="A36" t="s">
        <v>8312</v>
      </c>
      <c r="B36" s="14">
        <v>60</v>
      </c>
      <c r="C36" s="14"/>
      <c r="D36" s="14"/>
      <c r="E36" s="14"/>
      <c r="F36" s="14">
        <v>60</v>
      </c>
    </row>
    <row r="37" spans="1:6" x14ac:dyDescent="0.35">
      <c r="A37" t="s">
        <v>8352</v>
      </c>
      <c r="B37" s="14">
        <v>34</v>
      </c>
      <c r="C37" s="14"/>
      <c r="D37" s="14"/>
      <c r="E37" s="14">
        <v>6</v>
      </c>
      <c r="F37" s="14">
        <v>40</v>
      </c>
    </row>
    <row r="38" spans="1:6" x14ac:dyDescent="0.35">
      <c r="A38" t="s">
        <v>8355</v>
      </c>
      <c r="B38" s="14">
        <v>40</v>
      </c>
      <c r="C38" s="14">
        <v>2</v>
      </c>
      <c r="D38" s="14">
        <v>18</v>
      </c>
      <c r="E38" s="14"/>
      <c r="F38" s="14">
        <v>60</v>
      </c>
    </row>
    <row r="39" spans="1:6" x14ac:dyDescent="0.35">
      <c r="A39" t="s">
        <v>8357</v>
      </c>
      <c r="B39" s="14">
        <v>85</v>
      </c>
      <c r="C39" s="14">
        <v>80</v>
      </c>
      <c r="D39" s="14">
        <v>17</v>
      </c>
      <c r="E39" s="14">
        <v>5</v>
      </c>
      <c r="F39" s="14">
        <v>187</v>
      </c>
    </row>
    <row r="40" spans="1:6" x14ac:dyDescent="0.35">
      <c r="A40" t="s">
        <v>8351</v>
      </c>
      <c r="B40" s="14">
        <v>80</v>
      </c>
      <c r="C40" s="14"/>
      <c r="D40" s="14"/>
      <c r="E40" s="14"/>
      <c r="F40" s="14">
        <v>80</v>
      </c>
    </row>
    <row r="41" spans="1:6" x14ac:dyDescent="0.35">
      <c r="A41" t="s">
        <v>8311</v>
      </c>
      <c r="B41" s="14">
        <v>60</v>
      </c>
      <c r="C41" s="14"/>
      <c r="D41" s="14"/>
      <c r="E41" s="14"/>
      <c r="F41" s="14">
        <v>60</v>
      </c>
    </row>
    <row r="42" spans="1:6" x14ac:dyDescent="0.35">
      <c r="A42" t="s">
        <v>8341</v>
      </c>
      <c r="B42" s="14"/>
      <c r="C42" s="14">
        <v>47</v>
      </c>
      <c r="D42" s="14">
        <v>10</v>
      </c>
      <c r="E42" s="14"/>
      <c r="F42" s="14">
        <v>57</v>
      </c>
    </row>
    <row r="43" spans="1:6" x14ac:dyDescent="0.35">
      <c r="A43" t="s">
        <v>8334</v>
      </c>
      <c r="B43" s="14"/>
      <c r="C43" s="14">
        <v>100</v>
      </c>
      <c r="D43" s="14"/>
      <c r="E43" s="14"/>
      <c r="F43" s="14">
        <v>100</v>
      </c>
    </row>
    <row r="44" spans="1:6" x14ac:dyDescent="0.35">
      <c r="A44" t="s">
        <v>8321</v>
      </c>
      <c r="B44" s="14">
        <v>20</v>
      </c>
      <c r="C44" s="14">
        <v>120</v>
      </c>
      <c r="D44" s="14">
        <v>60</v>
      </c>
      <c r="E44" s="14"/>
      <c r="F44" s="14">
        <v>200</v>
      </c>
    </row>
    <row r="45" spans="1:6" x14ac:dyDescent="0.35">
      <c r="A45" t="s">
        <v>8320</v>
      </c>
      <c r="B45" s="14"/>
      <c r="C45" s="14">
        <v>60</v>
      </c>
      <c r="D45" s="14">
        <v>100</v>
      </c>
      <c r="E45" s="14"/>
      <c r="F45" s="14">
        <v>160</v>
      </c>
    </row>
    <row r="46" spans="1:6" x14ac:dyDescent="0.35">
      <c r="A46" t="s">
        <v>8340</v>
      </c>
      <c r="B46" s="14"/>
      <c r="C46" s="14"/>
      <c r="D46" s="14">
        <v>20</v>
      </c>
      <c r="E46" s="14"/>
      <c r="F46" s="14">
        <v>20</v>
      </c>
    </row>
    <row r="47" spans="1:6" x14ac:dyDescent="0.35">
      <c r="A47" t="s">
        <v>8361</v>
      </c>
      <c r="B47" s="14">
        <v>2185</v>
      </c>
      <c r="C47" s="14">
        <v>1530</v>
      </c>
      <c r="D47" s="14">
        <v>349</v>
      </c>
      <c r="E47" s="14">
        <v>50</v>
      </c>
      <c r="F47" s="14">
        <v>4114</v>
      </c>
    </row>
    <row r="48" spans="1:6" x14ac:dyDescent="0.35">
      <c r="B48"/>
      <c r="C48"/>
      <c r="D48"/>
      <c r="E48"/>
      <c r="F48"/>
    </row>
    <row r="49" spans="2:6" x14ac:dyDescent="0.35">
      <c r="B49"/>
      <c r="C49"/>
      <c r="D49"/>
      <c r="E49"/>
      <c r="F49"/>
    </row>
    <row r="50" spans="2:6" x14ac:dyDescent="0.35">
      <c r="B50"/>
      <c r="C50"/>
      <c r="D50"/>
      <c r="E50"/>
      <c r="F50"/>
    </row>
    <row r="51" spans="2:6" x14ac:dyDescent="0.35">
      <c r="B51"/>
      <c r="C51"/>
      <c r="D51"/>
      <c r="E51"/>
      <c r="F51"/>
    </row>
    <row r="52" spans="2:6" x14ac:dyDescent="0.35">
      <c r="B52"/>
      <c r="C52"/>
      <c r="D52"/>
      <c r="E52"/>
      <c r="F52"/>
    </row>
    <row r="53" spans="2:6" x14ac:dyDescent="0.35">
      <c r="B53"/>
      <c r="C53"/>
      <c r="D53"/>
      <c r="E53"/>
      <c r="F53"/>
    </row>
    <row r="54" spans="2:6" x14ac:dyDescent="0.35">
      <c r="B54"/>
      <c r="C54"/>
      <c r="D54"/>
      <c r="E54"/>
      <c r="F54"/>
    </row>
    <row r="55" spans="2:6" x14ac:dyDescent="0.35">
      <c r="B55"/>
      <c r="C55"/>
      <c r="D55"/>
      <c r="E55"/>
      <c r="F55"/>
    </row>
    <row r="56" spans="2:6" x14ac:dyDescent="0.35">
      <c r="B56"/>
      <c r="C56"/>
      <c r="D56"/>
      <c r="E56"/>
      <c r="F56"/>
    </row>
    <row r="57" spans="2:6" x14ac:dyDescent="0.35">
      <c r="B57"/>
      <c r="C57"/>
      <c r="D57"/>
      <c r="E57"/>
      <c r="F57"/>
    </row>
    <row r="58" spans="2:6" x14ac:dyDescent="0.35">
      <c r="B58"/>
      <c r="C58"/>
      <c r="D58"/>
      <c r="E58"/>
      <c r="F58"/>
    </row>
    <row r="59" spans="2:6" x14ac:dyDescent="0.35">
      <c r="B59"/>
      <c r="C59"/>
      <c r="D59"/>
      <c r="E59"/>
      <c r="F59"/>
    </row>
    <row r="60" spans="2:6" x14ac:dyDescent="0.35">
      <c r="B60"/>
      <c r="C60"/>
      <c r="D60"/>
      <c r="E60"/>
      <c r="F60"/>
    </row>
    <row r="61" spans="2:6" x14ac:dyDescent="0.35">
      <c r="B61"/>
      <c r="C61"/>
      <c r="D61"/>
      <c r="E61"/>
      <c r="F61"/>
    </row>
    <row r="62" spans="2:6" x14ac:dyDescent="0.35">
      <c r="B62"/>
      <c r="C62"/>
      <c r="D62"/>
      <c r="E62"/>
      <c r="F62"/>
    </row>
    <row r="63" spans="2:6" x14ac:dyDescent="0.35">
      <c r="B63"/>
      <c r="C63"/>
      <c r="D63"/>
      <c r="E63"/>
      <c r="F63"/>
    </row>
    <row r="64" spans="2:6" x14ac:dyDescent="0.35">
      <c r="B64"/>
      <c r="C64"/>
      <c r="D64"/>
      <c r="E64"/>
      <c r="F64"/>
    </row>
    <row r="65" spans="2:6" x14ac:dyDescent="0.35">
      <c r="B65"/>
      <c r="C65"/>
      <c r="D65"/>
      <c r="E65"/>
      <c r="F65"/>
    </row>
    <row r="66" spans="2:6" x14ac:dyDescent="0.35">
      <c r="B66"/>
      <c r="C66"/>
      <c r="D66"/>
      <c r="E66"/>
      <c r="F66"/>
    </row>
    <row r="67" spans="2:6" x14ac:dyDescent="0.35">
      <c r="B67"/>
      <c r="C67"/>
      <c r="D67"/>
      <c r="E67"/>
      <c r="F67"/>
    </row>
    <row r="68" spans="2:6" x14ac:dyDescent="0.35">
      <c r="B68"/>
      <c r="C68"/>
      <c r="D68"/>
      <c r="E68"/>
      <c r="F68"/>
    </row>
    <row r="69" spans="2:6" x14ac:dyDescent="0.35">
      <c r="B69"/>
      <c r="C69"/>
      <c r="D69"/>
      <c r="E69"/>
      <c r="F69"/>
    </row>
    <row r="70" spans="2:6" x14ac:dyDescent="0.35">
      <c r="B70"/>
      <c r="C70"/>
      <c r="D70"/>
      <c r="E70"/>
      <c r="F70"/>
    </row>
    <row r="71" spans="2:6" x14ac:dyDescent="0.35">
      <c r="B71"/>
      <c r="C71"/>
      <c r="D71"/>
      <c r="E71"/>
      <c r="F71"/>
    </row>
    <row r="72" spans="2:6" x14ac:dyDescent="0.35">
      <c r="B72"/>
      <c r="C72"/>
      <c r="D72"/>
      <c r="E72"/>
      <c r="F72"/>
    </row>
    <row r="73" spans="2:6" x14ac:dyDescent="0.35">
      <c r="B73"/>
      <c r="C73"/>
      <c r="D73"/>
      <c r="E73"/>
      <c r="F73"/>
    </row>
    <row r="74" spans="2:6" x14ac:dyDescent="0.35">
      <c r="B74"/>
      <c r="C74"/>
      <c r="D74"/>
      <c r="E74"/>
      <c r="F74"/>
    </row>
    <row r="75" spans="2:6" x14ac:dyDescent="0.35">
      <c r="B75"/>
      <c r="C75"/>
      <c r="D75"/>
      <c r="E75"/>
      <c r="F75"/>
    </row>
    <row r="76" spans="2:6" x14ac:dyDescent="0.35">
      <c r="B76"/>
      <c r="C76"/>
      <c r="D76"/>
      <c r="E76"/>
      <c r="F76"/>
    </row>
    <row r="77" spans="2:6" x14ac:dyDescent="0.35">
      <c r="B77"/>
      <c r="C77"/>
      <c r="D77"/>
      <c r="E77"/>
      <c r="F77"/>
    </row>
    <row r="78" spans="2:6" x14ac:dyDescent="0.35">
      <c r="B78"/>
      <c r="C78"/>
      <c r="D78"/>
      <c r="E78"/>
      <c r="F78"/>
    </row>
    <row r="79" spans="2:6" x14ac:dyDescent="0.35">
      <c r="B79"/>
      <c r="C79"/>
      <c r="D79"/>
      <c r="E79"/>
      <c r="F79"/>
    </row>
    <row r="80" spans="2:6" x14ac:dyDescent="0.35">
      <c r="B80"/>
      <c r="C80"/>
      <c r="D80"/>
      <c r="E80"/>
      <c r="F80"/>
    </row>
    <row r="81" spans="2:6" x14ac:dyDescent="0.35">
      <c r="B81"/>
      <c r="C81"/>
      <c r="D81"/>
      <c r="E81"/>
      <c r="F81"/>
    </row>
    <row r="82" spans="2:6" x14ac:dyDescent="0.35">
      <c r="B82"/>
      <c r="C82"/>
      <c r="D82"/>
      <c r="E82"/>
      <c r="F82"/>
    </row>
    <row r="83" spans="2:6" x14ac:dyDescent="0.35">
      <c r="B83"/>
      <c r="C83"/>
      <c r="D83"/>
      <c r="E83"/>
      <c r="F83"/>
    </row>
    <row r="84" spans="2:6" x14ac:dyDescent="0.35">
      <c r="B84"/>
      <c r="C84"/>
      <c r="D84"/>
      <c r="E84"/>
      <c r="F84"/>
    </row>
    <row r="85" spans="2:6" x14ac:dyDescent="0.35">
      <c r="B85"/>
      <c r="C85"/>
      <c r="D85"/>
      <c r="E85"/>
      <c r="F85"/>
    </row>
    <row r="86" spans="2:6" x14ac:dyDescent="0.35">
      <c r="B86"/>
      <c r="C86"/>
      <c r="D86"/>
      <c r="E86"/>
      <c r="F86"/>
    </row>
    <row r="87" spans="2:6" x14ac:dyDescent="0.35">
      <c r="B87"/>
      <c r="C87"/>
      <c r="D87"/>
      <c r="E87"/>
      <c r="F87"/>
    </row>
    <row r="88" spans="2:6" x14ac:dyDescent="0.35">
      <c r="B88"/>
      <c r="C88"/>
      <c r="D88"/>
      <c r="E88"/>
      <c r="F88"/>
    </row>
    <row r="89" spans="2:6" x14ac:dyDescent="0.35">
      <c r="B89"/>
      <c r="C89"/>
      <c r="D89"/>
      <c r="E89"/>
      <c r="F89"/>
    </row>
    <row r="90" spans="2:6" x14ac:dyDescent="0.35">
      <c r="B90"/>
      <c r="C90"/>
      <c r="D90"/>
      <c r="E90"/>
      <c r="F90"/>
    </row>
    <row r="91" spans="2:6" x14ac:dyDescent="0.35">
      <c r="B91"/>
      <c r="C91"/>
      <c r="D91"/>
      <c r="E91"/>
      <c r="F91"/>
    </row>
    <row r="92" spans="2:6" x14ac:dyDescent="0.35">
      <c r="B92"/>
      <c r="C92"/>
      <c r="D92"/>
      <c r="E92"/>
      <c r="F92"/>
    </row>
    <row r="93" spans="2:6" x14ac:dyDescent="0.35">
      <c r="B93"/>
      <c r="C93"/>
      <c r="D93"/>
      <c r="E93"/>
      <c r="F93"/>
    </row>
    <row r="94" spans="2:6" x14ac:dyDescent="0.35">
      <c r="B94"/>
      <c r="C94"/>
      <c r="D94"/>
      <c r="E94"/>
      <c r="F94"/>
    </row>
    <row r="95" spans="2:6" x14ac:dyDescent="0.35">
      <c r="B95"/>
      <c r="C95"/>
      <c r="D95"/>
      <c r="E95"/>
      <c r="F95"/>
    </row>
    <row r="96" spans="2:6" x14ac:dyDescent="0.35">
      <c r="B96"/>
      <c r="C96"/>
      <c r="D96"/>
      <c r="E96"/>
      <c r="F96"/>
    </row>
    <row r="97" spans="2:6" x14ac:dyDescent="0.35">
      <c r="B97"/>
      <c r="C97"/>
      <c r="D97"/>
      <c r="E97"/>
      <c r="F97"/>
    </row>
    <row r="98" spans="2:6" x14ac:dyDescent="0.35">
      <c r="B98"/>
      <c r="C98"/>
      <c r="D98"/>
      <c r="E98"/>
      <c r="F98"/>
    </row>
    <row r="99" spans="2:6" x14ac:dyDescent="0.35">
      <c r="B99"/>
      <c r="C99"/>
      <c r="D99"/>
      <c r="E99"/>
      <c r="F99"/>
    </row>
    <row r="100" spans="2:6" x14ac:dyDescent="0.35">
      <c r="B100"/>
      <c r="C100"/>
      <c r="D100"/>
      <c r="E100"/>
      <c r="F100"/>
    </row>
    <row r="101" spans="2:6" x14ac:dyDescent="0.35">
      <c r="B101"/>
      <c r="C101"/>
      <c r="D101"/>
      <c r="E101"/>
      <c r="F101"/>
    </row>
    <row r="102" spans="2:6" x14ac:dyDescent="0.35">
      <c r="B102"/>
      <c r="C102"/>
      <c r="D102"/>
      <c r="E102"/>
      <c r="F102"/>
    </row>
    <row r="103" spans="2:6" x14ac:dyDescent="0.35">
      <c r="B103"/>
      <c r="C103"/>
      <c r="D103"/>
      <c r="E103"/>
      <c r="F103"/>
    </row>
    <row r="104" spans="2:6" x14ac:dyDescent="0.35">
      <c r="B104"/>
      <c r="C104"/>
      <c r="D104"/>
      <c r="E104"/>
      <c r="F104"/>
    </row>
    <row r="105" spans="2:6" x14ac:dyDescent="0.35">
      <c r="B105"/>
      <c r="C105"/>
      <c r="D105"/>
      <c r="E105"/>
      <c r="F105"/>
    </row>
    <row r="106" spans="2:6" x14ac:dyDescent="0.35">
      <c r="B106"/>
      <c r="C106"/>
      <c r="D106"/>
      <c r="E106"/>
      <c r="F106"/>
    </row>
    <row r="107" spans="2:6" x14ac:dyDescent="0.35">
      <c r="B107"/>
      <c r="C107"/>
      <c r="D107"/>
      <c r="E107"/>
      <c r="F107"/>
    </row>
    <row r="108" spans="2:6" x14ac:dyDescent="0.35">
      <c r="B108"/>
      <c r="C108"/>
      <c r="D108"/>
      <c r="E108"/>
      <c r="F108"/>
    </row>
    <row r="109" spans="2:6" x14ac:dyDescent="0.35">
      <c r="B109"/>
      <c r="C109"/>
      <c r="D109"/>
      <c r="E109"/>
      <c r="F109"/>
    </row>
    <row r="110" spans="2:6" x14ac:dyDescent="0.35">
      <c r="B110"/>
      <c r="C110"/>
      <c r="D110"/>
      <c r="E110"/>
      <c r="F110"/>
    </row>
    <row r="111" spans="2:6" x14ac:dyDescent="0.35">
      <c r="B111"/>
      <c r="C111"/>
      <c r="D111"/>
      <c r="E111"/>
      <c r="F111"/>
    </row>
    <row r="112" spans="2:6" x14ac:dyDescent="0.35">
      <c r="B112"/>
      <c r="C112"/>
      <c r="D112"/>
      <c r="E112"/>
      <c r="F112"/>
    </row>
    <row r="113" spans="2:6" x14ac:dyDescent="0.35">
      <c r="B113"/>
      <c r="C113"/>
      <c r="D113"/>
      <c r="E113"/>
      <c r="F113"/>
    </row>
    <row r="114" spans="2:6" x14ac:dyDescent="0.35">
      <c r="B114"/>
      <c r="C114"/>
      <c r="D114"/>
      <c r="E114"/>
      <c r="F114"/>
    </row>
    <row r="115" spans="2:6" x14ac:dyDescent="0.35">
      <c r="B115"/>
      <c r="C115"/>
      <c r="D115"/>
      <c r="E115"/>
      <c r="F115"/>
    </row>
    <row r="116" spans="2:6" x14ac:dyDescent="0.35">
      <c r="B116"/>
      <c r="C116"/>
      <c r="D116"/>
      <c r="E116"/>
      <c r="F116"/>
    </row>
    <row r="117" spans="2:6" x14ac:dyDescent="0.35">
      <c r="B117"/>
      <c r="C117"/>
      <c r="D117"/>
      <c r="E117"/>
      <c r="F117"/>
    </row>
    <row r="118" spans="2:6" x14ac:dyDescent="0.35">
      <c r="B118"/>
      <c r="C118"/>
      <c r="D118"/>
      <c r="E118"/>
      <c r="F118"/>
    </row>
    <row r="119" spans="2:6" x14ac:dyDescent="0.35">
      <c r="B119"/>
      <c r="C119"/>
      <c r="D119"/>
      <c r="E119"/>
      <c r="F119"/>
    </row>
    <row r="120" spans="2:6" x14ac:dyDescent="0.35">
      <c r="B120"/>
      <c r="C120"/>
      <c r="D120"/>
      <c r="E120"/>
      <c r="F120"/>
    </row>
    <row r="121" spans="2:6" x14ac:dyDescent="0.35">
      <c r="B121"/>
      <c r="C121"/>
      <c r="D121"/>
      <c r="E121"/>
      <c r="F121"/>
    </row>
    <row r="122" spans="2:6" x14ac:dyDescent="0.35">
      <c r="B122"/>
      <c r="C122"/>
      <c r="D122"/>
      <c r="E122"/>
      <c r="F122"/>
    </row>
    <row r="123" spans="2:6" x14ac:dyDescent="0.35">
      <c r="B123"/>
      <c r="C123"/>
      <c r="D123"/>
      <c r="E123"/>
      <c r="F123"/>
    </row>
    <row r="124" spans="2:6" x14ac:dyDescent="0.35">
      <c r="B124"/>
      <c r="C124"/>
      <c r="D124"/>
      <c r="E124"/>
      <c r="F124"/>
    </row>
    <row r="125" spans="2:6" x14ac:dyDescent="0.35">
      <c r="B125"/>
      <c r="C125"/>
      <c r="D125"/>
      <c r="E125"/>
      <c r="F125"/>
    </row>
    <row r="126" spans="2:6" x14ac:dyDescent="0.35">
      <c r="B126"/>
      <c r="C126"/>
      <c r="D126"/>
      <c r="E126"/>
      <c r="F126"/>
    </row>
    <row r="127" spans="2:6" x14ac:dyDescent="0.35">
      <c r="B127"/>
      <c r="C127"/>
      <c r="D127"/>
      <c r="E127"/>
      <c r="F127"/>
    </row>
    <row r="128" spans="2:6" x14ac:dyDescent="0.35">
      <c r="B128"/>
      <c r="C128"/>
      <c r="D128"/>
      <c r="E128"/>
      <c r="F128"/>
    </row>
    <row r="129" spans="2:6" x14ac:dyDescent="0.35">
      <c r="B129"/>
      <c r="C129"/>
      <c r="D129"/>
      <c r="E129"/>
      <c r="F129"/>
    </row>
    <row r="130" spans="2:6" x14ac:dyDescent="0.35">
      <c r="B130"/>
      <c r="C130"/>
      <c r="D130"/>
      <c r="E130"/>
      <c r="F130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D0DDE-77C4-43D7-B497-4821BFCB308B}">
  <dimension ref="A1:E18"/>
  <sheetViews>
    <sheetView topLeftCell="A4" workbookViewId="0">
      <selection activeCell="B33" sqref="B33"/>
    </sheetView>
  </sheetViews>
  <sheetFormatPr defaultRowHeight="14.5" x14ac:dyDescent="0.35"/>
  <cols>
    <col min="1" max="1" width="19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0" t="s">
        <v>8308</v>
      </c>
      <c r="B1" t="s">
        <v>8364</v>
      </c>
    </row>
    <row r="2" spans="1:5" x14ac:dyDescent="0.35">
      <c r="A2" s="10" t="s">
        <v>8380</v>
      </c>
      <c r="B2" t="s">
        <v>8364</v>
      </c>
    </row>
    <row r="4" spans="1:5" x14ac:dyDescent="0.35">
      <c r="A4" s="10" t="s">
        <v>8382</v>
      </c>
      <c r="B4" s="10" t="s">
        <v>8363</v>
      </c>
    </row>
    <row r="5" spans="1:5" x14ac:dyDescent="0.3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1" t="s">
        <v>8367</v>
      </c>
      <c r="B6" s="12">
        <v>185</v>
      </c>
      <c r="C6" s="12">
        <v>147</v>
      </c>
      <c r="D6" s="12">
        <v>33</v>
      </c>
      <c r="E6" s="12">
        <v>365</v>
      </c>
    </row>
    <row r="7" spans="1:5" x14ac:dyDescent="0.35">
      <c r="A7" s="11" t="s">
        <v>8368</v>
      </c>
      <c r="B7" s="12">
        <v>202</v>
      </c>
      <c r="C7" s="12">
        <v>103</v>
      </c>
      <c r="D7" s="12">
        <v>29</v>
      </c>
      <c r="E7" s="12">
        <v>334</v>
      </c>
    </row>
    <row r="8" spans="1:5" x14ac:dyDescent="0.35">
      <c r="A8" s="11" t="s">
        <v>8369</v>
      </c>
      <c r="B8" s="12">
        <v>182</v>
      </c>
      <c r="C8" s="12">
        <v>110</v>
      </c>
      <c r="D8" s="12">
        <v>26</v>
      </c>
      <c r="E8" s="12">
        <v>318</v>
      </c>
    </row>
    <row r="9" spans="1:5" x14ac:dyDescent="0.35">
      <c r="A9" s="11" t="s">
        <v>8370</v>
      </c>
      <c r="B9" s="12">
        <v>192</v>
      </c>
      <c r="C9" s="12">
        <v>105</v>
      </c>
      <c r="D9" s="12">
        <v>26</v>
      </c>
      <c r="E9" s="12">
        <v>323</v>
      </c>
    </row>
    <row r="10" spans="1:5" x14ac:dyDescent="0.35">
      <c r="A10" s="11" t="s">
        <v>8371</v>
      </c>
      <c r="B10" s="12">
        <v>232</v>
      </c>
      <c r="C10" s="12">
        <v>128</v>
      </c>
      <c r="D10" s="12">
        <v>25</v>
      </c>
      <c r="E10" s="12">
        <v>385</v>
      </c>
    </row>
    <row r="11" spans="1:5" x14ac:dyDescent="0.35">
      <c r="A11" s="11" t="s">
        <v>8372</v>
      </c>
      <c r="B11" s="12">
        <v>212</v>
      </c>
      <c r="C11" s="12">
        <v>148</v>
      </c>
      <c r="D11" s="12">
        <v>27</v>
      </c>
      <c r="E11" s="12">
        <v>387</v>
      </c>
    </row>
    <row r="12" spans="1:5" x14ac:dyDescent="0.35">
      <c r="A12" s="11" t="s">
        <v>8373</v>
      </c>
      <c r="B12" s="12">
        <v>187</v>
      </c>
      <c r="C12" s="12">
        <v>152</v>
      </c>
      <c r="D12" s="12">
        <v>45</v>
      </c>
      <c r="E12" s="12">
        <v>384</v>
      </c>
    </row>
    <row r="13" spans="1:5" x14ac:dyDescent="0.35">
      <c r="A13" s="11" t="s">
        <v>8374</v>
      </c>
      <c r="B13" s="12">
        <v>171</v>
      </c>
      <c r="C13" s="12">
        <v>131</v>
      </c>
      <c r="D13" s="12">
        <v>30</v>
      </c>
      <c r="E13" s="12">
        <v>332</v>
      </c>
    </row>
    <row r="14" spans="1:5" x14ac:dyDescent="0.35">
      <c r="A14" s="11" t="s">
        <v>8375</v>
      </c>
      <c r="B14" s="12">
        <v>147</v>
      </c>
      <c r="C14" s="12">
        <v>128</v>
      </c>
      <c r="D14" s="12">
        <v>24</v>
      </c>
      <c r="E14" s="12">
        <v>299</v>
      </c>
    </row>
    <row r="15" spans="1:5" x14ac:dyDescent="0.35">
      <c r="A15" s="11" t="s">
        <v>8376</v>
      </c>
      <c r="B15" s="12">
        <v>185</v>
      </c>
      <c r="C15" s="12">
        <v>147</v>
      </c>
      <c r="D15" s="12">
        <v>22</v>
      </c>
      <c r="E15" s="12">
        <v>354</v>
      </c>
    </row>
    <row r="16" spans="1:5" x14ac:dyDescent="0.35">
      <c r="A16" s="11" t="s">
        <v>8377</v>
      </c>
      <c r="B16" s="12">
        <v>178</v>
      </c>
      <c r="C16" s="12">
        <v>114</v>
      </c>
      <c r="D16" s="12">
        <v>38</v>
      </c>
      <c r="E16" s="12">
        <v>330</v>
      </c>
    </row>
    <row r="17" spans="1:5" x14ac:dyDescent="0.35">
      <c r="A17" s="11" t="s">
        <v>8378</v>
      </c>
      <c r="B17" s="12">
        <v>111</v>
      </c>
      <c r="C17" s="12">
        <v>117</v>
      </c>
      <c r="D17" s="12">
        <v>24</v>
      </c>
      <c r="E17" s="12">
        <v>252</v>
      </c>
    </row>
    <row r="18" spans="1:5" x14ac:dyDescent="0.35">
      <c r="A18" s="11" t="s">
        <v>8361</v>
      </c>
      <c r="B18" s="12">
        <v>2184</v>
      </c>
      <c r="C18" s="12">
        <v>1530</v>
      </c>
      <c r="D18" s="12">
        <v>349</v>
      </c>
      <c r="E18" s="12">
        <v>4063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112AF2-CA68-4D44-9A7E-8FCB8F0E9CA4}">
  <dimension ref="A1:H13"/>
  <sheetViews>
    <sheetView workbookViewId="0">
      <selection activeCell="I5" sqref="I5"/>
    </sheetView>
  </sheetViews>
  <sheetFormatPr defaultRowHeight="14.5" x14ac:dyDescent="0.35"/>
  <cols>
    <col min="1" max="1" width="27.1796875" style="29" bestFit="1" customWidth="1"/>
    <col min="2" max="2" width="9.26953125" style="31" bestFit="1" customWidth="1"/>
    <col min="3" max="5" width="8.7265625" style="31"/>
    <col min="6" max="6" width="19.08984375" style="31" bestFit="1" customWidth="1"/>
    <col min="7" max="7" width="15.453125" style="31" bestFit="1" customWidth="1"/>
    <col min="8" max="8" width="18.1796875" style="31" bestFit="1" customWidth="1"/>
    <col min="9" max="16384" width="8.7265625" style="29"/>
  </cols>
  <sheetData>
    <row r="1" spans="1:8" x14ac:dyDescent="0.35">
      <c r="A1" s="29" t="s">
        <v>8384</v>
      </c>
      <c r="B1" s="31" t="s">
        <v>8385</v>
      </c>
      <c r="C1" s="31" t="s">
        <v>8386</v>
      </c>
      <c r="D1" s="31" t="s">
        <v>8387</v>
      </c>
      <c r="E1" s="31" t="s">
        <v>8388</v>
      </c>
      <c r="F1" s="31" t="s">
        <v>8403</v>
      </c>
      <c r="G1" s="31" t="s">
        <v>8389</v>
      </c>
      <c r="H1" s="31" t="s">
        <v>8390</v>
      </c>
    </row>
    <row r="2" spans="1:8" x14ac:dyDescent="0.35">
      <c r="A2" s="30" t="s">
        <v>8402</v>
      </c>
      <c r="B2" s="31">
        <f>COUNTIFS(Data!$D:$D,"&lt;1000",Data!$F:$F,"=successful")</f>
        <v>322</v>
      </c>
      <c r="C2" s="31">
        <f>COUNTIFS(Data!$D:$D,"&lt;1000",Data!$F:$F,"=failed")</f>
        <v>113</v>
      </c>
      <c r="D2" s="31">
        <f>COUNTIFS(Data!$D:$D,"&lt;1000",Data!$F:$F,"=canceled")</f>
        <v>18</v>
      </c>
      <c r="E2" s="31">
        <f>SUM(B2:D2)</f>
        <v>453</v>
      </c>
      <c r="F2" s="32">
        <f>B2/$E$2</f>
        <v>0.71081677704194257</v>
      </c>
      <c r="G2" s="32">
        <f t="shared" ref="G2:H2" si="0">C2/$E$2</f>
        <v>0.24944812362030905</v>
      </c>
      <c r="H2" s="32">
        <f t="shared" si="0"/>
        <v>3.9735099337748346E-2</v>
      </c>
    </row>
    <row r="3" spans="1:8" x14ac:dyDescent="0.35">
      <c r="A3" s="29" t="s">
        <v>8391</v>
      </c>
      <c r="B3" s="31">
        <f>COUNTIFS(Data!$D:$D,"&gt;=1000",Data!$D:$D,"&lt;=4999",Data!$F:$F,"=successful")</f>
        <v>932</v>
      </c>
      <c r="C3" s="31">
        <f>COUNTIFS(Data!$D:$D,"&gt;=1000",Data!$D:$D,"&lt;=4999",Data!$F:$F,"=failed")</f>
        <v>420</v>
      </c>
      <c r="D3" s="31">
        <f>COUNTIFS(Data!$D:$D,"&gt;=1000",Data!$D:$D,"&lt;=4999",Data!$F:$F,"=canceled")</f>
        <v>60</v>
      </c>
      <c r="E3" s="31">
        <f>SUM(B3:D3)</f>
        <v>1412</v>
      </c>
      <c r="F3" s="32">
        <f>B3/$E$3</f>
        <v>0.66005665722379603</v>
      </c>
      <c r="G3" s="32">
        <f t="shared" ref="G3:H3" si="1">C3/$E$3</f>
        <v>0.29745042492917845</v>
      </c>
      <c r="H3" s="32">
        <f t="shared" si="1"/>
        <v>4.2492917847025496E-2</v>
      </c>
    </row>
    <row r="4" spans="1:8" x14ac:dyDescent="0.35">
      <c r="A4" s="29" t="s">
        <v>8392</v>
      </c>
      <c r="B4" s="31">
        <f>COUNTIFS(Data!$D:$D,"&gt;=5000",Data!$D:$D,"&lt;=9999",Data!$F:$F,"=successful")</f>
        <v>381</v>
      </c>
      <c r="C4" s="31">
        <f>COUNTIFS(Data!$D:$D,"&gt;=5000",Data!$D:$D,"&lt;=9999",Data!$F:$F,"=failed")</f>
        <v>283</v>
      </c>
      <c r="D4" s="31">
        <f>COUNTIFS(Data!$D:$D,"&gt;=5000",Data!$D:$D,"&lt;=9999",Data!$F:$F,"=canceled")</f>
        <v>52</v>
      </c>
      <c r="E4" s="31">
        <f t="shared" ref="E4:E12" si="2">SUM(B4:D4)</f>
        <v>716</v>
      </c>
      <c r="F4" s="32">
        <f>B4/$E$4</f>
        <v>0.53212290502793291</v>
      </c>
      <c r="G4" s="32">
        <f>C4/$E$4</f>
        <v>0.39525139664804471</v>
      </c>
      <c r="H4" s="32">
        <f>D4/$E$4</f>
        <v>7.2625698324022353E-2</v>
      </c>
    </row>
    <row r="5" spans="1:8" x14ac:dyDescent="0.35">
      <c r="A5" s="29" t="s">
        <v>8393</v>
      </c>
      <c r="B5" s="31">
        <f>COUNTIFS(Data!$D:$D,"&gt;=10000",Data!$D:$D,"&lt;=14999",Data!$F:$F,"=successful")</f>
        <v>168</v>
      </c>
      <c r="C5" s="31">
        <f>COUNTIFS(Data!$D:$D,"&gt;=10000",Data!$D:$D,"&lt;=14999",Data!$F:$F,"=failed")</f>
        <v>144</v>
      </c>
      <c r="D5" s="31">
        <f>COUNTIFS(Data!$D:$D,"&gt;=10000",Data!$D:$D,"&lt;=14999",Data!$F:$F,"=canceled")</f>
        <v>40</v>
      </c>
      <c r="E5" s="31">
        <f t="shared" si="2"/>
        <v>352</v>
      </c>
      <c r="F5" s="32">
        <f>B5/$E$5</f>
        <v>0.47727272727272729</v>
      </c>
      <c r="G5" s="32">
        <f t="shared" ref="G5:H5" si="3">C5/$E$5</f>
        <v>0.40909090909090912</v>
      </c>
      <c r="H5" s="32">
        <f t="shared" si="3"/>
        <v>0.11363636363636363</v>
      </c>
    </row>
    <row r="6" spans="1:8" x14ac:dyDescent="0.35">
      <c r="A6" s="29" t="s">
        <v>8394</v>
      </c>
      <c r="B6" s="31">
        <f>COUNTIFS(Data!$D:$D,"&gt;=15000",Data!$D:$D,"&lt;=19999",Data!$F:$F,"=successful")</f>
        <v>94</v>
      </c>
      <c r="C6" s="31">
        <f>COUNTIFS(Data!$D:$D,"&gt;=15000",Data!$D:$D,"&lt;=19999",Data!$F:$F,"=failed")</f>
        <v>90</v>
      </c>
      <c r="D6" s="31">
        <f>COUNTIFS(Data!$D:$D,"&gt;=15000",Data!$D:$D,"&lt;=19999",Data!$F:$F,"=canceled")</f>
        <v>17</v>
      </c>
      <c r="E6" s="31">
        <f t="shared" si="2"/>
        <v>201</v>
      </c>
      <c r="F6" s="32">
        <f>B6/$E$6</f>
        <v>0.46766169154228854</v>
      </c>
      <c r="G6" s="32">
        <f t="shared" ref="G6:H6" si="4">C6/$E$6</f>
        <v>0.44776119402985076</v>
      </c>
      <c r="H6" s="32">
        <f t="shared" si="4"/>
        <v>8.45771144278607E-2</v>
      </c>
    </row>
    <row r="7" spans="1:8" x14ac:dyDescent="0.35">
      <c r="A7" s="29" t="s">
        <v>8395</v>
      </c>
      <c r="B7" s="31">
        <f>COUNTIFS(Data!$D:$D,"&gt;=20000",Data!$D:$D,"&lt;=24999",Data!$F:$F,"=successful")</f>
        <v>62</v>
      </c>
      <c r="C7" s="31">
        <f>COUNTIFS(Data!$D:$D,"&gt;=20000",Data!$D:$D,"&lt;=24999",Data!$F:$F,"=failed")</f>
        <v>72</v>
      </c>
      <c r="D7" s="31">
        <f>COUNTIFS(Data!$D:$D,"&gt;=20000",Data!$D:$D,"&lt;=24999",Data!$F:$F,"=canceled")</f>
        <v>14</v>
      </c>
      <c r="E7" s="31">
        <f t="shared" si="2"/>
        <v>148</v>
      </c>
      <c r="F7" s="32">
        <f>B7/$E$7</f>
        <v>0.41891891891891891</v>
      </c>
      <c r="G7" s="32">
        <f t="shared" ref="G7:H7" si="5">C7/$E$7</f>
        <v>0.48648648648648651</v>
      </c>
      <c r="H7" s="32">
        <f t="shared" si="5"/>
        <v>9.45945945945946E-2</v>
      </c>
    </row>
    <row r="8" spans="1:8" x14ac:dyDescent="0.35">
      <c r="A8" s="29" t="s">
        <v>8396</v>
      </c>
      <c r="B8" s="31">
        <f>COUNTIFS(Data!$D:$D,"&gt;=25000",Data!$D:$D,"&lt;=29999",Data!$F:$F,"=successful")</f>
        <v>55</v>
      </c>
      <c r="C8" s="31">
        <f>COUNTIFS(Data!$D:$D,"&gt;=25000",Data!$D:$D,"&lt;=29999",Data!$F:$F,"=failed")</f>
        <v>64</v>
      </c>
      <c r="D8" s="31">
        <f>COUNTIFS(Data!$D:$D,"&gt;=25000",Data!$D:$D,"&lt;=29999",Data!$F:$F,"=canceled")</f>
        <v>18</v>
      </c>
      <c r="E8" s="31">
        <f t="shared" si="2"/>
        <v>137</v>
      </c>
      <c r="F8" s="32">
        <f>B8/$E$8</f>
        <v>0.40145985401459855</v>
      </c>
      <c r="G8" s="32">
        <f t="shared" ref="G8:H9" si="6">C8/$E$8</f>
        <v>0.46715328467153283</v>
      </c>
      <c r="H8" s="32">
        <f t="shared" si="6"/>
        <v>0.13138686131386862</v>
      </c>
    </row>
    <row r="9" spans="1:8" x14ac:dyDescent="0.35">
      <c r="A9" s="29" t="s">
        <v>8397</v>
      </c>
      <c r="B9" s="31">
        <f>COUNTIFS(Data!$D:$D,"&gt;=30000",Data!$D:$D,"&lt;=34999",Data!$F:$F,"=successful")</f>
        <v>32</v>
      </c>
      <c r="C9" s="31">
        <f>COUNTIFS(Data!$D:$D,"&gt;=30000",Data!$D:$D,"&lt;=34999",Data!$F:$F,"=failed")</f>
        <v>37</v>
      </c>
      <c r="D9" s="31">
        <f>COUNTIFS(Data!$D:$D,"&gt;=30000",Data!$D:$D,"&lt;=34999",Data!$F:$F,"=canceled")</f>
        <v>13</v>
      </c>
      <c r="E9" s="31">
        <f t="shared" si="2"/>
        <v>82</v>
      </c>
      <c r="F9" s="32">
        <f>B9/$E$8</f>
        <v>0.23357664233576642</v>
      </c>
      <c r="G9" s="32">
        <f t="shared" si="6"/>
        <v>0.27007299270072993</v>
      </c>
      <c r="H9" s="32">
        <f t="shared" si="6"/>
        <v>9.4890510948905105E-2</v>
      </c>
    </row>
    <row r="10" spans="1:8" x14ac:dyDescent="0.35">
      <c r="A10" s="29" t="s">
        <v>8398</v>
      </c>
      <c r="B10" s="31">
        <f>COUNTIFS(Data!$D:$D,"&gt;=35000",Data!$D:$D,"&lt;=39999",Data!$F:$F,"=successful")</f>
        <v>26</v>
      </c>
      <c r="C10" s="31">
        <f>COUNTIFS(Data!$D:$D,"&gt;=35000",Data!$D:$D,"&lt;=39999",Data!$F:$F,"=failed")</f>
        <v>22</v>
      </c>
      <c r="D10" s="31">
        <f>COUNTIFS(Data!$D:$D,"&gt;=35000",Data!$D:$D,"&lt;=39999",Data!$F:$F,"=canceled")</f>
        <v>7</v>
      </c>
      <c r="E10" s="31">
        <f t="shared" si="2"/>
        <v>55</v>
      </c>
      <c r="F10" s="32">
        <f>B10/$E$10</f>
        <v>0.47272727272727272</v>
      </c>
      <c r="G10" s="32">
        <f t="shared" ref="G10:H10" si="7">C10/$E$10</f>
        <v>0.4</v>
      </c>
      <c r="H10" s="32">
        <f t="shared" si="7"/>
        <v>0.12727272727272726</v>
      </c>
    </row>
    <row r="11" spans="1:8" x14ac:dyDescent="0.35">
      <c r="A11" s="29" t="s">
        <v>8399</v>
      </c>
      <c r="B11" s="31">
        <f>COUNTIFS(Data!$D:$D,"&gt;=40000",Data!$D:$D,"&lt;=44999",Data!$F:$F,"=successful")</f>
        <v>21</v>
      </c>
      <c r="C11" s="31">
        <f>COUNTIFS(Data!$D:$D,"&gt;=40000",Data!$D:$D,"&lt;=44999",Data!$F:$F,"=failed")</f>
        <v>16</v>
      </c>
      <c r="D11" s="31">
        <f>COUNTIFS(Data!$D:$D,"&gt;=40000",Data!$D:$D,"&lt;=44999",Data!$F:$F,"=canceled")</f>
        <v>6</v>
      </c>
      <c r="E11" s="31">
        <f t="shared" si="2"/>
        <v>43</v>
      </c>
      <c r="F11" s="32">
        <f>B11/$E$11</f>
        <v>0.48837209302325579</v>
      </c>
      <c r="G11" s="32">
        <f t="shared" ref="G11:H11" si="8">C11/$E$11</f>
        <v>0.37209302325581395</v>
      </c>
      <c r="H11" s="32">
        <f t="shared" si="8"/>
        <v>0.13953488372093023</v>
      </c>
    </row>
    <row r="12" spans="1:8" x14ac:dyDescent="0.35">
      <c r="A12" s="29" t="s">
        <v>8400</v>
      </c>
      <c r="B12" s="31">
        <f>COUNTIFS(Data!$D:$D,"&gt;=45000",Data!$D:$D,"&lt;=49999",Data!$F:$F,"=successful")</f>
        <v>6</v>
      </c>
      <c r="C12" s="31">
        <f>COUNTIFS(Data!$D:$D,"&gt;=45000",Data!$D:$D,"&lt;=49999",Data!$F:$F,"=failed")</f>
        <v>11</v>
      </c>
      <c r="D12" s="31">
        <f>COUNTIFS(Data!$D:$D,"&gt;=45000",Data!$D:$D,"&lt;=49999",Data!$F:$F,"=canceled")</f>
        <v>4</v>
      </c>
      <c r="E12" s="31">
        <f t="shared" si="2"/>
        <v>21</v>
      </c>
      <c r="F12" s="32">
        <f>B12/$E$12</f>
        <v>0.2857142857142857</v>
      </c>
      <c r="G12" s="32">
        <f t="shared" ref="G12:H12" si="9">C12/$E$12</f>
        <v>0.52380952380952384</v>
      </c>
      <c r="H12" s="32">
        <f t="shared" si="9"/>
        <v>0.19047619047619047</v>
      </c>
    </row>
    <row r="13" spans="1:8" x14ac:dyDescent="0.35">
      <c r="A13" s="30" t="s">
        <v>8401</v>
      </c>
      <c r="B13" s="31">
        <f>COUNTIFS(Data!$D:$D,"&gt;=50000",Data!$F:$F,"=successful")</f>
        <v>86</v>
      </c>
      <c r="C13" s="31">
        <f>COUNTIFS(Data!$D:$D,"&gt;=50000",Data!$F:$F,"=failed")</f>
        <v>258</v>
      </c>
      <c r="D13" s="31">
        <f>COUNTIFS(Data!$D:$D,"&gt;=50000",Data!$F:$F,"=canceled")</f>
        <v>100</v>
      </c>
      <c r="E13" s="31">
        <f t="shared" ref="E13" si="10">SUM(B13:D13)</f>
        <v>444</v>
      </c>
      <c r="F13" s="32">
        <f>B13/$E$13</f>
        <v>0.19369369369369369</v>
      </c>
      <c r="G13" s="32">
        <f>C13/$E$13</f>
        <v>0.58108108108108103</v>
      </c>
      <c r="H13" s="32">
        <f>D13/$E$13</f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4115"/>
  <sheetViews>
    <sheetView topLeftCell="S1" zoomScale="70" zoomScaleNormal="70" workbookViewId="0">
      <selection activeCell="R15" sqref="R15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5" style="6" bestFit="1" customWidth="1"/>
    <col min="5" max="5" width="15.90625" style="6" bestFit="1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27.1796875" customWidth="1"/>
    <col min="11" max="11" width="35.08984375" style="21" customWidth="1"/>
    <col min="12" max="12" width="35.08984375" style="24" customWidth="1"/>
    <col min="13" max="15" width="35.08984375" style="27" customWidth="1"/>
    <col min="16" max="16" width="28.54296875" style="19" bestFit="1" customWidth="1"/>
    <col min="17" max="17" width="15.453125" customWidth="1"/>
    <col min="18" max="18" width="24.54296875" customWidth="1"/>
    <col min="19" max="19" width="36.453125" customWidth="1"/>
    <col min="20" max="20" width="41.1796875" customWidth="1"/>
    <col min="21" max="21" width="19.6328125" style="8" customWidth="1"/>
    <col min="22" max="22" width="50.1796875" style="17" customWidth="1"/>
    <col min="23" max="24" width="41.1796875" customWidth="1"/>
    <col min="33" max="33" width="13.6328125" bestFit="1" customWidth="1"/>
  </cols>
  <sheetData>
    <row r="1" spans="1:36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20" t="s">
        <v>8365</v>
      </c>
      <c r="L1" s="22" t="s">
        <v>8365</v>
      </c>
      <c r="M1" s="23" t="s">
        <v>8379</v>
      </c>
      <c r="N1" s="23" t="s">
        <v>8380</v>
      </c>
      <c r="O1" s="23" t="s">
        <v>8404</v>
      </c>
      <c r="P1" s="18" t="s">
        <v>8366</v>
      </c>
      <c r="Q1" s="1" t="s">
        <v>8261</v>
      </c>
      <c r="R1" s="1" t="s">
        <v>8262</v>
      </c>
      <c r="S1" s="1" t="s">
        <v>8263</v>
      </c>
      <c r="T1" s="1" t="s">
        <v>8264</v>
      </c>
      <c r="U1" s="7" t="s">
        <v>8306</v>
      </c>
      <c r="V1" s="16" t="s">
        <v>8307</v>
      </c>
      <c r="W1" s="1" t="s">
        <v>8308</v>
      </c>
      <c r="X1" s="1" t="s">
        <v>8309</v>
      </c>
    </row>
    <row r="2" spans="1:36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M2" s="25"/>
      <c r="N2" s="25"/>
      <c r="O2" s="25"/>
      <c r="Q2" t="b">
        <v>0</v>
      </c>
      <c r="R2">
        <v>182</v>
      </c>
      <c r="S2" t="b">
        <v>1</v>
      </c>
      <c r="T2" t="s">
        <v>8265</v>
      </c>
      <c r="U2" s="8">
        <v>1.3685882352941177</v>
      </c>
      <c r="V2" s="17">
        <f t="shared" ref="V2:V65" si="0">E2/R2</f>
        <v>63.917582417582416</v>
      </c>
      <c r="W2" t="s">
        <v>8310</v>
      </c>
      <c r="X2" t="s">
        <v>8311</v>
      </c>
      <c r="AI2" s="28" t="s">
        <v>8381</v>
      </c>
      <c r="AJ2" s="28"/>
    </row>
    <row r="3" spans="1:36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21">
        <f t="shared" ref="K3:K66" si="1">(J2/86400)+25569+(-5/24)</f>
        <v>42176.798738425925</v>
      </c>
      <c r="L3" s="26">
        <f>INT(K3)</f>
        <v>42176</v>
      </c>
      <c r="M3" s="27">
        <f t="shared" ref="M3:M66" si="2">MONTH(L3)</f>
        <v>6</v>
      </c>
      <c r="N3" s="27">
        <f t="shared" ref="N3:N66" si="3">YEAR(L3)</f>
        <v>2015</v>
      </c>
      <c r="O3" s="25" t="str">
        <f t="shared" ref="O3:O66" si="4">VLOOKUP($M3,$AI$3:$AJ$14,2,FALSE)</f>
        <v>Jun</v>
      </c>
      <c r="P3" s="19">
        <f t="shared" ref="P3:P66" si="5">(I2/86400)+25569+(-5/24)</f>
        <v>42207.916666666664</v>
      </c>
      <c r="Q3" t="b">
        <v>0</v>
      </c>
      <c r="R3">
        <v>79</v>
      </c>
      <c r="S3" t="b">
        <v>1</v>
      </c>
      <c r="T3" t="s">
        <v>8265</v>
      </c>
      <c r="U3" s="8">
        <v>1.4260827250608272</v>
      </c>
      <c r="V3" s="17">
        <f t="shared" si="0"/>
        <v>185.48101265822785</v>
      </c>
      <c r="W3" t="s">
        <v>8310</v>
      </c>
      <c r="X3" t="s">
        <v>8311</v>
      </c>
      <c r="AG3" s="9"/>
      <c r="AI3" s="28">
        <v>1</v>
      </c>
      <c r="AJ3" s="28" t="s">
        <v>8367</v>
      </c>
    </row>
    <row r="4" spans="1:36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21">
        <f t="shared" si="1"/>
        <v>42766.392164351848</v>
      </c>
      <c r="L4" s="24">
        <v>42766.392164351855</v>
      </c>
      <c r="M4" s="27">
        <f t="shared" si="2"/>
        <v>1</v>
      </c>
      <c r="N4" s="27">
        <f t="shared" si="3"/>
        <v>2017</v>
      </c>
      <c r="O4" s="25" t="str">
        <f t="shared" si="4"/>
        <v>Jan</v>
      </c>
      <c r="P4" s="19">
        <f t="shared" si="5"/>
        <v>42796.392164351848</v>
      </c>
      <c r="Q4" t="b">
        <v>0</v>
      </c>
      <c r="R4">
        <v>35</v>
      </c>
      <c r="S4" t="b">
        <v>1</v>
      </c>
      <c r="T4" t="s">
        <v>8265</v>
      </c>
      <c r="U4" s="8">
        <v>1.05</v>
      </c>
      <c r="V4" s="17">
        <f t="shared" si="0"/>
        <v>15</v>
      </c>
      <c r="W4" t="s">
        <v>8310</v>
      </c>
      <c r="X4" t="s">
        <v>8311</v>
      </c>
      <c r="AI4" s="28">
        <v>2</v>
      </c>
      <c r="AJ4" s="28" t="s">
        <v>8368</v>
      </c>
    </row>
    <row r="5" spans="1:36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21">
        <f t="shared" si="1"/>
        <v>42405.494016203702</v>
      </c>
      <c r="L5" s="24">
        <v>42405.494016203702</v>
      </c>
      <c r="M5" s="27">
        <f t="shared" si="2"/>
        <v>2</v>
      </c>
      <c r="N5" s="27">
        <f t="shared" si="3"/>
        <v>2016</v>
      </c>
      <c r="O5" s="25" t="str">
        <f t="shared" si="4"/>
        <v>Feb</v>
      </c>
      <c r="P5" s="19">
        <f t="shared" si="5"/>
        <v>42415.494016203702</v>
      </c>
      <c r="Q5" t="b">
        <v>0</v>
      </c>
      <c r="R5">
        <v>150</v>
      </c>
      <c r="S5" t="b">
        <v>1</v>
      </c>
      <c r="T5" t="s">
        <v>8265</v>
      </c>
      <c r="U5" s="8">
        <v>1.0389999999999999</v>
      </c>
      <c r="V5" s="17">
        <f t="shared" si="0"/>
        <v>69.266666666666666</v>
      </c>
      <c r="W5" t="s">
        <v>8310</v>
      </c>
      <c r="X5" t="s">
        <v>8311</v>
      </c>
      <c r="AI5" s="28">
        <v>3</v>
      </c>
      <c r="AJ5" s="28" t="s">
        <v>8369</v>
      </c>
    </row>
    <row r="6" spans="1:36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21">
        <f t="shared" si="1"/>
        <v>41828.306793981479</v>
      </c>
      <c r="L6" s="24">
        <v>41828.306793981479</v>
      </c>
      <c r="M6" s="27">
        <f t="shared" si="2"/>
        <v>7</v>
      </c>
      <c r="N6" s="27">
        <f t="shared" si="3"/>
        <v>2014</v>
      </c>
      <c r="O6" s="25" t="str">
        <f t="shared" si="4"/>
        <v>Jul</v>
      </c>
      <c r="P6" s="19">
        <f t="shared" si="5"/>
        <v>41858.306793981479</v>
      </c>
      <c r="Q6" t="b">
        <v>0</v>
      </c>
      <c r="R6">
        <v>284</v>
      </c>
      <c r="S6" t="b">
        <v>1</v>
      </c>
      <c r="T6" t="s">
        <v>8265</v>
      </c>
      <c r="U6" s="8">
        <v>1.2299154545454545</v>
      </c>
      <c r="V6" s="17">
        <f t="shared" si="0"/>
        <v>190.55028169014085</v>
      </c>
      <c r="W6" t="s">
        <v>8310</v>
      </c>
      <c r="X6" t="s">
        <v>8311</v>
      </c>
      <c r="AI6" s="28">
        <v>4</v>
      </c>
      <c r="AJ6" s="28" t="s">
        <v>8370</v>
      </c>
    </row>
    <row r="7" spans="1:36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21">
        <f t="shared" si="1"/>
        <v>42327.625914351847</v>
      </c>
      <c r="L7" s="24">
        <v>42327.625914351855</v>
      </c>
      <c r="M7" s="27">
        <f t="shared" si="2"/>
        <v>11</v>
      </c>
      <c r="N7" s="27">
        <f t="shared" si="3"/>
        <v>2015</v>
      </c>
      <c r="O7" s="25" t="str">
        <f t="shared" si="4"/>
        <v>Nov</v>
      </c>
      <c r="P7" s="19">
        <f t="shared" si="5"/>
        <v>42357.625914351847</v>
      </c>
      <c r="Q7" t="b">
        <v>0</v>
      </c>
      <c r="R7">
        <v>47</v>
      </c>
      <c r="S7" t="b">
        <v>1</v>
      </c>
      <c r="T7" t="s">
        <v>8265</v>
      </c>
      <c r="U7" s="8">
        <v>1.0977744436109027</v>
      </c>
      <c r="V7" s="17">
        <f t="shared" si="0"/>
        <v>93.40425531914893</v>
      </c>
      <c r="W7" t="s">
        <v>8310</v>
      </c>
      <c r="X7" t="s">
        <v>8311</v>
      </c>
      <c r="AI7" s="28">
        <v>5</v>
      </c>
      <c r="AJ7" s="28" t="s">
        <v>8371</v>
      </c>
    </row>
    <row r="8" spans="1:36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21">
        <f t="shared" si="1"/>
        <v>42563.724618055552</v>
      </c>
      <c r="L8" s="24">
        <v>42563.724618055552</v>
      </c>
      <c r="M8" s="27">
        <f t="shared" si="2"/>
        <v>7</v>
      </c>
      <c r="N8" s="27">
        <f t="shared" si="3"/>
        <v>2016</v>
      </c>
      <c r="O8" s="25" t="str">
        <f t="shared" si="4"/>
        <v>Jul</v>
      </c>
      <c r="P8" s="19">
        <f t="shared" si="5"/>
        <v>42580.024305555555</v>
      </c>
      <c r="Q8" t="b">
        <v>0</v>
      </c>
      <c r="R8">
        <v>58</v>
      </c>
      <c r="S8" t="b">
        <v>1</v>
      </c>
      <c r="T8" t="s">
        <v>8265</v>
      </c>
      <c r="U8" s="8">
        <v>1.064875</v>
      </c>
      <c r="V8" s="17">
        <f t="shared" si="0"/>
        <v>146.87931034482759</v>
      </c>
      <c r="W8" t="s">
        <v>8310</v>
      </c>
      <c r="X8" t="s">
        <v>8311</v>
      </c>
      <c r="AI8" s="28">
        <v>6</v>
      </c>
      <c r="AJ8" s="28" t="s">
        <v>8372</v>
      </c>
    </row>
    <row r="9" spans="1:36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21">
        <f t="shared" si="1"/>
        <v>41793.864004629628</v>
      </c>
      <c r="L9" s="24">
        <v>41793.864004629628</v>
      </c>
      <c r="M9" s="27">
        <f t="shared" si="2"/>
        <v>6</v>
      </c>
      <c r="N9" s="27">
        <f t="shared" si="3"/>
        <v>2014</v>
      </c>
      <c r="O9" s="25" t="str">
        <f t="shared" si="4"/>
        <v>Jun</v>
      </c>
      <c r="P9" s="19">
        <f t="shared" si="5"/>
        <v>41803.864004629628</v>
      </c>
      <c r="Q9" t="b">
        <v>0</v>
      </c>
      <c r="R9">
        <v>57</v>
      </c>
      <c r="S9" t="b">
        <v>1</v>
      </c>
      <c r="T9" t="s">
        <v>8265</v>
      </c>
      <c r="U9" s="8">
        <v>1.0122222222222221</v>
      </c>
      <c r="V9" s="17">
        <f t="shared" si="0"/>
        <v>159.82456140350877</v>
      </c>
      <c r="W9" t="s">
        <v>8310</v>
      </c>
      <c r="X9" t="s">
        <v>8311</v>
      </c>
      <c r="AI9" s="28">
        <v>7</v>
      </c>
      <c r="AJ9" s="28" t="s">
        <v>8373</v>
      </c>
    </row>
    <row r="10" spans="1:36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21">
        <f t="shared" si="1"/>
        <v>42515.838738425919</v>
      </c>
      <c r="L10" s="24">
        <v>42515.838738425926</v>
      </c>
      <c r="M10" s="27">
        <f t="shared" si="2"/>
        <v>5</v>
      </c>
      <c r="N10" s="27">
        <f t="shared" si="3"/>
        <v>2016</v>
      </c>
      <c r="O10" s="25" t="str">
        <f t="shared" si="4"/>
        <v>May</v>
      </c>
      <c r="P10" s="19">
        <f t="shared" si="5"/>
        <v>42555.838738425919</v>
      </c>
      <c r="Q10" t="b">
        <v>0</v>
      </c>
      <c r="R10">
        <v>12</v>
      </c>
      <c r="S10" t="b">
        <v>1</v>
      </c>
      <c r="T10" t="s">
        <v>8265</v>
      </c>
      <c r="U10" s="8">
        <v>1.0004342857142856</v>
      </c>
      <c r="V10" s="17">
        <f t="shared" si="0"/>
        <v>291.79333333333335</v>
      </c>
      <c r="W10" t="s">
        <v>8310</v>
      </c>
      <c r="X10" t="s">
        <v>8311</v>
      </c>
      <c r="AI10" s="28">
        <v>8</v>
      </c>
      <c r="AJ10" s="28" t="s">
        <v>8374</v>
      </c>
    </row>
    <row r="11" spans="1:36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21">
        <f t="shared" si="1"/>
        <v>42468.736249999994</v>
      </c>
      <c r="L11" s="24">
        <v>42468.736250000002</v>
      </c>
      <c r="M11" s="27">
        <f t="shared" si="2"/>
        <v>4</v>
      </c>
      <c r="N11" s="27">
        <f t="shared" si="3"/>
        <v>2016</v>
      </c>
      <c r="O11" s="25" t="str">
        <f t="shared" si="4"/>
        <v>Apr</v>
      </c>
      <c r="P11" s="19">
        <f t="shared" si="5"/>
        <v>42475.666666666664</v>
      </c>
      <c r="Q11" t="b">
        <v>0</v>
      </c>
      <c r="R11">
        <v>20</v>
      </c>
      <c r="S11" t="b">
        <v>1</v>
      </c>
      <c r="T11" t="s">
        <v>8265</v>
      </c>
      <c r="U11" s="8">
        <v>1.2599800000000001</v>
      </c>
      <c r="V11" s="17">
        <f t="shared" si="0"/>
        <v>31.499500000000001</v>
      </c>
      <c r="W11" t="s">
        <v>8310</v>
      </c>
      <c r="X11" t="s">
        <v>8311</v>
      </c>
      <c r="AI11" s="28">
        <v>9</v>
      </c>
      <c r="AJ11" s="28" t="s">
        <v>8375</v>
      </c>
    </row>
    <row r="12" spans="1:36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21">
        <f t="shared" si="1"/>
        <v>42446.895185185182</v>
      </c>
      <c r="L12" s="24">
        <v>42446.895185185182</v>
      </c>
      <c r="M12" s="27">
        <f t="shared" si="2"/>
        <v>3</v>
      </c>
      <c r="N12" s="27">
        <f t="shared" si="3"/>
        <v>2016</v>
      </c>
      <c r="O12" s="25" t="str">
        <f t="shared" si="4"/>
        <v>Mar</v>
      </c>
      <c r="P12" s="19">
        <f t="shared" si="5"/>
        <v>42476.895185185182</v>
      </c>
      <c r="Q12" t="b">
        <v>0</v>
      </c>
      <c r="R12">
        <v>19</v>
      </c>
      <c r="S12" t="b">
        <v>1</v>
      </c>
      <c r="T12" t="s">
        <v>8265</v>
      </c>
      <c r="U12" s="8">
        <v>1.0049999999999999</v>
      </c>
      <c r="V12" s="17">
        <f t="shared" si="0"/>
        <v>158.68421052631578</v>
      </c>
      <c r="W12" t="s">
        <v>8310</v>
      </c>
      <c r="X12" t="s">
        <v>8311</v>
      </c>
      <c r="AI12" s="28">
        <v>10</v>
      </c>
      <c r="AJ12" s="28" t="s">
        <v>8376</v>
      </c>
    </row>
    <row r="13" spans="1:36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21">
        <f t="shared" si="1"/>
        <v>41779.859710648147</v>
      </c>
      <c r="L13" s="24">
        <v>41779.859710648147</v>
      </c>
      <c r="M13" s="27">
        <f t="shared" si="2"/>
        <v>5</v>
      </c>
      <c r="N13" s="27">
        <f t="shared" si="3"/>
        <v>2014</v>
      </c>
      <c r="O13" s="25" t="str">
        <f t="shared" si="4"/>
        <v>May</v>
      </c>
      <c r="P13" s="19">
        <f t="shared" si="5"/>
        <v>41814.859710648147</v>
      </c>
      <c r="Q13" t="b">
        <v>0</v>
      </c>
      <c r="R13">
        <v>75</v>
      </c>
      <c r="S13" t="b">
        <v>1</v>
      </c>
      <c r="T13" t="s">
        <v>8265</v>
      </c>
      <c r="U13" s="8">
        <v>1.2050000000000001</v>
      </c>
      <c r="V13" s="17">
        <f t="shared" si="0"/>
        <v>80.333333333333329</v>
      </c>
      <c r="W13" t="s">
        <v>8310</v>
      </c>
      <c r="X13" t="s">
        <v>8311</v>
      </c>
      <c r="AI13" s="28">
        <v>11</v>
      </c>
      <c r="AJ13" s="28" t="s">
        <v>8377</v>
      </c>
    </row>
    <row r="14" spans="1:36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21">
        <f t="shared" si="1"/>
        <v>42572.570162037031</v>
      </c>
      <c r="L14" s="24">
        <v>42572.570162037038</v>
      </c>
      <c r="M14" s="27">
        <f t="shared" si="2"/>
        <v>7</v>
      </c>
      <c r="N14" s="27">
        <f t="shared" si="3"/>
        <v>2016</v>
      </c>
      <c r="O14" s="25" t="str">
        <f t="shared" si="4"/>
        <v>Jul</v>
      </c>
      <c r="P14" s="19">
        <f t="shared" si="5"/>
        <v>42603.916666666664</v>
      </c>
      <c r="Q14" t="b">
        <v>0</v>
      </c>
      <c r="R14">
        <v>827</v>
      </c>
      <c r="S14" t="b">
        <v>1</v>
      </c>
      <c r="T14" t="s">
        <v>8265</v>
      </c>
      <c r="U14" s="8">
        <v>1.6529333333333334</v>
      </c>
      <c r="V14" s="17">
        <f t="shared" si="0"/>
        <v>59.961305925030231</v>
      </c>
      <c r="W14" t="s">
        <v>8310</v>
      </c>
      <c r="X14" t="s">
        <v>8311</v>
      </c>
      <c r="AI14" s="28">
        <v>12</v>
      </c>
      <c r="AJ14" s="28" t="s">
        <v>8378</v>
      </c>
    </row>
    <row r="15" spans="1:36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21">
        <f t="shared" si="1"/>
        <v>41791.504918981482</v>
      </c>
      <c r="L15" s="24">
        <v>41791.504918981482</v>
      </c>
      <c r="M15" s="27">
        <f t="shared" si="2"/>
        <v>6</v>
      </c>
      <c r="N15" s="27">
        <f t="shared" si="3"/>
        <v>2014</v>
      </c>
      <c r="O15" s="25" t="str">
        <f t="shared" si="4"/>
        <v>Jun</v>
      </c>
      <c r="P15" s="19">
        <f t="shared" si="5"/>
        <v>41835.916666666664</v>
      </c>
      <c r="Q15" t="b">
        <v>0</v>
      </c>
      <c r="R15">
        <v>51</v>
      </c>
      <c r="S15" t="b">
        <v>1</v>
      </c>
      <c r="T15" t="s">
        <v>8265</v>
      </c>
      <c r="U15" s="8">
        <v>1.5997142857142856</v>
      </c>
      <c r="V15" s="17">
        <f t="shared" si="0"/>
        <v>109.78431372549019</v>
      </c>
      <c r="W15" t="s">
        <v>8310</v>
      </c>
      <c r="X15" t="s">
        <v>8311</v>
      </c>
    </row>
    <row r="16" spans="1:36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21">
        <f t="shared" si="1"/>
        <v>42508.468854166662</v>
      </c>
      <c r="L16" s="24">
        <v>42508.468854166669</v>
      </c>
      <c r="M16" s="27">
        <f t="shared" si="2"/>
        <v>5</v>
      </c>
      <c r="N16" s="27">
        <f t="shared" si="3"/>
        <v>2016</v>
      </c>
      <c r="O16" s="25" t="str">
        <f t="shared" si="4"/>
        <v>May</v>
      </c>
      <c r="P16" s="19">
        <f t="shared" si="5"/>
        <v>42544.643749999996</v>
      </c>
      <c r="Q16" t="b">
        <v>0</v>
      </c>
      <c r="R16">
        <v>41</v>
      </c>
      <c r="S16" t="b">
        <v>1</v>
      </c>
      <c r="T16" t="s">
        <v>8265</v>
      </c>
      <c r="U16" s="8">
        <v>1.0093333333333334</v>
      </c>
      <c r="V16" s="17">
        <f t="shared" si="0"/>
        <v>147.70731707317074</v>
      </c>
      <c r="W16" t="s">
        <v>8310</v>
      </c>
      <c r="X16" t="s">
        <v>8311</v>
      </c>
    </row>
    <row r="17" spans="1:24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21">
        <f t="shared" si="1"/>
        <v>41807.818148148144</v>
      </c>
      <c r="L17" s="24">
        <v>41807.818148148152</v>
      </c>
      <c r="M17" s="27">
        <f t="shared" si="2"/>
        <v>6</v>
      </c>
      <c r="N17" s="27">
        <f t="shared" si="3"/>
        <v>2014</v>
      </c>
      <c r="O17" s="25" t="str">
        <f t="shared" si="4"/>
        <v>Jun</v>
      </c>
      <c r="P17" s="19">
        <f t="shared" si="5"/>
        <v>41833.374305555553</v>
      </c>
      <c r="Q17" t="b">
        <v>0</v>
      </c>
      <c r="R17">
        <v>98</v>
      </c>
      <c r="S17" t="b">
        <v>1</v>
      </c>
      <c r="T17" t="s">
        <v>8265</v>
      </c>
      <c r="U17" s="8">
        <v>1.0660000000000001</v>
      </c>
      <c r="V17" s="17">
        <f t="shared" si="0"/>
        <v>21.755102040816325</v>
      </c>
      <c r="W17" t="s">
        <v>8310</v>
      </c>
      <c r="X17" t="s">
        <v>8311</v>
      </c>
    </row>
    <row r="18" spans="1:24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21">
        <f t="shared" si="1"/>
        <v>42256.183541666665</v>
      </c>
      <c r="L18" s="24">
        <v>42256.183541666665</v>
      </c>
      <c r="M18" s="27">
        <f t="shared" si="2"/>
        <v>9</v>
      </c>
      <c r="N18" s="27">
        <f t="shared" si="3"/>
        <v>2015</v>
      </c>
      <c r="O18" s="25" t="str">
        <f t="shared" si="4"/>
        <v>Sep</v>
      </c>
      <c r="P18" s="19">
        <f t="shared" si="5"/>
        <v>42274.634722222218</v>
      </c>
      <c r="Q18" t="b">
        <v>0</v>
      </c>
      <c r="R18">
        <v>70</v>
      </c>
      <c r="S18" t="b">
        <v>1</v>
      </c>
      <c r="T18" t="s">
        <v>8265</v>
      </c>
      <c r="U18" s="8">
        <v>1.0024166666666667</v>
      </c>
      <c r="V18" s="17">
        <f t="shared" si="0"/>
        <v>171.84285714285716</v>
      </c>
      <c r="W18" t="s">
        <v>8310</v>
      </c>
      <c r="X18" t="s">
        <v>8311</v>
      </c>
    </row>
    <row r="19" spans="1:24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21">
        <f t="shared" si="1"/>
        <v>41760.588090277779</v>
      </c>
      <c r="L19" s="24">
        <v>41760.588090277779</v>
      </c>
      <c r="M19" s="27">
        <f t="shared" si="2"/>
        <v>5</v>
      </c>
      <c r="N19" s="27">
        <f t="shared" si="3"/>
        <v>2014</v>
      </c>
      <c r="O19" s="25" t="str">
        <f t="shared" si="4"/>
        <v>May</v>
      </c>
      <c r="P19" s="19">
        <f t="shared" si="5"/>
        <v>41806.020833333328</v>
      </c>
      <c r="Q19" t="b">
        <v>0</v>
      </c>
      <c r="R19">
        <v>36</v>
      </c>
      <c r="S19" t="b">
        <v>1</v>
      </c>
      <c r="T19" t="s">
        <v>8265</v>
      </c>
      <c r="U19" s="8">
        <v>1.0066666666666666</v>
      </c>
      <c r="V19" s="17">
        <f t="shared" si="0"/>
        <v>41.944444444444443</v>
      </c>
      <c r="W19" t="s">
        <v>8310</v>
      </c>
      <c r="X19" t="s">
        <v>8311</v>
      </c>
    </row>
    <row r="20" spans="1:24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21">
        <f t="shared" si="1"/>
        <v>41917.523402777777</v>
      </c>
      <c r="L20" s="24">
        <v>41917.523402777777</v>
      </c>
      <c r="M20" s="27">
        <f t="shared" si="2"/>
        <v>10</v>
      </c>
      <c r="N20" s="27">
        <f t="shared" si="3"/>
        <v>2014</v>
      </c>
      <c r="O20" s="25" t="str">
        <f t="shared" si="4"/>
        <v>Oct</v>
      </c>
      <c r="P20" s="19">
        <f t="shared" si="5"/>
        <v>41947.565069444441</v>
      </c>
      <c r="Q20" t="b">
        <v>0</v>
      </c>
      <c r="R20">
        <v>342</v>
      </c>
      <c r="S20" t="b">
        <v>1</v>
      </c>
      <c r="T20" t="s">
        <v>8265</v>
      </c>
      <c r="U20" s="8">
        <v>1.0632110000000001</v>
      </c>
      <c r="V20" s="17">
        <f t="shared" si="0"/>
        <v>93.264122807017543</v>
      </c>
      <c r="W20" t="s">
        <v>8310</v>
      </c>
      <c r="X20" t="s">
        <v>8311</v>
      </c>
    </row>
    <row r="21" spans="1:24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21">
        <f t="shared" si="1"/>
        <v>41869.333981481475</v>
      </c>
      <c r="L21" s="24">
        <v>41869.333981481483</v>
      </c>
      <c r="M21" s="27">
        <f t="shared" si="2"/>
        <v>8</v>
      </c>
      <c r="N21" s="27">
        <f t="shared" si="3"/>
        <v>2014</v>
      </c>
      <c r="O21" s="25" t="str">
        <f t="shared" si="4"/>
        <v>Aug</v>
      </c>
      <c r="P21" s="19">
        <f t="shared" si="5"/>
        <v>41899.333981481475</v>
      </c>
      <c r="Q21" t="b">
        <v>0</v>
      </c>
      <c r="R21">
        <v>22</v>
      </c>
      <c r="S21" t="b">
        <v>1</v>
      </c>
      <c r="T21" t="s">
        <v>8265</v>
      </c>
      <c r="U21" s="8">
        <v>1.4529411764705882</v>
      </c>
      <c r="V21" s="17">
        <f t="shared" si="0"/>
        <v>56.136363636363633</v>
      </c>
      <c r="W21" t="s">
        <v>8310</v>
      </c>
      <c r="X21" t="s">
        <v>8311</v>
      </c>
    </row>
    <row r="22" spans="1:24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21">
        <f t="shared" si="1"/>
        <v>42175.608032407406</v>
      </c>
      <c r="L22" s="24">
        <v>42175.608032407406</v>
      </c>
      <c r="M22" s="27">
        <f t="shared" si="2"/>
        <v>6</v>
      </c>
      <c r="N22" s="27">
        <f t="shared" si="3"/>
        <v>2015</v>
      </c>
      <c r="O22" s="25" t="str">
        <f t="shared" si="4"/>
        <v>Jun</v>
      </c>
      <c r="P22" s="19">
        <f t="shared" si="5"/>
        <v>42205.608032407406</v>
      </c>
      <c r="Q22" t="b">
        <v>0</v>
      </c>
      <c r="R22">
        <v>25</v>
      </c>
      <c r="S22" t="b">
        <v>1</v>
      </c>
      <c r="T22" t="s">
        <v>8265</v>
      </c>
      <c r="U22" s="8">
        <v>1.002</v>
      </c>
      <c r="V22" s="17">
        <f t="shared" si="0"/>
        <v>80.16</v>
      </c>
      <c r="W22" t="s">
        <v>8310</v>
      </c>
      <c r="X22" t="s">
        <v>8311</v>
      </c>
    </row>
    <row r="23" spans="1:24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21">
        <f t="shared" si="1"/>
        <v>42200.549907407403</v>
      </c>
      <c r="L23" s="24">
        <v>42200.549907407411</v>
      </c>
      <c r="M23" s="27">
        <f t="shared" si="2"/>
        <v>7</v>
      </c>
      <c r="N23" s="27">
        <f t="shared" si="3"/>
        <v>2015</v>
      </c>
      <c r="O23" s="25" t="str">
        <f t="shared" si="4"/>
        <v>Jul</v>
      </c>
      <c r="P23" s="19">
        <f t="shared" si="5"/>
        <v>42260.549907407403</v>
      </c>
      <c r="Q23" t="b">
        <v>0</v>
      </c>
      <c r="R23">
        <v>101</v>
      </c>
      <c r="S23" t="b">
        <v>1</v>
      </c>
      <c r="T23" t="s">
        <v>8265</v>
      </c>
      <c r="U23" s="8">
        <v>1.0913513513513513</v>
      </c>
      <c r="V23" s="17">
        <f t="shared" si="0"/>
        <v>199.9009900990099</v>
      </c>
      <c r="W23" t="s">
        <v>8310</v>
      </c>
      <c r="X23" t="s">
        <v>8311</v>
      </c>
    </row>
    <row r="24" spans="1:24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21">
        <f t="shared" si="1"/>
        <v>41878.418854166666</v>
      </c>
      <c r="L24" s="24">
        <v>41878.418854166666</v>
      </c>
      <c r="M24" s="27">
        <f t="shared" si="2"/>
        <v>8</v>
      </c>
      <c r="N24" s="27">
        <f t="shared" si="3"/>
        <v>2014</v>
      </c>
      <c r="O24" s="25" t="str">
        <f t="shared" si="4"/>
        <v>Aug</v>
      </c>
      <c r="P24" s="19">
        <f t="shared" si="5"/>
        <v>41908.418854166666</v>
      </c>
      <c r="Q24" t="b">
        <v>0</v>
      </c>
      <c r="R24">
        <v>8</v>
      </c>
      <c r="S24" t="b">
        <v>1</v>
      </c>
      <c r="T24" t="s">
        <v>8265</v>
      </c>
      <c r="U24" s="8">
        <v>1.1714285714285715</v>
      </c>
      <c r="V24" s="17">
        <f t="shared" si="0"/>
        <v>51.25</v>
      </c>
      <c r="W24" t="s">
        <v>8310</v>
      </c>
      <c r="X24" t="s">
        <v>8311</v>
      </c>
    </row>
    <row r="25" spans="1:24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21">
        <f t="shared" si="1"/>
        <v>41989.703009259254</v>
      </c>
      <c r="L25" s="24">
        <v>41989.703009259261</v>
      </c>
      <c r="M25" s="27">
        <f t="shared" si="2"/>
        <v>12</v>
      </c>
      <c r="N25" s="27">
        <f t="shared" si="3"/>
        <v>2014</v>
      </c>
      <c r="O25" s="25" t="str">
        <f t="shared" si="4"/>
        <v>Dec</v>
      </c>
      <c r="P25" s="19">
        <f t="shared" si="5"/>
        <v>42005.124305555553</v>
      </c>
      <c r="Q25" t="b">
        <v>0</v>
      </c>
      <c r="R25">
        <v>23</v>
      </c>
      <c r="S25" t="b">
        <v>1</v>
      </c>
      <c r="T25" t="s">
        <v>8265</v>
      </c>
      <c r="U25" s="8">
        <v>1.1850000000000001</v>
      </c>
      <c r="V25" s="17">
        <f t="shared" si="0"/>
        <v>103.04347826086956</v>
      </c>
      <c r="W25" t="s">
        <v>8310</v>
      </c>
      <c r="X25" t="s">
        <v>8311</v>
      </c>
    </row>
    <row r="26" spans="1:24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21">
        <f t="shared" si="1"/>
        <v>42097.570613425924</v>
      </c>
      <c r="L26" s="24">
        <v>42097.570613425924</v>
      </c>
      <c r="M26" s="27">
        <f t="shared" si="2"/>
        <v>4</v>
      </c>
      <c r="N26" s="27">
        <f t="shared" si="3"/>
        <v>2015</v>
      </c>
      <c r="O26" s="25" t="str">
        <f t="shared" si="4"/>
        <v>Apr</v>
      </c>
      <c r="P26" s="19">
        <f t="shared" si="5"/>
        <v>42124.430555555555</v>
      </c>
      <c r="Q26" t="b">
        <v>0</v>
      </c>
      <c r="R26">
        <v>574</v>
      </c>
      <c r="S26" t="b">
        <v>1</v>
      </c>
      <c r="T26" t="s">
        <v>8265</v>
      </c>
      <c r="U26" s="8">
        <v>1.0880768571428572</v>
      </c>
      <c r="V26" s="17">
        <f t="shared" si="0"/>
        <v>66.346149825783982</v>
      </c>
      <c r="W26" t="s">
        <v>8310</v>
      </c>
      <c r="X26" t="s">
        <v>8311</v>
      </c>
    </row>
    <row r="27" spans="1:24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21">
        <f t="shared" si="1"/>
        <v>42229.611840277772</v>
      </c>
      <c r="L27" s="24">
        <v>42229.611840277779</v>
      </c>
      <c r="M27" s="27">
        <f t="shared" si="2"/>
        <v>8</v>
      </c>
      <c r="N27" s="27">
        <f t="shared" si="3"/>
        <v>2015</v>
      </c>
      <c r="O27" s="25" t="str">
        <f t="shared" si="4"/>
        <v>Aug</v>
      </c>
      <c r="P27" s="19">
        <f t="shared" si="5"/>
        <v>42262.610416666663</v>
      </c>
      <c r="Q27" t="b">
        <v>0</v>
      </c>
      <c r="R27">
        <v>14</v>
      </c>
      <c r="S27" t="b">
        <v>1</v>
      </c>
      <c r="T27" t="s">
        <v>8265</v>
      </c>
      <c r="U27" s="8">
        <v>1.3333333333333333</v>
      </c>
      <c r="V27" s="17">
        <f t="shared" si="0"/>
        <v>57.142857142857146</v>
      </c>
      <c r="W27" t="s">
        <v>8310</v>
      </c>
      <c r="X27" t="s">
        <v>8311</v>
      </c>
    </row>
    <row r="28" spans="1:24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21">
        <f t="shared" si="1"/>
        <v>42317.816678240742</v>
      </c>
      <c r="L28" s="24">
        <v>42317.816678240742</v>
      </c>
      <c r="M28" s="27">
        <f t="shared" si="2"/>
        <v>11</v>
      </c>
      <c r="N28" s="27">
        <f t="shared" si="3"/>
        <v>2015</v>
      </c>
      <c r="O28" s="25" t="str">
        <f t="shared" si="4"/>
        <v>Nov</v>
      </c>
      <c r="P28" s="19">
        <f t="shared" si="5"/>
        <v>42377.816678240742</v>
      </c>
      <c r="Q28" t="b">
        <v>0</v>
      </c>
      <c r="R28">
        <v>19</v>
      </c>
      <c r="S28" t="b">
        <v>1</v>
      </c>
      <c r="T28" t="s">
        <v>8265</v>
      </c>
      <c r="U28" s="8">
        <v>1.552</v>
      </c>
      <c r="V28" s="17">
        <f t="shared" si="0"/>
        <v>102.10526315789474</v>
      </c>
      <c r="W28" t="s">
        <v>8310</v>
      </c>
      <c r="X28" t="s">
        <v>8311</v>
      </c>
    </row>
    <row r="29" spans="1:24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21">
        <f t="shared" si="1"/>
        <v>41828.307222222218</v>
      </c>
      <c r="L29" s="24">
        <v>41828.307222222225</v>
      </c>
      <c r="M29" s="27">
        <f t="shared" si="2"/>
        <v>7</v>
      </c>
      <c r="N29" s="27">
        <f t="shared" si="3"/>
        <v>2014</v>
      </c>
      <c r="O29" s="25" t="str">
        <f t="shared" si="4"/>
        <v>Jul</v>
      </c>
      <c r="P29" s="19">
        <f t="shared" si="5"/>
        <v>41868.307222222218</v>
      </c>
      <c r="Q29" t="b">
        <v>0</v>
      </c>
      <c r="R29">
        <v>150</v>
      </c>
      <c r="S29" t="b">
        <v>1</v>
      </c>
      <c r="T29" t="s">
        <v>8265</v>
      </c>
      <c r="U29" s="8">
        <v>1.1172500000000001</v>
      </c>
      <c r="V29" s="17">
        <f t="shared" si="0"/>
        <v>148.96666666666667</v>
      </c>
      <c r="W29" t="s">
        <v>8310</v>
      </c>
      <c r="X29" t="s">
        <v>8311</v>
      </c>
    </row>
    <row r="30" spans="1:24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21">
        <f t="shared" si="1"/>
        <v>41928.956400462957</v>
      </c>
      <c r="L30" s="24">
        <v>41928.956400462965</v>
      </c>
      <c r="M30" s="27">
        <f t="shared" si="2"/>
        <v>10</v>
      </c>
      <c r="N30" s="27">
        <f t="shared" si="3"/>
        <v>2014</v>
      </c>
      <c r="O30" s="25" t="str">
        <f t="shared" si="4"/>
        <v>Oct</v>
      </c>
      <c r="P30" s="19">
        <f t="shared" si="5"/>
        <v>41958.998067129629</v>
      </c>
      <c r="Q30" t="b">
        <v>0</v>
      </c>
      <c r="R30">
        <v>71</v>
      </c>
      <c r="S30" t="b">
        <v>1</v>
      </c>
      <c r="T30" t="s">
        <v>8265</v>
      </c>
      <c r="U30" s="8">
        <v>1.0035000000000001</v>
      </c>
      <c r="V30" s="17">
        <f t="shared" si="0"/>
        <v>169.6056338028169</v>
      </c>
      <c r="W30" t="s">
        <v>8310</v>
      </c>
      <c r="X30" t="s">
        <v>8311</v>
      </c>
    </row>
    <row r="31" spans="1:24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21">
        <f t="shared" si="1"/>
        <v>42324.755601851844</v>
      </c>
      <c r="L31" s="24">
        <v>42324.755601851852</v>
      </c>
      <c r="M31" s="27">
        <f t="shared" si="2"/>
        <v>11</v>
      </c>
      <c r="N31" s="27">
        <f t="shared" si="3"/>
        <v>2015</v>
      </c>
      <c r="O31" s="25" t="str">
        <f t="shared" si="4"/>
        <v>Nov</v>
      </c>
      <c r="P31" s="19">
        <f t="shared" si="5"/>
        <v>42354.755601851844</v>
      </c>
      <c r="Q31" t="b">
        <v>0</v>
      </c>
      <c r="R31">
        <v>117</v>
      </c>
      <c r="S31" t="b">
        <v>1</v>
      </c>
      <c r="T31" t="s">
        <v>8265</v>
      </c>
      <c r="U31" s="8">
        <v>1.2333333333333334</v>
      </c>
      <c r="V31" s="17">
        <f t="shared" si="0"/>
        <v>31.623931623931625</v>
      </c>
      <c r="W31" t="s">
        <v>8310</v>
      </c>
      <c r="X31" t="s">
        <v>8311</v>
      </c>
    </row>
    <row r="32" spans="1:24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21">
        <f t="shared" si="1"/>
        <v>41812.464907407404</v>
      </c>
      <c r="L32" s="24">
        <v>41812.464907407404</v>
      </c>
      <c r="M32" s="27">
        <f t="shared" si="2"/>
        <v>6</v>
      </c>
      <c r="N32" s="27">
        <f t="shared" si="3"/>
        <v>2014</v>
      </c>
      <c r="O32" s="25" t="str">
        <f t="shared" si="4"/>
        <v>Jun</v>
      </c>
      <c r="P32" s="19">
        <f t="shared" si="5"/>
        <v>41842.464907407404</v>
      </c>
      <c r="Q32" t="b">
        <v>0</v>
      </c>
      <c r="R32">
        <v>53</v>
      </c>
      <c r="S32" t="b">
        <v>1</v>
      </c>
      <c r="T32" t="s">
        <v>8265</v>
      </c>
      <c r="U32" s="8">
        <v>1.0129975</v>
      </c>
      <c r="V32" s="17">
        <f t="shared" si="0"/>
        <v>76.45264150943396</v>
      </c>
      <c r="W32" t="s">
        <v>8310</v>
      </c>
      <c r="X32" t="s">
        <v>8311</v>
      </c>
    </row>
    <row r="33" spans="1:24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21">
        <f t="shared" si="1"/>
        <v>41842.084664351853</v>
      </c>
      <c r="L33" s="24">
        <v>41842.084664351853</v>
      </c>
      <c r="M33" s="27">
        <f t="shared" si="2"/>
        <v>7</v>
      </c>
      <c r="N33" s="27">
        <f t="shared" si="3"/>
        <v>2014</v>
      </c>
      <c r="O33" s="25" t="str">
        <f t="shared" si="4"/>
        <v>Jul</v>
      </c>
      <c r="P33" s="19">
        <f t="shared" si="5"/>
        <v>41872.084664351853</v>
      </c>
      <c r="Q33" t="b">
        <v>0</v>
      </c>
      <c r="R33">
        <v>1</v>
      </c>
      <c r="S33" t="b">
        <v>1</v>
      </c>
      <c r="T33" t="s">
        <v>8265</v>
      </c>
      <c r="U33" s="8">
        <v>1</v>
      </c>
      <c r="V33" s="17">
        <f t="shared" si="0"/>
        <v>13</v>
      </c>
      <c r="W33" t="s">
        <v>8310</v>
      </c>
      <c r="X33" t="s">
        <v>8311</v>
      </c>
    </row>
    <row r="34" spans="1:24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21">
        <f t="shared" si="1"/>
        <v>42376.583726851844</v>
      </c>
      <c r="L34" s="24">
        <v>42376.583726851852</v>
      </c>
      <c r="M34" s="27">
        <f t="shared" si="2"/>
        <v>1</v>
      </c>
      <c r="N34" s="27">
        <f t="shared" si="3"/>
        <v>2016</v>
      </c>
      <c r="O34" s="25" t="str">
        <f t="shared" si="4"/>
        <v>Jan</v>
      </c>
      <c r="P34" s="19">
        <f t="shared" si="5"/>
        <v>42394.583726851844</v>
      </c>
      <c r="Q34" t="b">
        <v>0</v>
      </c>
      <c r="R34">
        <v>89</v>
      </c>
      <c r="S34" t="b">
        <v>1</v>
      </c>
      <c r="T34" t="s">
        <v>8265</v>
      </c>
      <c r="U34" s="8">
        <v>1.0024604569420035</v>
      </c>
      <c r="V34" s="17">
        <f t="shared" si="0"/>
        <v>320.44943820224717</v>
      </c>
      <c r="W34" t="s">
        <v>8310</v>
      </c>
      <c r="X34" t="s">
        <v>8311</v>
      </c>
    </row>
    <row r="35" spans="1:24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21">
        <f t="shared" si="1"/>
        <v>42461.419178240736</v>
      </c>
      <c r="L35" s="24">
        <v>42461.419178240743</v>
      </c>
      <c r="M35" s="27">
        <f t="shared" si="2"/>
        <v>4</v>
      </c>
      <c r="N35" s="27">
        <f t="shared" si="3"/>
        <v>2016</v>
      </c>
      <c r="O35" s="25" t="str">
        <f t="shared" si="4"/>
        <v>Apr</v>
      </c>
      <c r="P35" s="19">
        <f t="shared" si="5"/>
        <v>42502.957638888889</v>
      </c>
      <c r="Q35" t="b">
        <v>0</v>
      </c>
      <c r="R35">
        <v>64</v>
      </c>
      <c r="S35" t="b">
        <v>1</v>
      </c>
      <c r="T35" t="s">
        <v>8265</v>
      </c>
      <c r="U35" s="8">
        <v>1.0209523809523811</v>
      </c>
      <c r="V35" s="17">
        <f t="shared" si="0"/>
        <v>83.75</v>
      </c>
      <c r="W35" t="s">
        <v>8310</v>
      </c>
      <c r="X35" t="s">
        <v>8311</v>
      </c>
    </row>
    <row r="36" spans="1:24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21">
        <f t="shared" si="1"/>
        <v>42286.452557870369</v>
      </c>
      <c r="L36" s="24">
        <v>42286.452557870369</v>
      </c>
      <c r="M36" s="27">
        <f t="shared" si="2"/>
        <v>10</v>
      </c>
      <c r="N36" s="27">
        <f t="shared" si="3"/>
        <v>2015</v>
      </c>
      <c r="O36" s="25" t="str">
        <f t="shared" si="4"/>
        <v>Oct</v>
      </c>
      <c r="P36" s="19">
        <f t="shared" si="5"/>
        <v>42316.494224537033</v>
      </c>
      <c r="Q36" t="b">
        <v>0</v>
      </c>
      <c r="R36">
        <v>68</v>
      </c>
      <c r="S36" t="b">
        <v>1</v>
      </c>
      <c r="T36" t="s">
        <v>8265</v>
      </c>
      <c r="U36" s="8">
        <v>1.3046153846153845</v>
      </c>
      <c r="V36" s="17">
        <f t="shared" si="0"/>
        <v>49.882352941176471</v>
      </c>
      <c r="W36" t="s">
        <v>8310</v>
      </c>
      <c r="X36" t="s">
        <v>8311</v>
      </c>
    </row>
    <row r="37" spans="1:24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21">
        <f t="shared" si="1"/>
        <v>41841.113437499997</v>
      </c>
      <c r="L37" s="24">
        <v>41841.113437499997</v>
      </c>
      <c r="M37" s="27">
        <f t="shared" si="2"/>
        <v>7</v>
      </c>
      <c r="N37" s="27">
        <f t="shared" si="3"/>
        <v>2014</v>
      </c>
      <c r="O37" s="25" t="str">
        <f t="shared" si="4"/>
        <v>Jul</v>
      </c>
      <c r="P37" s="19">
        <f t="shared" si="5"/>
        <v>41856.113437499997</v>
      </c>
      <c r="Q37" t="b">
        <v>0</v>
      </c>
      <c r="R37">
        <v>28</v>
      </c>
      <c r="S37" t="b">
        <v>1</v>
      </c>
      <c r="T37" t="s">
        <v>8265</v>
      </c>
      <c r="U37" s="8">
        <v>1.665</v>
      </c>
      <c r="V37" s="17">
        <f t="shared" si="0"/>
        <v>59.464285714285715</v>
      </c>
      <c r="W37" t="s">
        <v>8310</v>
      </c>
      <c r="X37" t="s">
        <v>8311</v>
      </c>
    </row>
    <row r="38" spans="1:24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21">
        <f t="shared" si="1"/>
        <v>42098.083495370367</v>
      </c>
      <c r="L38" s="24">
        <v>42098.083495370367</v>
      </c>
      <c r="M38" s="27">
        <f t="shared" si="2"/>
        <v>4</v>
      </c>
      <c r="N38" s="27">
        <f t="shared" si="3"/>
        <v>2015</v>
      </c>
      <c r="O38" s="25" t="str">
        <f t="shared" si="4"/>
        <v>Apr</v>
      </c>
      <c r="P38" s="19">
        <f t="shared" si="5"/>
        <v>42121.791666666664</v>
      </c>
      <c r="Q38" t="b">
        <v>0</v>
      </c>
      <c r="R38">
        <v>44</v>
      </c>
      <c r="S38" t="b">
        <v>1</v>
      </c>
      <c r="T38" t="s">
        <v>8265</v>
      </c>
      <c r="U38" s="8">
        <v>1.4215</v>
      </c>
      <c r="V38" s="17">
        <f t="shared" si="0"/>
        <v>193.84090909090909</v>
      </c>
      <c r="W38" t="s">
        <v>8310</v>
      </c>
      <c r="X38" t="s">
        <v>8311</v>
      </c>
    </row>
    <row r="39" spans="1:24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21">
        <f t="shared" si="1"/>
        <v>42068.098668981482</v>
      </c>
      <c r="L39" s="24">
        <v>42068.098668981482</v>
      </c>
      <c r="M39" s="27">
        <f t="shared" si="2"/>
        <v>3</v>
      </c>
      <c r="N39" s="27">
        <f t="shared" si="3"/>
        <v>2015</v>
      </c>
      <c r="O39" s="25" t="str">
        <f t="shared" si="4"/>
        <v>Mar</v>
      </c>
      <c r="P39" s="19">
        <f t="shared" si="5"/>
        <v>42098.05700231481</v>
      </c>
      <c r="Q39" t="b">
        <v>0</v>
      </c>
      <c r="R39">
        <v>253</v>
      </c>
      <c r="S39" t="b">
        <v>1</v>
      </c>
      <c r="T39" t="s">
        <v>8265</v>
      </c>
      <c r="U39" s="8">
        <v>1.8344090909090909</v>
      </c>
      <c r="V39" s="17">
        <f t="shared" si="0"/>
        <v>159.51383399209487</v>
      </c>
      <c r="W39" t="s">
        <v>8310</v>
      </c>
      <c r="X39" t="s">
        <v>8311</v>
      </c>
    </row>
    <row r="40" spans="1:24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21">
        <f t="shared" si="1"/>
        <v>42032.484710648147</v>
      </c>
      <c r="L40" s="24">
        <v>42032.484710648147</v>
      </c>
      <c r="M40" s="27">
        <f t="shared" si="2"/>
        <v>1</v>
      </c>
      <c r="N40" s="27">
        <f t="shared" si="3"/>
        <v>2015</v>
      </c>
      <c r="O40" s="25" t="str">
        <f t="shared" si="4"/>
        <v>Jan</v>
      </c>
      <c r="P40" s="19">
        <f t="shared" si="5"/>
        <v>42062.484710648147</v>
      </c>
      <c r="Q40" t="b">
        <v>0</v>
      </c>
      <c r="R40">
        <v>66</v>
      </c>
      <c r="S40" t="b">
        <v>1</v>
      </c>
      <c r="T40" t="s">
        <v>8265</v>
      </c>
      <c r="U40" s="8">
        <v>1.1004</v>
      </c>
      <c r="V40" s="17">
        <f t="shared" si="0"/>
        <v>41.68181818181818</v>
      </c>
      <c r="W40" t="s">
        <v>8310</v>
      </c>
      <c r="X40" t="s">
        <v>8311</v>
      </c>
    </row>
    <row r="41" spans="1:24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21">
        <f t="shared" si="1"/>
        <v>41374.84888888889</v>
      </c>
      <c r="L41" s="24">
        <v>41374.84888888889</v>
      </c>
      <c r="M41" s="27">
        <f t="shared" si="2"/>
        <v>4</v>
      </c>
      <c r="N41" s="27">
        <f t="shared" si="3"/>
        <v>2013</v>
      </c>
      <c r="O41" s="25" t="str">
        <f t="shared" si="4"/>
        <v>Apr</v>
      </c>
      <c r="P41" s="19">
        <f t="shared" si="5"/>
        <v>41404.84888888889</v>
      </c>
      <c r="Q41" t="b">
        <v>0</v>
      </c>
      <c r="R41">
        <v>217</v>
      </c>
      <c r="S41" t="b">
        <v>1</v>
      </c>
      <c r="T41" t="s">
        <v>8265</v>
      </c>
      <c r="U41" s="8">
        <v>1.3098000000000001</v>
      </c>
      <c r="V41" s="17">
        <f t="shared" si="0"/>
        <v>150.89861751152074</v>
      </c>
      <c r="W41" t="s">
        <v>8310</v>
      </c>
      <c r="X41" t="s">
        <v>8311</v>
      </c>
    </row>
    <row r="42" spans="1:24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21">
        <f t="shared" si="1"/>
        <v>41753.838749999995</v>
      </c>
      <c r="L42" s="24">
        <v>41753.838750000003</v>
      </c>
      <c r="M42" s="27">
        <f t="shared" si="2"/>
        <v>4</v>
      </c>
      <c r="N42" s="27">
        <f t="shared" si="3"/>
        <v>2014</v>
      </c>
      <c r="O42" s="25" t="str">
        <f t="shared" si="4"/>
        <v>Apr</v>
      </c>
      <c r="P42" s="19">
        <f t="shared" si="5"/>
        <v>41784.749305555553</v>
      </c>
      <c r="Q42" t="b">
        <v>0</v>
      </c>
      <c r="R42">
        <v>16</v>
      </c>
      <c r="S42" t="b">
        <v>1</v>
      </c>
      <c r="T42" t="s">
        <v>8265</v>
      </c>
      <c r="U42" s="8">
        <v>1.0135000000000001</v>
      </c>
      <c r="V42" s="17">
        <f t="shared" si="0"/>
        <v>126.6875</v>
      </c>
      <c r="W42" t="s">
        <v>8310</v>
      </c>
      <c r="X42" t="s">
        <v>8311</v>
      </c>
    </row>
    <row r="43" spans="1:24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21">
        <f t="shared" si="1"/>
        <v>41789.005648148144</v>
      </c>
      <c r="L43" s="24">
        <v>41789.005648148152</v>
      </c>
      <c r="M43" s="27">
        <f t="shared" si="2"/>
        <v>5</v>
      </c>
      <c r="N43" s="27">
        <f t="shared" si="3"/>
        <v>2014</v>
      </c>
      <c r="O43" s="25" t="str">
        <f t="shared" si="4"/>
        <v>May</v>
      </c>
      <c r="P43" s="19">
        <f t="shared" si="5"/>
        <v>41808.958333333328</v>
      </c>
      <c r="Q43" t="b">
        <v>0</v>
      </c>
      <c r="R43">
        <v>19</v>
      </c>
      <c r="S43" t="b">
        <v>1</v>
      </c>
      <c r="T43" t="s">
        <v>8265</v>
      </c>
      <c r="U43" s="8">
        <v>1</v>
      </c>
      <c r="V43" s="17">
        <f t="shared" si="0"/>
        <v>105.26315789473684</v>
      </c>
      <c r="W43" t="s">
        <v>8310</v>
      </c>
      <c r="X43" t="s">
        <v>8311</v>
      </c>
    </row>
    <row r="44" spans="1:24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21">
        <f t="shared" si="1"/>
        <v>41887.360578703701</v>
      </c>
      <c r="L44" s="24">
        <v>41887.360578703701</v>
      </c>
      <c r="M44" s="27">
        <f t="shared" si="2"/>
        <v>9</v>
      </c>
      <c r="N44" s="27">
        <f t="shared" si="3"/>
        <v>2014</v>
      </c>
      <c r="O44" s="25" t="str">
        <f t="shared" si="4"/>
        <v>Sep</v>
      </c>
      <c r="P44" s="19">
        <f t="shared" si="5"/>
        <v>41917.360578703701</v>
      </c>
      <c r="Q44" t="b">
        <v>0</v>
      </c>
      <c r="R44">
        <v>169</v>
      </c>
      <c r="S44" t="b">
        <v>1</v>
      </c>
      <c r="T44" t="s">
        <v>8265</v>
      </c>
      <c r="U44" s="8">
        <v>1.4185714285714286</v>
      </c>
      <c r="V44" s="17">
        <f t="shared" si="0"/>
        <v>117.51479289940828</v>
      </c>
      <c r="W44" t="s">
        <v>8310</v>
      </c>
      <c r="X44" t="s">
        <v>8311</v>
      </c>
    </row>
    <row r="45" spans="1:24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21">
        <f t="shared" si="1"/>
        <v>41971.430856481478</v>
      </c>
      <c r="L45" s="24">
        <v>41971.430856481478</v>
      </c>
      <c r="M45" s="27">
        <f t="shared" si="2"/>
        <v>11</v>
      </c>
      <c r="N45" s="27">
        <f t="shared" si="3"/>
        <v>2014</v>
      </c>
      <c r="O45" s="25" t="str">
        <f t="shared" si="4"/>
        <v>Nov</v>
      </c>
      <c r="P45" s="19">
        <f t="shared" si="5"/>
        <v>42001.430856481478</v>
      </c>
      <c r="Q45" t="b">
        <v>0</v>
      </c>
      <c r="R45">
        <v>263</v>
      </c>
      <c r="S45" t="b">
        <v>1</v>
      </c>
      <c r="T45" t="s">
        <v>8265</v>
      </c>
      <c r="U45" s="8">
        <v>3.0865999999999998</v>
      </c>
      <c r="V45" s="17">
        <f t="shared" si="0"/>
        <v>117.36121673003802</v>
      </c>
      <c r="W45" t="s">
        <v>8310</v>
      </c>
      <c r="X45" t="s">
        <v>8311</v>
      </c>
    </row>
    <row r="46" spans="1:24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21">
        <f t="shared" si="1"/>
        <v>41802.582013888888</v>
      </c>
      <c r="L46" s="24">
        <v>41802.582013888888</v>
      </c>
      <c r="M46" s="27">
        <f t="shared" si="2"/>
        <v>6</v>
      </c>
      <c r="N46" s="27">
        <f t="shared" si="3"/>
        <v>2014</v>
      </c>
      <c r="O46" s="25" t="str">
        <f t="shared" si="4"/>
        <v>Jun</v>
      </c>
      <c r="P46" s="19">
        <f t="shared" si="5"/>
        <v>41832.791666666664</v>
      </c>
      <c r="Q46" t="b">
        <v>0</v>
      </c>
      <c r="R46">
        <v>15</v>
      </c>
      <c r="S46" t="b">
        <v>1</v>
      </c>
      <c r="T46" t="s">
        <v>8265</v>
      </c>
      <c r="U46" s="8">
        <v>1</v>
      </c>
      <c r="V46" s="17">
        <f t="shared" si="0"/>
        <v>133.33333333333334</v>
      </c>
      <c r="W46" t="s">
        <v>8310</v>
      </c>
      <c r="X46" t="s">
        <v>8311</v>
      </c>
    </row>
    <row r="47" spans="1:24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21">
        <f t="shared" si="1"/>
        <v>41873.890474537031</v>
      </c>
      <c r="L47" s="24">
        <v>41873.890474537038</v>
      </c>
      <c r="M47" s="27">
        <f t="shared" si="2"/>
        <v>8</v>
      </c>
      <c r="N47" s="27">
        <f t="shared" si="3"/>
        <v>2014</v>
      </c>
      <c r="O47" s="25" t="str">
        <f t="shared" si="4"/>
        <v>Aug</v>
      </c>
      <c r="P47" s="19">
        <f t="shared" si="5"/>
        <v>41918.890474537031</v>
      </c>
      <c r="Q47" t="b">
        <v>0</v>
      </c>
      <c r="R47">
        <v>61</v>
      </c>
      <c r="S47" t="b">
        <v>1</v>
      </c>
      <c r="T47" t="s">
        <v>8265</v>
      </c>
      <c r="U47" s="8">
        <v>1.2</v>
      </c>
      <c r="V47" s="17">
        <f t="shared" si="0"/>
        <v>98.360655737704917</v>
      </c>
      <c r="W47" t="s">
        <v>8310</v>
      </c>
      <c r="X47" t="s">
        <v>8311</v>
      </c>
    </row>
    <row r="48" spans="1:24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21">
        <f t="shared" si="1"/>
        <v>42457.415590277778</v>
      </c>
      <c r="L48" s="24">
        <v>42457.415590277778</v>
      </c>
      <c r="M48" s="27">
        <f t="shared" si="2"/>
        <v>3</v>
      </c>
      <c r="N48" s="27">
        <f t="shared" si="3"/>
        <v>2016</v>
      </c>
      <c r="O48" s="25" t="str">
        <f t="shared" si="4"/>
        <v>Mar</v>
      </c>
      <c r="P48" s="19">
        <f t="shared" si="5"/>
        <v>42487.415590277778</v>
      </c>
      <c r="Q48" t="b">
        <v>0</v>
      </c>
      <c r="R48">
        <v>45</v>
      </c>
      <c r="S48" t="b">
        <v>1</v>
      </c>
      <c r="T48" t="s">
        <v>8265</v>
      </c>
      <c r="U48" s="8">
        <v>1.0416666666666667</v>
      </c>
      <c r="V48" s="17">
        <f t="shared" si="0"/>
        <v>194.44444444444446</v>
      </c>
      <c r="W48" t="s">
        <v>8310</v>
      </c>
      <c r="X48" t="s">
        <v>8311</v>
      </c>
    </row>
    <row r="49" spans="1:24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21">
        <f t="shared" si="1"/>
        <v>42323.756643518514</v>
      </c>
      <c r="L49" s="24">
        <v>42323.756643518522</v>
      </c>
      <c r="M49" s="27">
        <f t="shared" si="2"/>
        <v>11</v>
      </c>
      <c r="N49" s="27">
        <f t="shared" si="3"/>
        <v>2015</v>
      </c>
      <c r="O49" s="25" t="str">
        <f t="shared" si="4"/>
        <v>Nov</v>
      </c>
      <c r="P49" s="19">
        <f t="shared" si="5"/>
        <v>42353.756643518514</v>
      </c>
      <c r="Q49" t="b">
        <v>0</v>
      </c>
      <c r="R49">
        <v>70</v>
      </c>
      <c r="S49" t="b">
        <v>1</v>
      </c>
      <c r="T49" t="s">
        <v>8265</v>
      </c>
      <c r="U49" s="8">
        <v>1.0761100000000001</v>
      </c>
      <c r="V49" s="17">
        <f t="shared" si="0"/>
        <v>76.865000000000009</v>
      </c>
      <c r="W49" t="s">
        <v>8310</v>
      </c>
      <c r="X49" t="s">
        <v>8311</v>
      </c>
    </row>
    <row r="50" spans="1:24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21">
        <f t="shared" si="1"/>
        <v>41932.611192129625</v>
      </c>
      <c r="L50" s="24">
        <v>41932.611192129632</v>
      </c>
      <c r="M50" s="27">
        <f t="shared" si="2"/>
        <v>10</v>
      </c>
      <c r="N50" s="27">
        <f t="shared" si="3"/>
        <v>2014</v>
      </c>
      <c r="O50" s="25" t="str">
        <f t="shared" si="4"/>
        <v>Oct</v>
      </c>
      <c r="P50" s="19">
        <f t="shared" si="5"/>
        <v>41992.652858796289</v>
      </c>
      <c r="Q50" t="b">
        <v>0</v>
      </c>
      <c r="R50">
        <v>38</v>
      </c>
      <c r="S50" t="b">
        <v>1</v>
      </c>
      <c r="T50" t="s">
        <v>8265</v>
      </c>
      <c r="U50" s="8">
        <v>1.0794999999999999</v>
      </c>
      <c r="V50" s="17">
        <f t="shared" si="0"/>
        <v>56.815789473684212</v>
      </c>
      <c r="W50" t="s">
        <v>8310</v>
      </c>
      <c r="X50" t="s">
        <v>8311</v>
      </c>
    </row>
    <row r="51" spans="1:24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21">
        <f t="shared" si="1"/>
        <v>42033.308564814812</v>
      </c>
      <c r="L51" s="24">
        <v>42033.308564814812</v>
      </c>
      <c r="M51" s="27">
        <f t="shared" si="2"/>
        <v>1</v>
      </c>
      <c r="N51" s="27">
        <f t="shared" si="3"/>
        <v>2015</v>
      </c>
      <c r="O51" s="25" t="str">
        <f t="shared" si="4"/>
        <v>Jan</v>
      </c>
      <c r="P51" s="19">
        <f t="shared" si="5"/>
        <v>42064.291666666664</v>
      </c>
      <c r="Q51" t="b">
        <v>0</v>
      </c>
      <c r="R51">
        <v>87</v>
      </c>
      <c r="S51" t="b">
        <v>1</v>
      </c>
      <c r="T51" t="s">
        <v>8265</v>
      </c>
      <c r="U51" s="8">
        <v>1</v>
      </c>
      <c r="V51" s="17">
        <f t="shared" si="0"/>
        <v>137.93103448275863</v>
      </c>
      <c r="W51" t="s">
        <v>8310</v>
      </c>
      <c r="X51" t="s">
        <v>8311</v>
      </c>
    </row>
    <row r="52" spans="1:24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21">
        <f t="shared" si="1"/>
        <v>42270.968113425923</v>
      </c>
      <c r="L52" s="24">
        <v>42270.968113425923</v>
      </c>
      <c r="M52" s="27">
        <f t="shared" si="2"/>
        <v>9</v>
      </c>
      <c r="N52" s="27">
        <f t="shared" si="3"/>
        <v>2015</v>
      </c>
      <c r="O52" s="25" t="str">
        <f t="shared" si="4"/>
        <v>Sep</v>
      </c>
      <c r="P52" s="19">
        <f t="shared" si="5"/>
        <v>42300.968113425923</v>
      </c>
      <c r="Q52" t="b">
        <v>0</v>
      </c>
      <c r="R52">
        <v>22</v>
      </c>
      <c r="S52" t="b">
        <v>1</v>
      </c>
      <c r="T52" t="s">
        <v>8265</v>
      </c>
      <c r="U52" s="8">
        <v>1</v>
      </c>
      <c r="V52" s="17">
        <f t="shared" si="0"/>
        <v>27.272727272727273</v>
      </c>
      <c r="W52" t="s">
        <v>8310</v>
      </c>
      <c r="X52" t="s">
        <v>8311</v>
      </c>
    </row>
    <row r="53" spans="1:24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21">
        <f t="shared" si="1"/>
        <v>41995.544652777775</v>
      </c>
      <c r="L53" s="24">
        <v>41995.544652777775</v>
      </c>
      <c r="M53" s="27">
        <f t="shared" si="2"/>
        <v>12</v>
      </c>
      <c r="N53" s="27">
        <f t="shared" si="3"/>
        <v>2014</v>
      </c>
      <c r="O53" s="25" t="str">
        <f t="shared" si="4"/>
        <v>Dec</v>
      </c>
      <c r="P53" s="19">
        <f t="shared" si="5"/>
        <v>42034.499999999993</v>
      </c>
      <c r="Q53" t="b">
        <v>0</v>
      </c>
      <c r="R53">
        <v>119</v>
      </c>
      <c r="S53" t="b">
        <v>1</v>
      </c>
      <c r="T53" t="s">
        <v>8265</v>
      </c>
      <c r="U53" s="8">
        <v>1.2801818181818181</v>
      </c>
      <c r="V53" s="17">
        <f t="shared" si="0"/>
        <v>118.33613445378151</v>
      </c>
      <c r="W53" t="s">
        <v>8310</v>
      </c>
      <c r="X53" t="s">
        <v>8311</v>
      </c>
    </row>
    <row r="54" spans="1:24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21">
        <f t="shared" si="1"/>
        <v>42196.72033564814</v>
      </c>
      <c r="L54" s="24">
        <v>42196.720335648148</v>
      </c>
      <c r="M54" s="27">
        <f t="shared" si="2"/>
        <v>7</v>
      </c>
      <c r="N54" s="27">
        <f t="shared" si="3"/>
        <v>2015</v>
      </c>
      <c r="O54" s="25" t="str">
        <f t="shared" si="4"/>
        <v>Jul</v>
      </c>
      <c r="P54" s="19">
        <f t="shared" si="5"/>
        <v>42226.72033564814</v>
      </c>
      <c r="Q54" t="b">
        <v>0</v>
      </c>
      <c r="R54">
        <v>52</v>
      </c>
      <c r="S54" t="b">
        <v>1</v>
      </c>
      <c r="T54" t="s">
        <v>8265</v>
      </c>
      <c r="U54" s="8">
        <v>1.1620999999999999</v>
      </c>
      <c r="V54" s="17">
        <f t="shared" si="0"/>
        <v>223.48076923076923</v>
      </c>
      <c r="W54" t="s">
        <v>8310</v>
      </c>
      <c r="X54" t="s">
        <v>8311</v>
      </c>
    </row>
    <row r="55" spans="1:24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21">
        <f t="shared" si="1"/>
        <v>41807.493587962963</v>
      </c>
      <c r="L55" s="24">
        <v>41807.493587962963</v>
      </c>
      <c r="M55" s="27">
        <f t="shared" si="2"/>
        <v>6</v>
      </c>
      <c r="N55" s="27">
        <f t="shared" si="3"/>
        <v>2014</v>
      </c>
      <c r="O55" s="25" t="str">
        <f t="shared" si="4"/>
        <v>Jun</v>
      </c>
      <c r="P55" s="19">
        <f t="shared" si="5"/>
        <v>41837.493587962963</v>
      </c>
      <c r="Q55" t="b">
        <v>0</v>
      </c>
      <c r="R55">
        <v>117</v>
      </c>
      <c r="S55" t="b">
        <v>1</v>
      </c>
      <c r="T55" t="s">
        <v>8265</v>
      </c>
      <c r="U55" s="8">
        <v>1.0963333333333334</v>
      </c>
      <c r="V55" s="17">
        <f t="shared" si="0"/>
        <v>28.111111111111111</v>
      </c>
      <c r="W55" t="s">
        <v>8310</v>
      </c>
      <c r="X55" t="s">
        <v>8311</v>
      </c>
    </row>
    <row r="56" spans="1:24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21">
        <f t="shared" si="1"/>
        <v>41719.340798611105</v>
      </c>
      <c r="L56" s="24">
        <v>41719.340798611112</v>
      </c>
      <c r="M56" s="27">
        <f t="shared" si="2"/>
        <v>3</v>
      </c>
      <c r="N56" s="27">
        <f t="shared" si="3"/>
        <v>2014</v>
      </c>
      <c r="O56" s="25" t="str">
        <f t="shared" si="4"/>
        <v>Mar</v>
      </c>
      <c r="P56" s="19">
        <f t="shared" si="5"/>
        <v>41733.708333333328</v>
      </c>
      <c r="Q56" t="b">
        <v>0</v>
      </c>
      <c r="R56">
        <v>52</v>
      </c>
      <c r="S56" t="b">
        <v>1</v>
      </c>
      <c r="T56" t="s">
        <v>8265</v>
      </c>
      <c r="U56" s="8">
        <v>1.01</v>
      </c>
      <c r="V56" s="17">
        <f t="shared" si="0"/>
        <v>194.23076923076923</v>
      </c>
      <c r="W56" t="s">
        <v>8310</v>
      </c>
      <c r="X56" t="s">
        <v>8311</v>
      </c>
    </row>
    <row r="57" spans="1:24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21">
        <f t="shared" si="1"/>
        <v>42333.504872685182</v>
      </c>
      <c r="L57" s="24">
        <v>42333.504872685182</v>
      </c>
      <c r="M57" s="27">
        <f t="shared" si="2"/>
        <v>11</v>
      </c>
      <c r="N57" s="27">
        <f t="shared" si="3"/>
        <v>2015</v>
      </c>
      <c r="O57" s="25" t="str">
        <f t="shared" si="4"/>
        <v>Nov</v>
      </c>
      <c r="P57" s="19">
        <f t="shared" si="5"/>
        <v>42363.504872685182</v>
      </c>
      <c r="Q57" t="b">
        <v>0</v>
      </c>
      <c r="R57">
        <v>86</v>
      </c>
      <c r="S57" t="b">
        <v>1</v>
      </c>
      <c r="T57" t="s">
        <v>8265</v>
      </c>
      <c r="U57" s="8">
        <v>1.2895348837209302</v>
      </c>
      <c r="V57" s="17">
        <f t="shared" si="0"/>
        <v>128.95348837209303</v>
      </c>
      <c r="W57" t="s">
        <v>8310</v>
      </c>
      <c r="X57" t="s">
        <v>8311</v>
      </c>
    </row>
    <row r="58" spans="1:24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21">
        <f t="shared" si="1"/>
        <v>42496.760601851849</v>
      </c>
      <c r="L58" s="24">
        <v>42496.760601851849</v>
      </c>
      <c r="M58" s="27">
        <f t="shared" si="2"/>
        <v>5</v>
      </c>
      <c r="N58" s="27">
        <f t="shared" si="3"/>
        <v>2016</v>
      </c>
      <c r="O58" s="25" t="str">
        <f t="shared" si="4"/>
        <v>May</v>
      </c>
      <c r="P58" s="19">
        <f t="shared" si="5"/>
        <v>42517.760601851849</v>
      </c>
      <c r="Q58" t="b">
        <v>0</v>
      </c>
      <c r="R58">
        <v>174</v>
      </c>
      <c r="S58" t="b">
        <v>1</v>
      </c>
      <c r="T58" t="s">
        <v>8265</v>
      </c>
      <c r="U58" s="8">
        <v>1.0726249999999999</v>
      </c>
      <c r="V58" s="17">
        <f t="shared" si="0"/>
        <v>49.316091954022987</v>
      </c>
      <c r="W58" t="s">
        <v>8310</v>
      </c>
      <c r="X58" t="s">
        <v>8311</v>
      </c>
    </row>
    <row r="59" spans="1:24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21">
        <f t="shared" si="1"/>
        <v>42149.340555555558</v>
      </c>
      <c r="L59" s="24">
        <v>42149.340555555558</v>
      </c>
      <c r="M59" s="27">
        <f t="shared" si="2"/>
        <v>5</v>
      </c>
      <c r="N59" s="27">
        <f t="shared" si="3"/>
        <v>2015</v>
      </c>
      <c r="O59" s="25" t="str">
        <f t="shared" si="4"/>
        <v>May</v>
      </c>
      <c r="P59" s="19">
        <f t="shared" si="5"/>
        <v>42163.458333333336</v>
      </c>
      <c r="Q59" t="b">
        <v>0</v>
      </c>
      <c r="R59">
        <v>69</v>
      </c>
      <c r="S59" t="b">
        <v>1</v>
      </c>
      <c r="T59" t="s">
        <v>8265</v>
      </c>
      <c r="U59" s="8">
        <v>1.0189999999999999</v>
      </c>
      <c r="V59" s="17">
        <f t="shared" si="0"/>
        <v>221.52173913043478</v>
      </c>
      <c r="W59" t="s">
        <v>8310</v>
      </c>
      <c r="X59" t="s">
        <v>8311</v>
      </c>
    </row>
    <row r="60" spans="1:24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21">
        <f t="shared" si="1"/>
        <v>42089.624560185184</v>
      </c>
      <c r="L60" s="24">
        <v>42089.624560185184</v>
      </c>
      <c r="M60" s="27">
        <f t="shared" si="2"/>
        <v>3</v>
      </c>
      <c r="N60" s="27">
        <f t="shared" si="3"/>
        <v>2015</v>
      </c>
      <c r="O60" s="25" t="str">
        <f t="shared" si="4"/>
        <v>Mar</v>
      </c>
      <c r="P60" s="19">
        <f t="shared" si="5"/>
        <v>42119.624560185184</v>
      </c>
      <c r="Q60" t="b">
        <v>0</v>
      </c>
      <c r="R60">
        <v>75</v>
      </c>
      <c r="S60" t="b">
        <v>1</v>
      </c>
      <c r="T60" t="s">
        <v>8265</v>
      </c>
      <c r="U60" s="8">
        <v>1.0290999999999999</v>
      </c>
      <c r="V60" s="17">
        <f t="shared" si="0"/>
        <v>137.21333333333334</v>
      </c>
      <c r="W60" t="s">
        <v>8310</v>
      </c>
      <c r="X60" t="s">
        <v>8311</v>
      </c>
    </row>
    <row r="61" spans="1:24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21">
        <f t="shared" si="1"/>
        <v>41932.536712962959</v>
      </c>
      <c r="L61" s="24">
        <v>41932.536712962959</v>
      </c>
      <c r="M61" s="27">
        <f t="shared" si="2"/>
        <v>10</v>
      </c>
      <c r="N61" s="27">
        <f t="shared" si="3"/>
        <v>2014</v>
      </c>
      <c r="O61" s="25" t="str">
        <f t="shared" si="4"/>
        <v>Oct</v>
      </c>
      <c r="P61" s="19">
        <f t="shared" si="5"/>
        <v>41962.578379629624</v>
      </c>
      <c r="Q61" t="b">
        <v>0</v>
      </c>
      <c r="R61">
        <v>33</v>
      </c>
      <c r="S61" t="b">
        <v>1</v>
      </c>
      <c r="T61" t="s">
        <v>8265</v>
      </c>
      <c r="U61" s="8">
        <v>1.0012570000000001</v>
      </c>
      <c r="V61" s="17">
        <f t="shared" si="0"/>
        <v>606.82242424242418</v>
      </c>
      <c r="W61" t="s">
        <v>8310</v>
      </c>
      <c r="X61" t="s">
        <v>8311</v>
      </c>
    </row>
    <row r="62" spans="1:24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21">
        <f t="shared" si="1"/>
        <v>42230.027499999997</v>
      </c>
      <c r="L62" s="24">
        <v>42230.027499999997</v>
      </c>
      <c r="M62" s="27">
        <f t="shared" si="2"/>
        <v>8</v>
      </c>
      <c r="N62" s="27">
        <f t="shared" si="3"/>
        <v>2015</v>
      </c>
      <c r="O62" s="25" t="str">
        <f t="shared" si="4"/>
        <v>Aug</v>
      </c>
      <c r="P62" s="19">
        <f t="shared" si="5"/>
        <v>42261.666666666664</v>
      </c>
      <c r="Q62" t="b">
        <v>0</v>
      </c>
      <c r="R62">
        <v>108</v>
      </c>
      <c r="S62" t="b">
        <v>1</v>
      </c>
      <c r="T62" t="s">
        <v>8266</v>
      </c>
      <c r="U62" s="8">
        <v>1.0329622222222221</v>
      </c>
      <c r="V62" s="17">
        <f t="shared" si="0"/>
        <v>43.040092592592593</v>
      </c>
      <c r="W62" t="s">
        <v>8310</v>
      </c>
      <c r="X62" t="s">
        <v>8312</v>
      </c>
    </row>
    <row r="63" spans="1:24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21">
        <f t="shared" si="1"/>
        <v>41701.693483796298</v>
      </c>
      <c r="L63" s="24">
        <v>41701.693483796298</v>
      </c>
      <c r="M63" s="27">
        <f t="shared" si="2"/>
        <v>3</v>
      </c>
      <c r="N63" s="27">
        <f t="shared" si="3"/>
        <v>2014</v>
      </c>
      <c r="O63" s="25" t="str">
        <f t="shared" si="4"/>
        <v>Mar</v>
      </c>
      <c r="P63" s="19">
        <f t="shared" si="5"/>
        <v>41720.791666666664</v>
      </c>
      <c r="Q63" t="b">
        <v>0</v>
      </c>
      <c r="R63">
        <v>23</v>
      </c>
      <c r="S63" t="b">
        <v>1</v>
      </c>
      <c r="T63" t="s">
        <v>8266</v>
      </c>
      <c r="U63" s="8">
        <v>1.4830000000000001</v>
      </c>
      <c r="V63" s="17">
        <f t="shared" si="0"/>
        <v>322.39130434782606</v>
      </c>
      <c r="W63" t="s">
        <v>8310</v>
      </c>
      <c r="X63" t="s">
        <v>8312</v>
      </c>
    </row>
    <row r="64" spans="1:24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21">
        <f t="shared" si="1"/>
        <v>41409.605983796289</v>
      </c>
      <c r="L64" s="24">
        <v>41409.605983796297</v>
      </c>
      <c r="M64" s="27">
        <f t="shared" si="2"/>
        <v>5</v>
      </c>
      <c r="N64" s="27">
        <f t="shared" si="3"/>
        <v>2013</v>
      </c>
      <c r="O64" s="25" t="str">
        <f t="shared" si="4"/>
        <v>May</v>
      </c>
      <c r="P64" s="19">
        <f t="shared" si="5"/>
        <v>41431.605983796289</v>
      </c>
      <c r="Q64" t="b">
        <v>0</v>
      </c>
      <c r="R64">
        <v>48</v>
      </c>
      <c r="S64" t="b">
        <v>1</v>
      </c>
      <c r="T64" t="s">
        <v>8266</v>
      </c>
      <c r="U64" s="8">
        <v>1.5473333333333332</v>
      </c>
      <c r="V64" s="17">
        <f t="shared" si="0"/>
        <v>96.708333333333329</v>
      </c>
      <c r="W64" t="s">
        <v>8310</v>
      </c>
      <c r="X64" t="s">
        <v>8312</v>
      </c>
    </row>
    <row r="65" spans="1:24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21">
        <f t="shared" si="1"/>
        <v>41311.591180555552</v>
      </c>
      <c r="L65" s="24">
        <v>41311.591180555559</v>
      </c>
      <c r="M65" s="27">
        <f t="shared" si="2"/>
        <v>2</v>
      </c>
      <c r="N65" s="27">
        <f t="shared" si="3"/>
        <v>2013</v>
      </c>
      <c r="O65" s="25" t="str">
        <f t="shared" si="4"/>
        <v>Feb</v>
      </c>
      <c r="P65" s="19">
        <f t="shared" si="5"/>
        <v>41336.591180555552</v>
      </c>
      <c r="Q65" t="b">
        <v>0</v>
      </c>
      <c r="R65">
        <v>64</v>
      </c>
      <c r="S65" t="b">
        <v>1</v>
      </c>
      <c r="T65" t="s">
        <v>8266</v>
      </c>
      <c r="U65" s="8">
        <v>1.1351849999999999</v>
      </c>
      <c r="V65" s="17">
        <f t="shared" si="0"/>
        <v>35.474531249999998</v>
      </c>
      <c r="W65" t="s">
        <v>8310</v>
      </c>
      <c r="X65" t="s">
        <v>8312</v>
      </c>
    </row>
    <row r="66" spans="1:24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21">
        <f t="shared" si="1"/>
        <v>41612.703854166662</v>
      </c>
      <c r="L66" s="24">
        <v>41612.70385416667</v>
      </c>
      <c r="M66" s="27">
        <f t="shared" si="2"/>
        <v>12</v>
      </c>
      <c r="N66" s="27">
        <f t="shared" si="3"/>
        <v>2013</v>
      </c>
      <c r="O66" s="25" t="str">
        <f t="shared" si="4"/>
        <v>Dec</v>
      </c>
      <c r="P66" s="19">
        <f t="shared" si="5"/>
        <v>41635.999305555553</v>
      </c>
      <c r="Q66" t="b">
        <v>0</v>
      </c>
      <c r="R66">
        <v>24</v>
      </c>
      <c r="S66" t="b">
        <v>1</v>
      </c>
      <c r="T66" t="s">
        <v>8266</v>
      </c>
      <c r="U66" s="8">
        <v>1.7333333333333334</v>
      </c>
      <c r="V66" s="17">
        <f t="shared" ref="V66:V129" si="6">E66/R66</f>
        <v>86.666666666666671</v>
      </c>
      <c r="W66" t="s">
        <v>8310</v>
      </c>
      <c r="X66" t="s">
        <v>8312</v>
      </c>
    </row>
    <row r="67" spans="1:24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21">
        <f t="shared" ref="K67:K130" si="7">(J66/86400)+25569+(-5/24)</f>
        <v>41432.809965277775</v>
      </c>
      <c r="L67" s="24">
        <v>41432.809965277775</v>
      </c>
      <c r="M67" s="27">
        <f t="shared" ref="M67:M130" si="8">MONTH(L67)</f>
        <v>6</v>
      </c>
      <c r="N67" s="27">
        <f t="shared" ref="N67:N130" si="9">YEAR(L67)</f>
        <v>2013</v>
      </c>
      <c r="O67" s="25" t="str">
        <f t="shared" ref="O67:O130" si="10">VLOOKUP($M67,$AI$3:$AJ$14,2,FALSE)</f>
        <v>Jun</v>
      </c>
      <c r="P67" s="19">
        <f t="shared" ref="P67:P130" si="11">(I66/86400)+25569+(-5/24)</f>
        <v>41462.809965277775</v>
      </c>
      <c r="Q67" t="b">
        <v>0</v>
      </c>
      <c r="R67">
        <v>57</v>
      </c>
      <c r="S67" t="b">
        <v>1</v>
      </c>
      <c r="T67" t="s">
        <v>8266</v>
      </c>
      <c r="U67" s="8">
        <v>1.0752857142857142</v>
      </c>
      <c r="V67" s="17">
        <f t="shared" si="6"/>
        <v>132.05263157894737</v>
      </c>
      <c r="W67" t="s">
        <v>8310</v>
      </c>
      <c r="X67" t="s">
        <v>8312</v>
      </c>
    </row>
    <row r="68" spans="1:24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21">
        <f t="shared" si="7"/>
        <v>41835.612893518519</v>
      </c>
      <c r="L68" s="24">
        <v>41835.612893518519</v>
      </c>
      <c r="M68" s="27">
        <f t="shared" si="8"/>
        <v>7</v>
      </c>
      <c r="N68" s="27">
        <f t="shared" si="9"/>
        <v>2014</v>
      </c>
      <c r="O68" s="25" t="str">
        <f t="shared" si="10"/>
        <v>Jul</v>
      </c>
      <c r="P68" s="19">
        <f t="shared" si="11"/>
        <v>41862.040972222218</v>
      </c>
      <c r="Q68" t="b">
        <v>0</v>
      </c>
      <c r="R68">
        <v>26</v>
      </c>
      <c r="S68" t="b">
        <v>1</v>
      </c>
      <c r="T68" t="s">
        <v>8266</v>
      </c>
      <c r="U68" s="8">
        <v>1.1859999999999999</v>
      </c>
      <c r="V68" s="17">
        <f t="shared" si="6"/>
        <v>91.230769230769226</v>
      </c>
      <c r="W68" t="s">
        <v>8310</v>
      </c>
      <c r="X68" t="s">
        <v>8312</v>
      </c>
    </row>
    <row r="69" spans="1:24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21">
        <f t="shared" si="7"/>
        <v>42539.641435185178</v>
      </c>
      <c r="L69" s="24">
        <v>42539.641435185185</v>
      </c>
      <c r="M69" s="27">
        <f t="shared" si="8"/>
        <v>6</v>
      </c>
      <c r="N69" s="27">
        <f t="shared" si="9"/>
        <v>2016</v>
      </c>
      <c r="O69" s="25" t="str">
        <f t="shared" si="10"/>
        <v>Jun</v>
      </c>
      <c r="P69" s="19">
        <f t="shared" si="11"/>
        <v>42569.641435185178</v>
      </c>
      <c r="Q69" t="b">
        <v>0</v>
      </c>
      <c r="R69">
        <v>20</v>
      </c>
      <c r="S69" t="b">
        <v>1</v>
      </c>
      <c r="T69" t="s">
        <v>8266</v>
      </c>
      <c r="U69" s="8">
        <v>1.1625000000000001</v>
      </c>
      <c r="V69" s="17">
        <f t="shared" si="6"/>
        <v>116.25</v>
      </c>
      <c r="W69" t="s">
        <v>8310</v>
      </c>
      <c r="X69" t="s">
        <v>8312</v>
      </c>
    </row>
    <row r="70" spans="1:24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21">
        <f t="shared" si="7"/>
        <v>41075.375046296293</v>
      </c>
      <c r="L70" s="24">
        <v>41075.3750462963</v>
      </c>
      <c r="M70" s="27">
        <f t="shared" si="8"/>
        <v>6</v>
      </c>
      <c r="N70" s="27">
        <f t="shared" si="9"/>
        <v>2012</v>
      </c>
      <c r="O70" s="25" t="str">
        <f t="shared" si="10"/>
        <v>Jun</v>
      </c>
      <c r="P70" s="19">
        <f t="shared" si="11"/>
        <v>41105.375046296293</v>
      </c>
      <c r="Q70" t="b">
        <v>0</v>
      </c>
      <c r="R70">
        <v>36</v>
      </c>
      <c r="S70" t="b">
        <v>1</v>
      </c>
      <c r="T70" t="s">
        <v>8266</v>
      </c>
      <c r="U70" s="8">
        <v>1.2716666666666667</v>
      </c>
      <c r="V70" s="17">
        <f t="shared" si="6"/>
        <v>21.194444444444443</v>
      </c>
      <c r="W70" t="s">
        <v>8310</v>
      </c>
      <c r="X70" t="s">
        <v>8312</v>
      </c>
    </row>
    <row r="71" spans="1:24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21">
        <f t="shared" si="7"/>
        <v>41663.36100694444</v>
      </c>
      <c r="L71" s="24">
        <v>41663.361006944448</v>
      </c>
      <c r="M71" s="27">
        <f t="shared" si="8"/>
        <v>1</v>
      </c>
      <c r="N71" s="27">
        <f t="shared" si="9"/>
        <v>2014</v>
      </c>
      <c r="O71" s="25" t="str">
        <f t="shared" si="10"/>
        <v>Jan</v>
      </c>
      <c r="P71" s="19">
        <f t="shared" si="11"/>
        <v>41693.36100694444</v>
      </c>
      <c r="Q71" t="b">
        <v>0</v>
      </c>
      <c r="R71">
        <v>178</v>
      </c>
      <c r="S71" t="b">
        <v>1</v>
      </c>
      <c r="T71" t="s">
        <v>8266</v>
      </c>
      <c r="U71" s="8">
        <v>1.109423</v>
      </c>
      <c r="V71" s="17">
        <f t="shared" si="6"/>
        <v>62.327134831460668</v>
      </c>
      <c r="W71" t="s">
        <v>8310</v>
      </c>
      <c r="X71" t="s">
        <v>8312</v>
      </c>
    </row>
    <row r="72" spans="1:24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21">
        <f t="shared" si="7"/>
        <v>40785.979456018518</v>
      </c>
      <c r="L72" s="24">
        <v>40785.979456018518</v>
      </c>
      <c r="M72" s="27">
        <f t="shared" si="8"/>
        <v>8</v>
      </c>
      <c r="N72" s="27">
        <f t="shared" si="9"/>
        <v>2011</v>
      </c>
      <c r="O72" s="25" t="str">
        <f t="shared" si="10"/>
        <v>Aug</v>
      </c>
      <c r="P72" s="19">
        <f t="shared" si="11"/>
        <v>40818.082638888889</v>
      </c>
      <c r="Q72" t="b">
        <v>0</v>
      </c>
      <c r="R72">
        <v>17</v>
      </c>
      <c r="S72" t="b">
        <v>1</v>
      </c>
      <c r="T72" t="s">
        <v>8266</v>
      </c>
      <c r="U72" s="8">
        <v>1.272</v>
      </c>
      <c r="V72" s="17">
        <f t="shared" si="6"/>
        <v>37.411764705882355</v>
      </c>
      <c r="W72" t="s">
        <v>8310</v>
      </c>
      <c r="X72" t="s">
        <v>8312</v>
      </c>
    </row>
    <row r="73" spans="1:24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21">
        <f t="shared" si="7"/>
        <v>40730.688020833331</v>
      </c>
      <c r="L73" s="24">
        <v>40730.688020833331</v>
      </c>
      <c r="M73" s="27">
        <f t="shared" si="8"/>
        <v>7</v>
      </c>
      <c r="N73" s="27">
        <f t="shared" si="9"/>
        <v>2011</v>
      </c>
      <c r="O73" s="25" t="str">
        <f t="shared" si="10"/>
        <v>Jul</v>
      </c>
      <c r="P73" s="19">
        <f t="shared" si="11"/>
        <v>40790.688020833331</v>
      </c>
      <c r="Q73" t="b">
        <v>0</v>
      </c>
      <c r="R73">
        <v>32</v>
      </c>
      <c r="S73" t="b">
        <v>1</v>
      </c>
      <c r="T73" t="s">
        <v>8266</v>
      </c>
      <c r="U73" s="8">
        <v>1.2394444444444443</v>
      </c>
      <c r="V73" s="17">
        <f t="shared" si="6"/>
        <v>69.71875</v>
      </c>
      <c r="W73" t="s">
        <v>8310</v>
      </c>
      <c r="X73" t="s">
        <v>8312</v>
      </c>
    </row>
    <row r="74" spans="1:24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21">
        <f t="shared" si="7"/>
        <v>40997.063159722216</v>
      </c>
      <c r="L74" s="24">
        <v>40997.063159722224</v>
      </c>
      <c r="M74" s="27">
        <f t="shared" si="8"/>
        <v>3</v>
      </c>
      <c r="N74" s="27">
        <f t="shared" si="9"/>
        <v>2012</v>
      </c>
      <c r="O74" s="25" t="str">
        <f t="shared" si="10"/>
        <v>Mar</v>
      </c>
      <c r="P74" s="19">
        <f t="shared" si="11"/>
        <v>41057.063159722216</v>
      </c>
      <c r="Q74" t="b">
        <v>0</v>
      </c>
      <c r="R74">
        <v>41</v>
      </c>
      <c r="S74" t="b">
        <v>1</v>
      </c>
      <c r="T74" t="s">
        <v>8266</v>
      </c>
      <c r="U74" s="8">
        <v>1.084090909090909</v>
      </c>
      <c r="V74" s="17">
        <f t="shared" si="6"/>
        <v>58.170731707317074</v>
      </c>
      <c r="W74" t="s">
        <v>8310</v>
      </c>
      <c r="X74" t="s">
        <v>8312</v>
      </c>
    </row>
    <row r="75" spans="1:24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21">
        <f t="shared" si="7"/>
        <v>41207.801863425928</v>
      </c>
      <c r="L75" s="24">
        <v>41207.801863425928</v>
      </c>
      <c r="M75" s="27">
        <f t="shared" si="8"/>
        <v>10</v>
      </c>
      <c r="N75" s="27">
        <f t="shared" si="9"/>
        <v>2012</v>
      </c>
      <c r="O75" s="25" t="str">
        <f t="shared" si="10"/>
        <v>Oct</v>
      </c>
      <c r="P75" s="19">
        <f t="shared" si="11"/>
        <v>41227.791666666664</v>
      </c>
      <c r="Q75" t="b">
        <v>0</v>
      </c>
      <c r="R75">
        <v>18</v>
      </c>
      <c r="S75" t="b">
        <v>1</v>
      </c>
      <c r="T75" t="s">
        <v>8266</v>
      </c>
      <c r="U75" s="8">
        <v>1</v>
      </c>
      <c r="V75" s="17">
        <f t="shared" si="6"/>
        <v>50</v>
      </c>
      <c r="W75" t="s">
        <v>8310</v>
      </c>
      <c r="X75" t="s">
        <v>8312</v>
      </c>
    </row>
    <row r="76" spans="1:24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21">
        <f t="shared" si="7"/>
        <v>40587.548425925925</v>
      </c>
      <c r="L76" s="24">
        <v>40587.548425925925</v>
      </c>
      <c r="M76" s="27">
        <f t="shared" si="8"/>
        <v>2</v>
      </c>
      <c r="N76" s="27">
        <f t="shared" si="9"/>
        <v>2011</v>
      </c>
      <c r="O76" s="25" t="str">
        <f t="shared" si="10"/>
        <v>Feb</v>
      </c>
      <c r="P76" s="19">
        <f t="shared" si="11"/>
        <v>40665.957638888889</v>
      </c>
      <c r="Q76" t="b">
        <v>0</v>
      </c>
      <c r="R76">
        <v>29</v>
      </c>
      <c r="S76" t="b">
        <v>1</v>
      </c>
      <c r="T76" t="s">
        <v>8266</v>
      </c>
      <c r="U76" s="8">
        <v>1.1293199999999999</v>
      </c>
      <c r="V76" s="17">
        <f t="shared" si="6"/>
        <v>19.471034482758618</v>
      </c>
      <c r="W76" t="s">
        <v>8310</v>
      </c>
      <c r="X76" t="s">
        <v>8312</v>
      </c>
    </row>
    <row r="77" spans="1:24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21">
        <f t="shared" si="7"/>
        <v>42360.278877314813</v>
      </c>
      <c r="L77" s="24">
        <v>42360.278877314813</v>
      </c>
      <c r="M77" s="27">
        <f t="shared" si="8"/>
        <v>12</v>
      </c>
      <c r="N77" s="27">
        <f t="shared" si="9"/>
        <v>2015</v>
      </c>
      <c r="O77" s="25" t="str">
        <f t="shared" si="10"/>
        <v>Dec</v>
      </c>
      <c r="P77" s="19">
        <f t="shared" si="11"/>
        <v>42390.278877314813</v>
      </c>
      <c r="Q77" t="b">
        <v>0</v>
      </c>
      <c r="R77">
        <v>47</v>
      </c>
      <c r="S77" t="b">
        <v>1</v>
      </c>
      <c r="T77" t="s">
        <v>8266</v>
      </c>
      <c r="U77" s="8">
        <v>1.1542857142857144</v>
      </c>
      <c r="V77" s="17">
        <f t="shared" si="6"/>
        <v>85.957446808510639</v>
      </c>
      <c r="W77" t="s">
        <v>8310</v>
      </c>
      <c r="X77" t="s">
        <v>8312</v>
      </c>
    </row>
    <row r="78" spans="1:24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21">
        <f t="shared" si="7"/>
        <v>41357.000833333332</v>
      </c>
      <c r="L78" s="24">
        <v>41357.000833333332</v>
      </c>
      <c r="M78" s="27">
        <f t="shared" si="8"/>
        <v>3</v>
      </c>
      <c r="N78" s="27">
        <f t="shared" si="9"/>
        <v>2013</v>
      </c>
      <c r="O78" s="25" t="str">
        <f t="shared" si="10"/>
        <v>Mar</v>
      </c>
      <c r="P78" s="19">
        <f t="shared" si="11"/>
        <v>41387.000833333332</v>
      </c>
      <c r="Q78" t="b">
        <v>0</v>
      </c>
      <c r="R78">
        <v>15</v>
      </c>
      <c r="S78" t="b">
        <v>1</v>
      </c>
      <c r="T78" t="s">
        <v>8266</v>
      </c>
      <c r="U78" s="8">
        <v>1.5333333333333334</v>
      </c>
      <c r="V78" s="17">
        <f t="shared" si="6"/>
        <v>30.666666666666668</v>
      </c>
      <c r="W78" t="s">
        <v>8310</v>
      </c>
      <c r="X78" t="s">
        <v>8312</v>
      </c>
    </row>
    <row r="79" spans="1:24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21">
        <f t="shared" si="7"/>
        <v>40844.483310185184</v>
      </c>
      <c r="L79" s="24">
        <v>40844.483310185184</v>
      </c>
      <c r="M79" s="27">
        <f t="shared" si="8"/>
        <v>10</v>
      </c>
      <c r="N79" s="27">
        <f t="shared" si="9"/>
        <v>2011</v>
      </c>
      <c r="O79" s="25" t="str">
        <f t="shared" si="10"/>
        <v>Oct</v>
      </c>
      <c r="P79" s="19">
        <f t="shared" si="11"/>
        <v>40904.524976851848</v>
      </c>
      <c r="Q79" t="b">
        <v>0</v>
      </c>
      <c r="R79">
        <v>26</v>
      </c>
      <c r="S79" t="b">
        <v>1</v>
      </c>
      <c r="T79" t="s">
        <v>8266</v>
      </c>
      <c r="U79" s="8">
        <v>3.9249999999999998</v>
      </c>
      <c r="V79" s="17">
        <f t="shared" si="6"/>
        <v>60.384615384615387</v>
      </c>
      <c r="W79" t="s">
        <v>8310</v>
      </c>
      <c r="X79" t="s">
        <v>8312</v>
      </c>
    </row>
    <row r="80" spans="1:24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21">
        <f t="shared" si="7"/>
        <v>40996.936539351846</v>
      </c>
      <c r="L80" s="24">
        <v>40996.936539351853</v>
      </c>
      <c r="M80" s="27">
        <f t="shared" si="8"/>
        <v>3</v>
      </c>
      <c r="N80" s="27">
        <f t="shared" si="9"/>
        <v>2012</v>
      </c>
      <c r="O80" s="25" t="str">
        <f t="shared" si="10"/>
        <v>Mar</v>
      </c>
      <c r="P80" s="19">
        <f t="shared" si="11"/>
        <v>41049.915972222218</v>
      </c>
      <c r="Q80" t="b">
        <v>0</v>
      </c>
      <c r="R80">
        <v>35</v>
      </c>
      <c r="S80" t="b">
        <v>1</v>
      </c>
      <c r="T80" t="s">
        <v>8266</v>
      </c>
      <c r="U80" s="8">
        <v>27.02</v>
      </c>
      <c r="V80" s="17">
        <f t="shared" si="6"/>
        <v>38.6</v>
      </c>
      <c r="W80" t="s">
        <v>8310</v>
      </c>
      <c r="X80" t="s">
        <v>8312</v>
      </c>
    </row>
    <row r="81" spans="1:24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21">
        <f t="shared" si="7"/>
        <v>42604.522233796299</v>
      </c>
      <c r="L81" s="24">
        <v>42604.522233796299</v>
      </c>
      <c r="M81" s="27">
        <f t="shared" si="8"/>
        <v>8</v>
      </c>
      <c r="N81" s="27">
        <f t="shared" si="9"/>
        <v>2016</v>
      </c>
      <c r="O81" s="25" t="str">
        <f t="shared" si="10"/>
        <v>Aug</v>
      </c>
      <c r="P81" s="19">
        <f t="shared" si="11"/>
        <v>42614.522233796299</v>
      </c>
      <c r="Q81" t="b">
        <v>0</v>
      </c>
      <c r="R81">
        <v>41</v>
      </c>
      <c r="S81" t="b">
        <v>1</v>
      </c>
      <c r="T81" t="s">
        <v>8266</v>
      </c>
      <c r="U81" s="8">
        <v>1.27</v>
      </c>
      <c r="V81" s="17">
        <f t="shared" si="6"/>
        <v>40.268292682926827</v>
      </c>
      <c r="W81" t="s">
        <v>8310</v>
      </c>
      <c r="X81" t="s">
        <v>8312</v>
      </c>
    </row>
    <row r="82" spans="1:24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21">
        <f t="shared" si="7"/>
        <v>41724.568206018514</v>
      </c>
      <c r="L82" s="24">
        <v>41724.568206018521</v>
      </c>
      <c r="M82" s="27">
        <f t="shared" si="8"/>
        <v>3</v>
      </c>
      <c r="N82" s="27">
        <f t="shared" si="9"/>
        <v>2014</v>
      </c>
      <c r="O82" s="25" t="str">
        <f t="shared" si="10"/>
        <v>Mar</v>
      </c>
      <c r="P82" s="19">
        <f t="shared" si="11"/>
        <v>41754.568206018514</v>
      </c>
      <c r="Q82" t="b">
        <v>0</v>
      </c>
      <c r="R82">
        <v>47</v>
      </c>
      <c r="S82" t="b">
        <v>1</v>
      </c>
      <c r="T82" t="s">
        <v>8266</v>
      </c>
      <c r="U82" s="8">
        <v>1.0725</v>
      </c>
      <c r="V82" s="17">
        <f t="shared" si="6"/>
        <v>273.82978723404256</v>
      </c>
      <c r="W82" t="s">
        <v>8310</v>
      </c>
      <c r="X82" t="s">
        <v>8312</v>
      </c>
    </row>
    <row r="83" spans="1:24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21">
        <f t="shared" si="7"/>
        <v>41582.875648148147</v>
      </c>
      <c r="L83" s="24">
        <v>41582.875648148147</v>
      </c>
      <c r="M83" s="27">
        <f t="shared" si="8"/>
        <v>11</v>
      </c>
      <c r="N83" s="27">
        <f t="shared" si="9"/>
        <v>2013</v>
      </c>
      <c r="O83" s="25" t="str">
        <f t="shared" si="10"/>
        <v>Nov</v>
      </c>
      <c r="P83" s="19">
        <f t="shared" si="11"/>
        <v>41617.875648148147</v>
      </c>
      <c r="Q83" t="b">
        <v>0</v>
      </c>
      <c r="R83">
        <v>28</v>
      </c>
      <c r="S83" t="b">
        <v>1</v>
      </c>
      <c r="T83" t="s">
        <v>8266</v>
      </c>
      <c r="U83" s="8">
        <v>1.98</v>
      </c>
      <c r="V83" s="17">
        <f t="shared" si="6"/>
        <v>53.035714285714285</v>
      </c>
      <c r="W83" t="s">
        <v>8310</v>
      </c>
      <c r="X83" t="s">
        <v>8312</v>
      </c>
    </row>
    <row r="84" spans="1:24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21">
        <f t="shared" si="7"/>
        <v>41099.950543981475</v>
      </c>
      <c r="L84" s="24">
        <v>41099.950543981482</v>
      </c>
      <c r="M84" s="27">
        <f t="shared" si="8"/>
        <v>7</v>
      </c>
      <c r="N84" s="27">
        <f t="shared" si="9"/>
        <v>2012</v>
      </c>
      <c r="O84" s="25" t="str">
        <f t="shared" si="10"/>
        <v>Jul</v>
      </c>
      <c r="P84" s="19">
        <f t="shared" si="11"/>
        <v>41103.918055555558</v>
      </c>
      <c r="Q84" t="b">
        <v>0</v>
      </c>
      <c r="R84">
        <v>100</v>
      </c>
      <c r="S84" t="b">
        <v>1</v>
      </c>
      <c r="T84" t="s">
        <v>8266</v>
      </c>
      <c r="U84" s="8">
        <v>1.0001249999999999</v>
      </c>
      <c r="V84" s="17">
        <f t="shared" si="6"/>
        <v>40.005000000000003</v>
      </c>
      <c r="W84" t="s">
        <v>8310</v>
      </c>
      <c r="X84" t="s">
        <v>8312</v>
      </c>
    </row>
    <row r="85" spans="1:24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21">
        <f t="shared" si="7"/>
        <v>40795.611817129626</v>
      </c>
      <c r="L85" s="24">
        <v>40795.611817129633</v>
      </c>
      <c r="M85" s="27">
        <f t="shared" si="8"/>
        <v>9</v>
      </c>
      <c r="N85" s="27">
        <f t="shared" si="9"/>
        <v>2011</v>
      </c>
      <c r="O85" s="25" t="str">
        <f t="shared" si="10"/>
        <v>Sep</v>
      </c>
      <c r="P85" s="19">
        <f t="shared" si="11"/>
        <v>40825.611817129626</v>
      </c>
      <c r="Q85" t="b">
        <v>0</v>
      </c>
      <c r="R85">
        <v>13</v>
      </c>
      <c r="S85" t="b">
        <v>1</v>
      </c>
      <c r="T85" t="s">
        <v>8266</v>
      </c>
      <c r="U85" s="8">
        <v>1.0249999999999999</v>
      </c>
      <c r="V85" s="17">
        <f t="shared" si="6"/>
        <v>15.76923076923077</v>
      </c>
      <c r="W85" t="s">
        <v>8310</v>
      </c>
      <c r="X85" t="s">
        <v>8312</v>
      </c>
    </row>
    <row r="86" spans="1:24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21">
        <f t="shared" si="7"/>
        <v>42042.407280092586</v>
      </c>
      <c r="L86" s="24">
        <v>42042.407280092593</v>
      </c>
      <c r="M86" s="27">
        <f t="shared" si="8"/>
        <v>2</v>
      </c>
      <c r="N86" s="27">
        <f t="shared" si="9"/>
        <v>2015</v>
      </c>
      <c r="O86" s="25" t="str">
        <f t="shared" si="10"/>
        <v>Feb</v>
      </c>
      <c r="P86" s="19">
        <f t="shared" si="11"/>
        <v>42057.270833333336</v>
      </c>
      <c r="Q86" t="b">
        <v>0</v>
      </c>
      <c r="R86">
        <v>7</v>
      </c>
      <c r="S86" t="b">
        <v>1</v>
      </c>
      <c r="T86" t="s">
        <v>8266</v>
      </c>
      <c r="U86" s="8">
        <v>1</v>
      </c>
      <c r="V86" s="17">
        <f t="shared" si="6"/>
        <v>71.428571428571431</v>
      </c>
      <c r="W86" t="s">
        <v>8310</v>
      </c>
      <c r="X86" t="s">
        <v>8312</v>
      </c>
    </row>
    <row r="87" spans="1:24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21">
        <f t="shared" si="7"/>
        <v>40648.54960648148</v>
      </c>
      <c r="L87" s="24">
        <v>40648.54960648148</v>
      </c>
      <c r="M87" s="27">
        <f t="shared" si="8"/>
        <v>4</v>
      </c>
      <c r="N87" s="27">
        <f t="shared" si="9"/>
        <v>2011</v>
      </c>
      <c r="O87" s="25" t="str">
        <f t="shared" si="10"/>
        <v>Apr</v>
      </c>
      <c r="P87" s="19">
        <f t="shared" si="11"/>
        <v>40678.54960648148</v>
      </c>
      <c r="Q87" t="b">
        <v>0</v>
      </c>
      <c r="R87">
        <v>21</v>
      </c>
      <c r="S87" t="b">
        <v>1</v>
      </c>
      <c r="T87" t="s">
        <v>8266</v>
      </c>
      <c r="U87" s="8">
        <v>1.2549999999999999</v>
      </c>
      <c r="V87" s="17">
        <f t="shared" si="6"/>
        <v>71.714285714285708</v>
      </c>
      <c r="W87" t="s">
        <v>8310</v>
      </c>
      <c r="X87" t="s">
        <v>8312</v>
      </c>
    </row>
    <row r="88" spans="1:24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21">
        <f t="shared" si="7"/>
        <v>40778.917094907403</v>
      </c>
      <c r="L88" s="24">
        <v>40778.917094907411</v>
      </c>
      <c r="M88" s="27">
        <f t="shared" si="8"/>
        <v>8</v>
      </c>
      <c r="N88" s="27">
        <f t="shared" si="9"/>
        <v>2011</v>
      </c>
      <c r="O88" s="25" t="str">
        <f t="shared" si="10"/>
        <v>Aug</v>
      </c>
      <c r="P88" s="19">
        <f t="shared" si="11"/>
        <v>40808.917094907403</v>
      </c>
      <c r="Q88" t="b">
        <v>0</v>
      </c>
      <c r="R88">
        <v>17</v>
      </c>
      <c r="S88" t="b">
        <v>1</v>
      </c>
      <c r="T88" t="s">
        <v>8266</v>
      </c>
      <c r="U88" s="8">
        <v>1.0646666666666667</v>
      </c>
      <c r="V88" s="17">
        <f t="shared" si="6"/>
        <v>375.76470588235293</v>
      </c>
      <c r="W88" t="s">
        <v>8310</v>
      </c>
      <c r="X88" t="s">
        <v>8312</v>
      </c>
    </row>
    <row r="89" spans="1:24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21">
        <f t="shared" si="7"/>
        <v>42291.347743055558</v>
      </c>
      <c r="L89" s="24">
        <v>42291.347743055558</v>
      </c>
      <c r="M89" s="27">
        <f t="shared" si="8"/>
        <v>10</v>
      </c>
      <c r="N89" s="27">
        <f t="shared" si="9"/>
        <v>2015</v>
      </c>
      <c r="O89" s="25" t="str">
        <f t="shared" si="10"/>
        <v>Oct</v>
      </c>
      <c r="P89" s="19">
        <f t="shared" si="11"/>
        <v>42365.389409722215</v>
      </c>
      <c r="Q89" t="b">
        <v>0</v>
      </c>
      <c r="R89">
        <v>25</v>
      </c>
      <c r="S89" t="b">
        <v>1</v>
      </c>
      <c r="T89" t="s">
        <v>8266</v>
      </c>
      <c r="U89" s="8">
        <v>1.046</v>
      </c>
      <c r="V89" s="17">
        <f t="shared" si="6"/>
        <v>104.6</v>
      </c>
      <c r="W89" t="s">
        <v>8310</v>
      </c>
      <c r="X89" t="s">
        <v>8312</v>
      </c>
    </row>
    <row r="90" spans="1:24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21">
        <f t="shared" si="7"/>
        <v>40322.331053240741</v>
      </c>
      <c r="L90" s="24">
        <v>40322.331053240741</v>
      </c>
      <c r="M90" s="27">
        <f t="shared" si="8"/>
        <v>5</v>
      </c>
      <c r="N90" s="27">
        <f t="shared" si="9"/>
        <v>2010</v>
      </c>
      <c r="O90" s="25" t="str">
        <f t="shared" si="10"/>
        <v>May</v>
      </c>
      <c r="P90" s="19">
        <f t="shared" si="11"/>
        <v>40331.861805555549</v>
      </c>
      <c r="Q90" t="b">
        <v>0</v>
      </c>
      <c r="R90">
        <v>60</v>
      </c>
      <c r="S90" t="b">
        <v>1</v>
      </c>
      <c r="T90" t="s">
        <v>8266</v>
      </c>
      <c r="U90" s="8">
        <v>1.0285714285714285</v>
      </c>
      <c r="V90" s="17">
        <f t="shared" si="6"/>
        <v>60</v>
      </c>
      <c r="W90" t="s">
        <v>8310</v>
      </c>
      <c r="X90" t="s">
        <v>8312</v>
      </c>
    </row>
    <row r="91" spans="1:24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21">
        <f t="shared" si="7"/>
        <v>41786.450590277775</v>
      </c>
      <c r="L91" s="24">
        <v>41786.450590277775</v>
      </c>
      <c r="M91" s="27">
        <f t="shared" si="8"/>
        <v>5</v>
      </c>
      <c r="N91" s="27">
        <f t="shared" si="9"/>
        <v>2014</v>
      </c>
      <c r="O91" s="25" t="str">
        <f t="shared" si="10"/>
        <v>May</v>
      </c>
      <c r="P91" s="19">
        <f t="shared" si="11"/>
        <v>41812.450590277775</v>
      </c>
      <c r="Q91" t="b">
        <v>0</v>
      </c>
      <c r="R91">
        <v>56</v>
      </c>
      <c r="S91" t="b">
        <v>1</v>
      </c>
      <c r="T91" t="s">
        <v>8266</v>
      </c>
      <c r="U91" s="8">
        <v>1.1506666666666667</v>
      </c>
      <c r="V91" s="17">
        <f t="shared" si="6"/>
        <v>123.28571428571429</v>
      </c>
      <c r="W91" t="s">
        <v>8310</v>
      </c>
      <c r="X91" t="s">
        <v>8312</v>
      </c>
    </row>
    <row r="92" spans="1:24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21">
        <f t="shared" si="7"/>
        <v>41402.543888888882</v>
      </c>
      <c r="L92" s="24">
        <v>41402.543888888889</v>
      </c>
      <c r="M92" s="27">
        <f t="shared" si="8"/>
        <v>5</v>
      </c>
      <c r="N92" s="27">
        <f t="shared" si="9"/>
        <v>2013</v>
      </c>
      <c r="O92" s="25" t="str">
        <f t="shared" si="10"/>
        <v>May</v>
      </c>
      <c r="P92" s="19">
        <f t="shared" si="11"/>
        <v>41427.543888888882</v>
      </c>
      <c r="Q92" t="b">
        <v>0</v>
      </c>
      <c r="R92">
        <v>16</v>
      </c>
      <c r="S92" t="b">
        <v>1</v>
      </c>
      <c r="T92" t="s">
        <v>8266</v>
      </c>
      <c r="U92" s="8">
        <v>1.004</v>
      </c>
      <c r="V92" s="17">
        <f t="shared" si="6"/>
        <v>31.375</v>
      </c>
      <c r="W92" t="s">
        <v>8310</v>
      </c>
      <c r="X92" t="s">
        <v>8312</v>
      </c>
    </row>
    <row r="93" spans="1:24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21">
        <f t="shared" si="7"/>
        <v>40706.089108796295</v>
      </c>
      <c r="L93" s="24">
        <v>40706.089108796295</v>
      </c>
      <c r="M93" s="27">
        <f t="shared" si="8"/>
        <v>6</v>
      </c>
      <c r="N93" s="27">
        <f t="shared" si="9"/>
        <v>2011</v>
      </c>
      <c r="O93" s="25" t="str">
        <f t="shared" si="10"/>
        <v>Jun</v>
      </c>
      <c r="P93" s="19">
        <f t="shared" si="11"/>
        <v>40736.089108796295</v>
      </c>
      <c r="Q93" t="b">
        <v>0</v>
      </c>
      <c r="R93">
        <v>46</v>
      </c>
      <c r="S93" t="b">
        <v>1</v>
      </c>
      <c r="T93" t="s">
        <v>8266</v>
      </c>
      <c r="U93" s="8">
        <v>1.2</v>
      </c>
      <c r="V93" s="17">
        <f t="shared" si="6"/>
        <v>78.260869565217391</v>
      </c>
      <c r="W93" t="s">
        <v>8310</v>
      </c>
      <c r="X93" t="s">
        <v>8312</v>
      </c>
    </row>
    <row r="94" spans="1:24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21">
        <f t="shared" si="7"/>
        <v>40619.194027777776</v>
      </c>
      <c r="L94" s="24">
        <v>40619.194027777776</v>
      </c>
      <c r="M94" s="27">
        <f t="shared" si="8"/>
        <v>3</v>
      </c>
      <c r="N94" s="27">
        <f t="shared" si="9"/>
        <v>2011</v>
      </c>
      <c r="O94" s="25" t="str">
        <f t="shared" si="10"/>
        <v>Mar</v>
      </c>
      <c r="P94" s="19">
        <f t="shared" si="11"/>
        <v>40680.194027777776</v>
      </c>
      <c r="Q94" t="b">
        <v>0</v>
      </c>
      <c r="R94">
        <v>43</v>
      </c>
      <c r="S94" t="b">
        <v>1</v>
      </c>
      <c r="T94" t="s">
        <v>8266</v>
      </c>
      <c r="U94" s="8">
        <v>1.052</v>
      </c>
      <c r="V94" s="17">
        <f t="shared" si="6"/>
        <v>122.32558139534883</v>
      </c>
      <c r="W94" t="s">
        <v>8310</v>
      </c>
      <c r="X94" t="s">
        <v>8312</v>
      </c>
    </row>
    <row r="95" spans="1:24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21">
        <f t="shared" si="7"/>
        <v>42720.990543981483</v>
      </c>
      <c r="L95" s="24">
        <v>42720.990543981483</v>
      </c>
      <c r="M95" s="27">
        <f t="shared" si="8"/>
        <v>12</v>
      </c>
      <c r="N95" s="27">
        <f t="shared" si="9"/>
        <v>2016</v>
      </c>
      <c r="O95" s="25" t="str">
        <f t="shared" si="10"/>
        <v>Dec</v>
      </c>
      <c r="P95" s="19">
        <f t="shared" si="11"/>
        <v>42767.124999999993</v>
      </c>
      <c r="Q95" t="b">
        <v>0</v>
      </c>
      <c r="R95">
        <v>15</v>
      </c>
      <c r="S95" t="b">
        <v>1</v>
      </c>
      <c r="T95" t="s">
        <v>8266</v>
      </c>
      <c r="U95" s="8">
        <v>1.1060000000000001</v>
      </c>
      <c r="V95" s="17">
        <f t="shared" si="6"/>
        <v>73.733333333333334</v>
      </c>
      <c r="W95" t="s">
        <v>8310</v>
      </c>
      <c r="X95" t="s">
        <v>8312</v>
      </c>
    </row>
    <row r="96" spans="1:24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21">
        <f t="shared" si="7"/>
        <v>41065.649733796294</v>
      </c>
      <c r="L96" s="24">
        <v>41065.649733796294</v>
      </c>
      <c r="M96" s="27">
        <f t="shared" si="8"/>
        <v>6</v>
      </c>
      <c r="N96" s="27">
        <f t="shared" si="9"/>
        <v>2012</v>
      </c>
      <c r="O96" s="25" t="str">
        <f t="shared" si="10"/>
        <v>Jun</v>
      </c>
      <c r="P96" s="19">
        <f t="shared" si="11"/>
        <v>41093.666666666664</v>
      </c>
      <c r="Q96" t="b">
        <v>0</v>
      </c>
      <c r="R96">
        <v>12</v>
      </c>
      <c r="S96" t="b">
        <v>1</v>
      </c>
      <c r="T96" t="s">
        <v>8266</v>
      </c>
      <c r="U96" s="8">
        <v>1.04</v>
      </c>
      <c r="V96" s="17">
        <f t="shared" si="6"/>
        <v>21.666666666666668</v>
      </c>
      <c r="W96" t="s">
        <v>8310</v>
      </c>
      <c r="X96" t="s">
        <v>8312</v>
      </c>
    </row>
    <row r="97" spans="1:24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21">
        <f t="shared" si="7"/>
        <v>41716.509513888886</v>
      </c>
      <c r="L97" s="24">
        <v>41716.509513888886</v>
      </c>
      <c r="M97" s="27">
        <f t="shared" si="8"/>
        <v>3</v>
      </c>
      <c r="N97" s="27">
        <f t="shared" si="9"/>
        <v>2014</v>
      </c>
      <c r="O97" s="25" t="str">
        <f t="shared" si="10"/>
        <v>Mar</v>
      </c>
      <c r="P97" s="19">
        <f t="shared" si="11"/>
        <v>41736.509513888886</v>
      </c>
      <c r="Q97" t="b">
        <v>0</v>
      </c>
      <c r="R97">
        <v>21</v>
      </c>
      <c r="S97" t="b">
        <v>1</v>
      </c>
      <c r="T97" t="s">
        <v>8266</v>
      </c>
      <c r="U97" s="8">
        <v>1.3142857142857143</v>
      </c>
      <c r="V97" s="17">
        <f t="shared" si="6"/>
        <v>21.904761904761905</v>
      </c>
      <c r="W97" t="s">
        <v>8310</v>
      </c>
      <c r="X97" t="s">
        <v>8312</v>
      </c>
    </row>
    <row r="98" spans="1:24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21">
        <f t="shared" si="7"/>
        <v>40934.796770833331</v>
      </c>
      <c r="L98" s="24">
        <v>40934.796770833331</v>
      </c>
      <c r="M98" s="27">
        <f t="shared" si="8"/>
        <v>1</v>
      </c>
      <c r="N98" s="27">
        <f t="shared" si="9"/>
        <v>2012</v>
      </c>
      <c r="O98" s="25" t="str">
        <f t="shared" si="10"/>
        <v>Jan</v>
      </c>
      <c r="P98" s="19">
        <f t="shared" si="11"/>
        <v>40964.796770833331</v>
      </c>
      <c r="Q98" t="b">
        <v>0</v>
      </c>
      <c r="R98">
        <v>34</v>
      </c>
      <c r="S98" t="b">
        <v>1</v>
      </c>
      <c r="T98" t="s">
        <v>8266</v>
      </c>
      <c r="U98" s="8">
        <v>1.1466666666666667</v>
      </c>
      <c r="V98" s="17">
        <f t="shared" si="6"/>
        <v>50.588235294117645</v>
      </c>
      <c r="W98" t="s">
        <v>8310</v>
      </c>
      <c r="X98" t="s">
        <v>8312</v>
      </c>
    </row>
    <row r="99" spans="1:24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21">
        <f t="shared" si="7"/>
        <v>40324.45417824074</v>
      </c>
      <c r="L99" s="24">
        <v>40324.45417824074</v>
      </c>
      <c r="M99" s="27">
        <f t="shared" si="8"/>
        <v>5</v>
      </c>
      <c r="N99" s="27">
        <f t="shared" si="9"/>
        <v>2010</v>
      </c>
      <c r="O99" s="25" t="str">
        <f t="shared" si="10"/>
        <v>May</v>
      </c>
      <c r="P99" s="19">
        <f t="shared" si="11"/>
        <v>40390.916666666664</v>
      </c>
      <c r="Q99" t="b">
        <v>0</v>
      </c>
      <c r="R99">
        <v>8</v>
      </c>
      <c r="S99" t="b">
        <v>1</v>
      </c>
      <c r="T99" t="s">
        <v>8266</v>
      </c>
      <c r="U99" s="8">
        <v>1.0625</v>
      </c>
      <c r="V99" s="17">
        <f t="shared" si="6"/>
        <v>53.125</v>
      </c>
      <c r="W99" t="s">
        <v>8310</v>
      </c>
      <c r="X99" t="s">
        <v>8312</v>
      </c>
    </row>
    <row r="100" spans="1:24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21">
        <f t="shared" si="7"/>
        <v>40705.926874999997</v>
      </c>
      <c r="L100" s="24">
        <v>40705.926874999997</v>
      </c>
      <c r="M100" s="27">
        <f t="shared" si="8"/>
        <v>6</v>
      </c>
      <c r="N100" s="27">
        <f t="shared" si="9"/>
        <v>2011</v>
      </c>
      <c r="O100" s="25" t="str">
        <f t="shared" si="10"/>
        <v>Jun</v>
      </c>
      <c r="P100" s="19">
        <f t="shared" si="11"/>
        <v>40735.926874999997</v>
      </c>
      <c r="Q100" t="b">
        <v>0</v>
      </c>
      <c r="R100">
        <v>60</v>
      </c>
      <c r="S100" t="b">
        <v>1</v>
      </c>
      <c r="T100" t="s">
        <v>8266</v>
      </c>
      <c r="U100" s="8">
        <v>1.0625</v>
      </c>
      <c r="V100" s="17">
        <f t="shared" si="6"/>
        <v>56.666666666666664</v>
      </c>
      <c r="W100" t="s">
        <v>8310</v>
      </c>
      <c r="X100" t="s">
        <v>8312</v>
      </c>
    </row>
    <row r="101" spans="1:24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21">
        <f t="shared" si="7"/>
        <v>41214.586504629631</v>
      </c>
      <c r="L101" s="24">
        <v>41214.586504629631</v>
      </c>
      <c r="M101" s="27">
        <f t="shared" si="8"/>
        <v>11</v>
      </c>
      <c r="N101" s="27">
        <f t="shared" si="9"/>
        <v>2012</v>
      </c>
      <c r="O101" s="25" t="str">
        <f t="shared" si="10"/>
        <v>Nov</v>
      </c>
      <c r="P101" s="19">
        <f t="shared" si="11"/>
        <v>41250.770833333328</v>
      </c>
      <c r="Q101" t="b">
        <v>0</v>
      </c>
      <c r="R101">
        <v>39</v>
      </c>
      <c r="S101" t="b">
        <v>1</v>
      </c>
      <c r="T101" t="s">
        <v>8266</v>
      </c>
      <c r="U101" s="8">
        <v>1.0601933333333333</v>
      </c>
      <c r="V101" s="17">
        <f t="shared" si="6"/>
        <v>40.776666666666664</v>
      </c>
      <c r="W101" t="s">
        <v>8310</v>
      </c>
      <c r="X101" t="s">
        <v>8312</v>
      </c>
    </row>
    <row r="102" spans="1:24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21">
        <f t="shared" si="7"/>
        <v>41631.694432870368</v>
      </c>
      <c r="L102" s="24">
        <v>41631.694432870368</v>
      </c>
      <c r="M102" s="27">
        <f t="shared" si="8"/>
        <v>12</v>
      </c>
      <c r="N102" s="27">
        <f t="shared" si="9"/>
        <v>2013</v>
      </c>
      <c r="O102" s="25" t="str">
        <f t="shared" si="10"/>
        <v>Dec</v>
      </c>
      <c r="P102" s="19">
        <f t="shared" si="11"/>
        <v>41661.694432870368</v>
      </c>
      <c r="Q102" t="b">
        <v>0</v>
      </c>
      <c r="R102">
        <v>26</v>
      </c>
      <c r="S102" t="b">
        <v>1</v>
      </c>
      <c r="T102" t="s">
        <v>8266</v>
      </c>
      <c r="U102" s="8">
        <v>1</v>
      </c>
      <c r="V102" s="17">
        <f t="shared" si="6"/>
        <v>192.30769230769232</v>
      </c>
      <c r="W102" t="s">
        <v>8310</v>
      </c>
      <c r="X102" t="s">
        <v>8312</v>
      </c>
    </row>
    <row r="103" spans="1:24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21">
        <f t="shared" si="7"/>
        <v>41197.544976851852</v>
      </c>
      <c r="L103" s="24">
        <v>41197.544976851852</v>
      </c>
      <c r="M103" s="27">
        <f t="shared" si="8"/>
        <v>10</v>
      </c>
      <c r="N103" s="27">
        <f t="shared" si="9"/>
        <v>2012</v>
      </c>
      <c r="O103" s="25" t="str">
        <f t="shared" si="10"/>
        <v>Oct</v>
      </c>
      <c r="P103" s="19">
        <f t="shared" si="11"/>
        <v>41217.586643518516</v>
      </c>
      <c r="Q103" t="b">
        <v>0</v>
      </c>
      <c r="R103">
        <v>35</v>
      </c>
      <c r="S103" t="b">
        <v>1</v>
      </c>
      <c r="T103" t="s">
        <v>8266</v>
      </c>
      <c r="U103" s="8">
        <v>1</v>
      </c>
      <c r="V103" s="17">
        <f t="shared" si="6"/>
        <v>100</v>
      </c>
      <c r="W103" t="s">
        <v>8310</v>
      </c>
      <c r="X103" t="s">
        <v>8312</v>
      </c>
    </row>
    <row r="104" spans="1:24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21">
        <f t="shared" si="7"/>
        <v>41274.568402777775</v>
      </c>
      <c r="L104" s="24">
        <v>41274.568402777775</v>
      </c>
      <c r="M104" s="27">
        <f t="shared" si="8"/>
        <v>12</v>
      </c>
      <c r="N104" s="27">
        <f t="shared" si="9"/>
        <v>2012</v>
      </c>
      <c r="O104" s="25" t="str">
        <f t="shared" si="10"/>
        <v>Dec</v>
      </c>
      <c r="P104" s="19">
        <f t="shared" si="11"/>
        <v>41298.568402777775</v>
      </c>
      <c r="Q104" t="b">
        <v>0</v>
      </c>
      <c r="R104">
        <v>65</v>
      </c>
      <c r="S104" t="b">
        <v>1</v>
      </c>
      <c r="T104" t="s">
        <v>8266</v>
      </c>
      <c r="U104" s="8">
        <v>1.2775000000000001</v>
      </c>
      <c r="V104" s="17">
        <f t="shared" si="6"/>
        <v>117.92307692307692</v>
      </c>
      <c r="W104" t="s">
        <v>8310</v>
      </c>
      <c r="X104" t="s">
        <v>8312</v>
      </c>
    </row>
    <row r="105" spans="1:24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21">
        <f t="shared" si="7"/>
        <v>40504.922835648147</v>
      </c>
      <c r="L105" s="24">
        <v>40504.922835648147</v>
      </c>
      <c r="M105" s="27">
        <f t="shared" si="8"/>
        <v>11</v>
      </c>
      <c r="N105" s="27">
        <f t="shared" si="9"/>
        <v>2010</v>
      </c>
      <c r="O105" s="25" t="str">
        <f t="shared" si="10"/>
        <v>Nov</v>
      </c>
      <c r="P105" s="19">
        <f t="shared" si="11"/>
        <v>40534.922835648147</v>
      </c>
      <c r="Q105" t="b">
        <v>0</v>
      </c>
      <c r="R105">
        <v>49</v>
      </c>
      <c r="S105" t="b">
        <v>1</v>
      </c>
      <c r="T105" t="s">
        <v>8266</v>
      </c>
      <c r="U105" s="8">
        <v>1.0515384615384615</v>
      </c>
      <c r="V105" s="17">
        <f t="shared" si="6"/>
        <v>27.897959183673468</v>
      </c>
      <c r="W105" t="s">
        <v>8310</v>
      </c>
      <c r="X105" t="s">
        <v>8312</v>
      </c>
    </row>
    <row r="106" spans="1:24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21">
        <f t="shared" si="7"/>
        <v>41682.597569444442</v>
      </c>
      <c r="L106" s="24">
        <v>41682.597569444442</v>
      </c>
      <c r="M106" s="27">
        <f t="shared" si="8"/>
        <v>2</v>
      </c>
      <c r="N106" s="27">
        <f t="shared" si="9"/>
        <v>2014</v>
      </c>
      <c r="O106" s="25" t="str">
        <f t="shared" si="10"/>
        <v>Feb</v>
      </c>
      <c r="P106" s="19">
        <f t="shared" si="11"/>
        <v>41705.597569444442</v>
      </c>
      <c r="Q106" t="b">
        <v>0</v>
      </c>
      <c r="R106">
        <v>10</v>
      </c>
      <c r="S106" t="b">
        <v>1</v>
      </c>
      <c r="T106" t="s">
        <v>8266</v>
      </c>
      <c r="U106" s="8">
        <v>1.2</v>
      </c>
      <c r="V106" s="17">
        <f t="shared" si="6"/>
        <v>60</v>
      </c>
      <c r="W106" t="s">
        <v>8310</v>
      </c>
      <c r="X106" t="s">
        <v>8312</v>
      </c>
    </row>
    <row r="107" spans="1:24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21">
        <f t="shared" si="7"/>
        <v>40612.486874999995</v>
      </c>
      <c r="L107" s="24">
        <v>40612.486875000002</v>
      </c>
      <c r="M107" s="27">
        <f t="shared" si="8"/>
        <v>3</v>
      </c>
      <c r="N107" s="27">
        <f t="shared" si="9"/>
        <v>2011</v>
      </c>
      <c r="O107" s="25" t="str">
        <f t="shared" si="10"/>
        <v>Mar</v>
      </c>
      <c r="P107" s="19">
        <f t="shared" si="11"/>
        <v>40635.833333333328</v>
      </c>
      <c r="Q107" t="b">
        <v>0</v>
      </c>
      <c r="R107">
        <v>60</v>
      </c>
      <c r="S107" t="b">
        <v>1</v>
      </c>
      <c r="T107" t="s">
        <v>8266</v>
      </c>
      <c r="U107" s="8">
        <v>1.074090909090909</v>
      </c>
      <c r="V107" s="17">
        <f t="shared" si="6"/>
        <v>39.383333333333333</v>
      </c>
      <c r="W107" t="s">
        <v>8310</v>
      </c>
      <c r="X107" t="s">
        <v>8312</v>
      </c>
    </row>
    <row r="108" spans="1:24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21">
        <f t="shared" si="7"/>
        <v>42485.516435185178</v>
      </c>
      <c r="L108" s="24">
        <v>42485.516435185185</v>
      </c>
      <c r="M108" s="27">
        <f t="shared" si="8"/>
        <v>4</v>
      </c>
      <c r="N108" s="27">
        <f t="shared" si="9"/>
        <v>2016</v>
      </c>
      <c r="O108" s="25" t="str">
        <f t="shared" si="10"/>
        <v>Apr</v>
      </c>
      <c r="P108" s="19">
        <f t="shared" si="11"/>
        <v>42503.791666666664</v>
      </c>
      <c r="Q108" t="b">
        <v>0</v>
      </c>
      <c r="R108">
        <v>27</v>
      </c>
      <c r="S108" t="b">
        <v>1</v>
      </c>
      <c r="T108" t="s">
        <v>8266</v>
      </c>
      <c r="U108" s="8">
        <v>1.0049999999999999</v>
      </c>
      <c r="V108" s="17">
        <f t="shared" si="6"/>
        <v>186.11111111111111</v>
      </c>
      <c r="W108" t="s">
        <v>8310</v>
      </c>
      <c r="X108" t="s">
        <v>8312</v>
      </c>
    </row>
    <row r="109" spans="1:24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21">
        <f t="shared" si="7"/>
        <v>40987.568298611106</v>
      </c>
      <c r="L109" s="24">
        <v>40987.568298611113</v>
      </c>
      <c r="M109" s="27">
        <f t="shared" si="8"/>
        <v>3</v>
      </c>
      <c r="N109" s="27">
        <f t="shared" si="9"/>
        <v>2012</v>
      </c>
      <c r="O109" s="25" t="str">
        <f t="shared" si="10"/>
        <v>Mar</v>
      </c>
      <c r="P109" s="19">
        <f t="shared" si="11"/>
        <v>41001.568298611106</v>
      </c>
      <c r="Q109" t="b">
        <v>0</v>
      </c>
      <c r="R109">
        <v>69</v>
      </c>
      <c r="S109" t="b">
        <v>1</v>
      </c>
      <c r="T109" t="s">
        <v>8266</v>
      </c>
      <c r="U109" s="8">
        <v>1.0246666666666666</v>
      </c>
      <c r="V109" s="17">
        <f t="shared" si="6"/>
        <v>111.37681159420291</v>
      </c>
      <c r="W109" t="s">
        <v>8310</v>
      </c>
      <c r="X109" t="s">
        <v>8312</v>
      </c>
    </row>
    <row r="110" spans="1:24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21">
        <f t="shared" si="7"/>
        <v>40635.774155092593</v>
      </c>
      <c r="L110" s="24">
        <v>40635.774155092593</v>
      </c>
      <c r="M110" s="27">
        <f t="shared" si="8"/>
        <v>4</v>
      </c>
      <c r="N110" s="27">
        <f t="shared" si="9"/>
        <v>2011</v>
      </c>
      <c r="O110" s="25" t="str">
        <f t="shared" si="10"/>
        <v>Apr</v>
      </c>
      <c r="P110" s="19">
        <f t="shared" si="11"/>
        <v>40657.774155092593</v>
      </c>
      <c r="Q110" t="b">
        <v>0</v>
      </c>
      <c r="R110">
        <v>47</v>
      </c>
      <c r="S110" t="b">
        <v>1</v>
      </c>
      <c r="T110" t="s">
        <v>8266</v>
      </c>
      <c r="U110" s="8">
        <v>2.4666666666666668</v>
      </c>
      <c r="V110" s="17">
        <f t="shared" si="6"/>
        <v>78.723404255319153</v>
      </c>
      <c r="W110" t="s">
        <v>8310</v>
      </c>
      <c r="X110" t="s">
        <v>8312</v>
      </c>
    </row>
    <row r="111" spans="1:24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21">
        <f t="shared" si="7"/>
        <v>41365.404745370368</v>
      </c>
      <c r="L111" s="24">
        <v>41365.404745370368</v>
      </c>
      <c r="M111" s="27">
        <f t="shared" si="8"/>
        <v>4</v>
      </c>
      <c r="N111" s="27">
        <f t="shared" si="9"/>
        <v>2013</v>
      </c>
      <c r="O111" s="25" t="str">
        <f t="shared" si="10"/>
        <v>Apr</v>
      </c>
      <c r="P111" s="19">
        <f t="shared" si="11"/>
        <v>41425.404745370368</v>
      </c>
      <c r="Q111" t="b">
        <v>0</v>
      </c>
      <c r="R111">
        <v>47</v>
      </c>
      <c r="S111" t="b">
        <v>1</v>
      </c>
      <c r="T111" t="s">
        <v>8266</v>
      </c>
      <c r="U111" s="8">
        <v>2.1949999999999998</v>
      </c>
      <c r="V111" s="17">
        <f t="shared" si="6"/>
        <v>46.702127659574465</v>
      </c>
      <c r="W111" t="s">
        <v>8310</v>
      </c>
      <c r="X111" t="s">
        <v>8312</v>
      </c>
    </row>
    <row r="112" spans="1:24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21">
        <f t="shared" si="7"/>
        <v>40569.817476851851</v>
      </c>
      <c r="L112" s="24">
        <v>40569.817476851851</v>
      </c>
      <c r="M112" s="27">
        <f t="shared" si="8"/>
        <v>1</v>
      </c>
      <c r="N112" s="27">
        <f t="shared" si="9"/>
        <v>2011</v>
      </c>
      <c r="O112" s="25" t="str">
        <f t="shared" si="10"/>
        <v>Jan</v>
      </c>
      <c r="P112" s="19">
        <f t="shared" si="11"/>
        <v>40599.817476851851</v>
      </c>
      <c r="Q112" t="b">
        <v>0</v>
      </c>
      <c r="R112">
        <v>26</v>
      </c>
      <c r="S112" t="b">
        <v>1</v>
      </c>
      <c r="T112" t="s">
        <v>8266</v>
      </c>
      <c r="U112" s="8">
        <v>1.3076923076923077</v>
      </c>
      <c r="V112" s="17">
        <f t="shared" si="6"/>
        <v>65.384615384615387</v>
      </c>
      <c r="W112" t="s">
        <v>8310</v>
      </c>
      <c r="X112" t="s">
        <v>8312</v>
      </c>
    </row>
    <row r="113" spans="1:24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21">
        <f t="shared" si="7"/>
        <v>41557.741354166668</v>
      </c>
      <c r="L113" s="24">
        <v>41557.741354166668</v>
      </c>
      <c r="M113" s="27">
        <f t="shared" si="8"/>
        <v>10</v>
      </c>
      <c r="N113" s="27">
        <f t="shared" si="9"/>
        <v>2013</v>
      </c>
      <c r="O113" s="25" t="str">
        <f t="shared" si="10"/>
        <v>Oct</v>
      </c>
      <c r="P113" s="19">
        <f t="shared" si="11"/>
        <v>41592.040972222218</v>
      </c>
      <c r="Q113" t="b">
        <v>0</v>
      </c>
      <c r="R113">
        <v>53</v>
      </c>
      <c r="S113" t="b">
        <v>1</v>
      </c>
      <c r="T113" t="s">
        <v>8266</v>
      </c>
      <c r="U113" s="8">
        <v>1.5457142857142858</v>
      </c>
      <c r="V113" s="17">
        <f t="shared" si="6"/>
        <v>102.0754716981132</v>
      </c>
      <c r="W113" t="s">
        <v>8310</v>
      </c>
      <c r="X113" t="s">
        <v>8312</v>
      </c>
    </row>
    <row r="114" spans="1:24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21">
        <f t="shared" si="7"/>
        <v>42125.124849537031</v>
      </c>
      <c r="L114" s="24">
        <v>42125.124849537038</v>
      </c>
      <c r="M114" s="27">
        <f t="shared" si="8"/>
        <v>5</v>
      </c>
      <c r="N114" s="27">
        <f t="shared" si="9"/>
        <v>2015</v>
      </c>
      <c r="O114" s="25" t="str">
        <f t="shared" si="10"/>
        <v>May</v>
      </c>
      <c r="P114" s="19">
        <f t="shared" si="11"/>
        <v>42155.124849537031</v>
      </c>
      <c r="Q114" t="b">
        <v>0</v>
      </c>
      <c r="R114">
        <v>81</v>
      </c>
      <c r="S114" t="b">
        <v>1</v>
      </c>
      <c r="T114" t="s">
        <v>8266</v>
      </c>
      <c r="U114" s="8">
        <v>1.04</v>
      </c>
      <c r="V114" s="17">
        <f t="shared" si="6"/>
        <v>64.197530864197532</v>
      </c>
      <c r="W114" t="s">
        <v>8310</v>
      </c>
      <c r="X114" t="s">
        <v>8312</v>
      </c>
    </row>
    <row r="115" spans="1:24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21">
        <f t="shared" si="7"/>
        <v>41717.834699074076</v>
      </c>
      <c r="L115" s="24">
        <v>41717.834699074076</v>
      </c>
      <c r="M115" s="27">
        <f t="shared" si="8"/>
        <v>3</v>
      </c>
      <c r="N115" s="27">
        <f t="shared" si="9"/>
        <v>2014</v>
      </c>
      <c r="O115" s="25" t="str">
        <f t="shared" si="10"/>
        <v>Mar</v>
      </c>
      <c r="P115" s="19">
        <f t="shared" si="11"/>
        <v>41741.875</v>
      </c>
      <c r="Q115" t="b">
        <v>0</v>
      </c>
      <c r="R115">
        <v>78</v>
      </c>
      <c r="S115" t="b">
        <v>1</v>
      </c>
      <c r="T115" t="s">
        <v>8266</v>
      </c>
      <c r="U115" s="8">
        <v>1.41</v>
      </c>
      <c r="V115" s="17">
        <f t="shared" si="6"/>
        <v>90.384615384615387</v>
      </c>
      <c r="W115" t="s">
        <v>8310</v>
      </c>
      <c r="X115" t="s">
        <v>8312</v>
      </c>
    </row>
    <row r="116" spans="1:24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21">
        <f t="shared" si="7"/>
        <v>40753.550092592588</v>
      </c>
      <c r="L116" s="24">
        <v>40753.550092592595</v>
      </c>
      <c r="M116" s="27">
        <f t="shared" si="8"/>
        <v>7</v>
      </c>
      <c r="N116" s="27">
        <f t="shared" si="9"/>
        <v>2011</v>
      </c>
      <c r="O116" s="25" t="str">
        <f t="shared" si="10"/>
        <v>Jul</v>
      </c>
      <c r="P116" s="19">
        <f t="shared" si="11"/>
        <v>40761.416666666664</v>
      </c>
      <c r="Q116" t="b">
        <v>0</v>
      </c>
      <c r="R116">
        <v>35</v>
      </c>
      <c r="S116" t="b">
        <v>1</v>
      </c>
      <c r="T116" t="s">
        <v>8266</v>
      </c>
      <c r="U116" s="8">
        <v>1.0333333333333334</v>
      </c>
      <c r="V116" s="17">
        <f t="shared" si="6"/>
        <v>88.571428571428569</v>
      </c>
      <c r="W116" t="s">
        <v>8310</v>
      </c>
      <c r="X116" t="s">
        <v>8312</v>
      </c>
    </row>
    <row r="117" spans="1:24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21">
        <f t="shared" si="7"/>
        <v>40861.065833333334</v>
      </c>
      <c r="L117" s="24">
        <v>40861.065833333334</v>
      </c>
      <c r="M117" s="27">
        <f t="shared" si="8"/>
        <v>11</v>
      </c>
      <c r="N117" s="27">
        <f t="shared" si="9"/>
        <v>2011</v>
      </c>
      <c r="O117" s="25" t="str">
        <f t="shared" si="10"/>
        <v>Nov</v>
      </c>
      <c r="P117" s="19">
        <f t="shared" si="11"/>
        <v>40921.065833333334</v>
      </c>
      <c r="Q117" t="b">
        <v>0</v>
      </c>
      <c r="R117">
        <v>22</v>
      </c>
      <c r="S117" t="b">
        <v>1</v>
      </c>
      <c r="T117" t="s">
        <v>8266</v>
      </c>
      <c r="U117" s="8">
        <v>1.4044444444444444</v>
      </c>
      <c r="V117" s="17">
        <f t="shared" si="6"/>
        <v>28.727272727272727</v>
      </c>
      <c r="W117" t="s">
        <v>8310</v>
      </c>
      <c r="X117" t="s">
        <v>8312</v>
      </c>
    </row>
    <row r="118" spans="1:24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21">
        <f t="shared" si="7"/>
        <v>40918.530601851853</v>
      </c>
      <c r="L118" s="24">
        <v>40918.530601851853</v>
      </c>
      <c r="M118" s="27">
        <f t="shared" si="8"/>
        <v>1</v>
      </c>
      <c r="N118" s="27">
        <f t="shared" si="9"/>
        <v>2012</v>
      </c>
      <c r="O118" s="25" t="str">
        <f t="shared" si="10"/>
        <v>Jan</v>
      </c>
      <c r="P118" s="19">
        <f t="shared" si="11"/>
        <v>40943.530601851853</v>
      </c>
      <c r="Q118" t="b">
        <v>0</v>
      </c>
      <c r="R118">
        <v>57</v>
      </c>
      <c r="S118" t="b">
        <v>1</v>
      </c>
      <c r="T118" t="s">
        <v>8266</v>
      </c>
      <c r="U118" s="8">
        <v>1.1365714285714286</v>
      </c>
      <c r="V118" s="17">
        <f t="shared" si="6"/>
        <v>69.78947368421052</v>
      </c>
      <c r="W118" t="s">
        <v>8310</v>
      </c>
      <c r="X118" t="s">
        <v>8312</v>
      </c>
    </row>
    <row r="119" spans="1:24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21">
        <f t="shared" si="7"/>
        <v>40595.288831018515</v>
      </c>
      <c r="L119" s="24">
        <v>40595.288831018515</v>
      </c>
      <c r="M119" s="27">
        <f t="shared" si="8"/>
        <v>2</v>
      </c>
      <c r="N119" s="27">
        <f t="shared" si="9"/>
        <v>2011</v>
      </c>
      <c r="O119" s="25" t="str">
        <f t="shared" si="10"/>
        <v>Feb</v>
      </c>
      <c r="P119" s="19">
        <f t="shared" si="11"/>
        <v>40641.247164351851</v>
      </c>
      <c r="Q119" t="b">
        <v>0</v>
      </c>
      <c r="R119">
        <v>27</v>
      </c>
      <c r="S119" t="b">
        <v>1</v>
      </c>
      <c r="T119" t="s">
        <v>8266</v>
      </c>
      <c r="U119" s="8">
        <v>1.0049377777777779</v>
      </c>
      <c r="V119" s="17">
        <f t="shared" si="6"/>
        <v>167.48962962962963</v>
      </c>
      <c r="W119" t="s">
        <v>8310</v>
      </c>
      <c r="X119" t="s">
        <v>8312</v>
      </c>
    </row>
    <row r="120" spans="1:24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21">
        <f t="shared" si="7"/>
        <v>40248.626666666663</v>
      </c>
      <c r="L120" s="24">
        <v>40248.626666666663</v>
      </c>
      <c r="M120" s="27">
        <f t="shared" si="8"/>
        <v>3</v>
      </c>
      <c r="N120" s="27">
        <f t="shared" si="9"/>
        <v>2010</v>
      </c>
      <c r="O120" s="25" t="str">
        <f t="shared" si="10"/>
        <v>Mar</v>
      </c>
      <c r="P120" s="19">
        <f t="shared" si="11"/>
        <v>40338.583333333328</v>
      </c>
      <c r="Q120" t="b">
        <v>0</v>
      </c>
      <c r="R120">
        <v>39</v>
      </c>
      <c r="S120" t="b">
        <v>1</v>
      </c>
      <c r="T120" t="s">
        <v>8266</v>
      </c>
      <c r="U120" s="8">
        <v>1.1303159999999999</v>
      </c>
      <c r="V120" s="17">
        <f t="shared" si="6"/>
        <v>144.91230769230768</v>
      </c>
      <c r="W120" t="s">
        <v>8310</v>
      </c>
      <c r="X120" t="s">
        <v>8312</v>
      </c>
    </row>
    <row r="121" spans="1:24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21">
        <f t="shared" si="7"/>
        <v>40722.845324074071</v>
      </c>
      <c r="L121" s="24">
        <v>40722.845324074071</v>
      </c>
      <c r="M121" s="27">
        <f t="shared" si="8"/>
        <v>6</v>
      </c>
      <c r="N121" s="27">
        <f t="shared" si="9"/>
        <v>2011</v>
      </c>
      <c r="O121" s="25" t="str">
        <f t="shared" si="10"/>
        <v>Jun</v>
      </c>
      <c r="P121" s="19">
        <f t="shared" si="11"/>
        <v>40752.845324074071</v>
      </c>
      <c r="Q121" t="b">
        <v>0</v>
      </c>
      <c r="R121">
        <v>37</v>
      </c>
      <c r="S121" t="b">
        <v>1</v>
      </c>
      <c r="T121" t="s">
        <v>8266</v>
      </c>
      <c r="U121" s="8">
        <v>1.0455692307692308</v>
      </c>
      <c r="V121" s="17">
        <f t="shared" si="6"/>
        <v>91.840540540540545</v>
      </c>
      <c r="W121" t="s">
        <v>8310</v>
      </c>
      <c r="X121" t="s">
        <v>8312</v>
      </c>
    </row>
    <row r="122" spans="1:24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21">
        <f t="shared" si="7"/>
        <v>40738.860949074071</v>
      </c>
      <c r="L122" s="24">
        <v>40738.860949074071</v>
      </c>
      <c r="M122" s="27">
        <f t="shared" si="8"/>
        <v>7</v>
      </c>
      <c r="N122" s="27">
        <f t="shared" si="9"/>
        <v>2011</v>
      </c>
      <c r="O122" s="25" t="str">
        <f t="shared" si="10"/>
        <v>Jul</v>
      </c>
      <c r="P122" s="19">
        <f t="shared" si="11"/>
        <v>40768.75</v>
      </c>
      <c r="Q122" t="b">
        <v>0</v>
      </c>
      <c r="R122">
        <v>1</v>
      </c>
      <c r="S122" t="b">
        <v>0</v>
      </c>
      <c r="T122" t="s">
        <v>8267</v>
      </c>
      <c r="U122" s="8">
        <v>1.4285714285714287E-4</v>
      </c>
      <c r="V122" s="17">
        <f t="shared" si="6"/>
        <v>10</v>
      </c>
      <c r="W122" t="s">
        <v>8310</v>
      </c>
      <c r="X122" t="s">
        <v>8313</v>
      </c>
    </row>
    <row r="123" spans="1:24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21">
        <f t="shared" si="7"/>
        <v>42615.841516203705</v>
      </c>
      <c r="L123" s="24">
        <v>42615.841516203705</v>
      </c>
      <c r="M123" s="27">
        <f t="shared" si="8"/>
        <v>9</v>
      </c>
      <c r="N123" s="27">
        <f t="shared" si="9"/>
        <v>2016</v>
      </c>
      <c r="O123" s="25" t="str">
        <f t="shared" si="10"/>
        <v>Sep</v>
      </c>
      <c r="P123" s="19">
        <f t="shared" si="11"/>
        <v>42645.841516203705</v>
      </c>
      <c r="Q123" t="b">
        <v>0</v>
      </c>
      <c r="R123">
        <v>1</v>
      </c>
      <c r="S123" t="b">
        <v>0</v>
      </c>
      <c r="T123" t="s">
        <v>8267</v>
      </c>
      <c r="U123" s="8">
        <v>3.3333333333333332E-4</v>
      </c>
      <c r="V123" s="17">
        <f t="shared" si="6"/>
        <v>1</v>
      </c>
      <c r="W123" t="s">
        <v>8310</v>
      </c>
      <c r="X123" t="s">
        <v>8313</v>
      </c>
    </row>
    <row r="124" spans="1:24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21">
        <f t="shared" si="7"/>
        <v>42096.496643518512</v>
      </c>
      <c r="L124" s="24">
        <v>42096.49664351852</v>
      </c>
      <c r="M124" s="27">
        <f t="shared" si="8"/>
        <v>4</v>
      </c>
      <c r="N124" s="27">
        <f t="shared" si="9"/>
        <v>2015</v>
      </c>
      <c r="O124" s="25" t="str">
        <f t="shared" si="10"/>
        <v>Apr</v>
      </c>
      <c r="P124" s="19">
        <f t="shared" si="11"/>
        <v>42112.219444444439</v>
      </c>
      <c r="Q124" t="b">
        <v>0</v>
      </c>
      <c r="R124">
        <v>0</v>
      </c>
      <c r="S124" t="b">
        <v>0</v>
      </c>
      <c r="T124" t="s">
        <v>8267</v>
      </c>
      <c r="U124" s="8">
        <v>0</v>
      </c>
      <c r="V124" s="17" t="e">
        <f t="shared" si="6"/>
        <v>#DIV/0!</v>
      </c>
      <c r="W124" t="s">
        <v>8310</v>
      </c>
      <c r="X124" t="s">
        <v>8313</v>
      </c>
    </row>
    <row r="125" spans="1:24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21">
        <f t="shared" si="7"/>
        <v>42593.223460648143</v>
      </c>
      <c r="L125" s="24">
        <v>42593.223460648151</v>
      </c>
      <c r="M125" s="27">
        <f t="shared" si="8"/>
        <v>8</v>
      </c>
      <c r="N125" s="27">
        <f t="shared" si="9"/>
        <v>2016</v>
      </c>
      <c r="O125" s="25" t="str">
        <f t="shared" si="10"/>
        <v>Aug</v>
      </c>
      <c r="P125" s="19">
        <f t="shared" si="11"/>
        <v>42653.223460648143</v>
      </c>
      <c r="Q125" t="b">
        <v>0</v>
      </c>
      <c r="R125">
        <v>6</v>
      </c>
      <c r="S125" t="b">
        <v>0</v>
      </c>
      <c r="T125" t="s">
        <v>8267</v>
      </c>
      <c r="U125" s="8">
        <v>2.7454545454545453E-3</v>
      </c>
      <c r="V125" s="17">
        <f t="shared" si="6"/>
        <v>25.166666666666668</v>
      </c>
      <c r="W125" t="s">
        <v>8310</v>
      </c>
      <c r="X125" t="s">
        <v>8313</v>
      </c>
    </row>
    <row r="126" spans="1:24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21">
        <f t="shared" si="7"/>
        <v>41904.573657407404</v>
      </c>
      <c r="L126" s="24">
        <v>41904.573657407411</v>
      </c>
      <c r="M126" s="27">
        <f t="shared" si="8"/>
        <v>9</v>
      </c>
      <c r="N126" s="27">
        <f t="shared" si="9"/>
        <v>2014</v>
      </c>
      <c r="O126" s="25" t="str">
        <f t="shared" si="10"/>
        <v>Sep</v>
      </c>
      <c r="P126" s="19">
        <f t="shared" si="11"/>
        <v>41940.708333333328</v>
      </c>
      <c r="Q126" t="b">
        <v>0</v>
      </c>
      <c r="R126">
        <v>0</v>
      </c>
      <c r="S126" t="b">
        <v>0</v>
      </c>
      <c r="T126" t="s">
        <v>8267</v>
      </c>
      <c r="U126" s="8">
        <v>0</v>
      </c>
      <c r="V126" s="17" t="e">
        <f t="shared" si="6"/>
        <v>#DIV/0!</v>
      </c>
      <c r="W126" t="s">
        <v>8310</v>
      </c>
      <c r="X126" t="s">
        <v>8313</v>
      </c>
    </row>
    <row r="127" spans="1:24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21">
        <f t="shared" si="7"/>
        <v>42114.720393518517</v>
      </c>
      <c r="L127" s="24">
        <v>42114.720393518517</v>
      </c>
      <c r="M127" s="27">
        <f t="shared" si="8"/>
        <v>4</v>
      </c>
      <c r="N127" s="27">
        <f t="shared" si="9"/>
        <v>2015</v>
      </c>
      <c r="O127" s="25" t="str">
        <f t="shared" si="10"/>
        <v>Apr</v>
      </c>
      <c r="P127" s="19">
        <f t="shared" si="11"/>
        <v>42139.720393518517</v>
      </c>
      <c r="Q127" t="b">
        <v>0</v>
      </c>
      <c r="R127">
        <v>6</v>
      </c>
      <c r="S127" t="b">
        <v>0</v>
      </c>
      <c r="T127" t="s">
        <v>8267</v>
      </c>
      <c r="U127" s="8">
        <v>0.14000000000000001</v>
      </c>
      <c r="V127" s="17">
        <f t="shared" si="6"/>
        <v>11.666666666666666</v>
      </c>
      <c r="W127" t="s">
        <v>8310</v>
      </c>
      <c r="X127" t="s">
        <v>8313</v>
      </c>
    </row>
    <row r="128" spans="1:24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21">
        <f t="shared" si="7"/>
        <v>42709.78564814815</v>
      </c>
      <c r="L128" s="24">
        <v>42709.78564814815</v>
      </c>
      <c r="M128" s="27">
        <f t="shared" si="8"/>
        <v>12</v>
      </c>
      <c r="N128" s="27">
        <f t="shared" si="9"/>
        <v>2016</v>
      </c>
      <c r="O128" s="25" t="str">
        <f t="shared" si="10"/>
        <v>Dec</v>
      </c>
      <c r="P128" s="19">
        <f t="shared" si="11"/>
        <v>42769.78564814815</v>
      </c>
      <c r="Q128" t="b">
        <v>0</v>
      </c>
      <c r="R128">
        <v>13</v>
      </c>
      <c r="S128" t="b">
        <v>0</v>
      </c>
      <c r="T128" t="s">
        <v>8267</v>
      </c>
      <c r="U128" s="8">
        <v>5.5480000000000002E-2</v>
      </c>
      <c r="V128" s="17">
        <f t="shared" si="6"/>
        <v>106.69230769230769</v>
      </c>
      <c r="W128" t="s">
        <v>8310</v>
      </c>
      <c r="X128" t="s">
        <v>8313</v>
      </c>
    </row>
    <row r="129" spans="1:24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21">
        <f t="shared" si="7"/>
        <v>42135.381215277775</v>
      </c>
      <c r="L129" s="24">
        <v>42135.381215277775</v>
      </c>
      <c r="M129" s="27">
        <f t="shared" si="8"/>
        <v>5</v>
      </c>
      <c r="N129" s="27">
        <f t="shared" si="9"/>
        <v>2015</v>
      </c>
      <c r="O129" s="25" t="str">
        <f t="shared" si="10"/>
        <v>May</v>
      </c>
      <c r="P129" s="19">
        <f t="shared" si="11"/>
        <v>42165.874999999993</v>
      </c>
      <c r="Q129" t="b">
        <v>0</v>
      </c>
      <c r="R129">
        <v>4</v>
      </c>
      <c r="S129" t="b">
        <v>0</v>
      </c>
      <c r="T129" t="s">
        <v>8267</v>
      </c>
      <c r="U129" s="8">
        <v>2.375E-2</v>
      </c>
      <c r="V129" s="17">
        <f t="shared" si="6"/>
        <v>47.5</v>
      </c>
      <c r="W129" t="s">
        <v>8310</v>
      </c>
      <c r="X129" t="s">
        <v>8313</v>
      </c>
    </row>
    <row r="130" spans="1:24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21">
        <f t="shared" si="7"/>
        <v>42067.415983796294</v>
      </c>
      <c r="L130" s="24">
        <v>42067.415983796294</v>
      </c>
      <c r="M130" s="27">
        <f t="shared" si="8"/>
        <v>3</v>
      </c>
      <c r="N130" s="27">
        <f t="shared" si="9"/>
        <v>2015</v>
      </c>
      <c r="O130" s="25" t="str">
        <f t="shared" si="10"/>
        <v>Mar</v>
      </c>
      <c r="P130" s="19">
        <f t="shared" si="11"/>
        <v>42097.37431712963</v>
      </c>
      <c r="Q130" t="b">
        <v>0</v>
      </c>
      <c r="R130">
        <v>6</v>
      </c>
      <c r="S130" t="b">
        <v>0</v>
      </c>
      <c r="T130" t="s">
        <v>8267</v>
      </c>
      <c r="U130" s="8">
        <v>1.8669999999999999E-2</v>
      </c>
      <c r="V130" s="17">
        <f t="shared" ref="V130:V193" si="12">E130/R130</f>
        <v>311.16666666666669</v>
      </c>
      <c r="W130" t="s">
        <v>8310</v>
      </c>
      <c r="X130" t="s">
        <v>8313</v>
      </c>
    </row>
    <row r="131" spans="1:24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21">
        <f t="shared" ref="K131:K194" si="13">(J130/86400)+25569+(-5/24)</f>
        <v>42628.019594907404</v>
      </c>
      <c r="L131" s="24">
        <v>42628.019594907404</v>
      </c>
      <c r="M131" s="27">
        <f t="shared" ref="M131:M194" si="14">MONTH(L131)</f>
        <v>9</v>
      </c>
      <c r="N131" s="27">
        <f t="shared" ref="N131:N194" si="15">YEAR(L131)</f>
        <v>2016</v>
      </c>
      <c r="O131" s="25" t="str">
        <f t="shared" ref="O131:O194" si="16">VLOOKUP($M131,$AI$3:$AJ$14,2,FALSE)</f>
        <v>Sep</v>
      </c>
      <c r="P131" s="19">
        <f t="shared" ref="P131:P194" si="17">(I130/86400)+25569+(-5/24)</f>
        <v>42663.019594907404</v>
      </c>
      <c r="Q131" t="b">
        <v>0</v>
      </c>
      <c r="R131">
        <v>0</v>
      </c>
      <c r="S131" t="b">
        <v>0</v>
      </c>
      <c r="T131" t="s">
        <v>8267</v>
      </c>
      <c r="U131" s="8">
        <v>0</v>
      </c>
      <c r="V131" s="17" t="e">
        <f t="shared" si="12"/>
        <v>#DIV/0!</v>
      </c>
      <c r="W131" t="s">
        <v>8310</v>
      </c>
      <c r="X131" t="s">
        <v>8313</v>
      </c>
    </row>
    <row r="132" spans="1:24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21">
        <f t="shared" si="13"/>
        <v>41882.728969907403</v>
      </c>
      <c r="L132" s="24">
        <v>41882.72896990741</v>
      </c>
      <c r="M132" s="27">
        <f t="shared" si="14"/>
        <v>8</v>
      </c>
      <c r="N132" s="27">
        <f t="shared" si="15"/>
        <v>2014</v>
      </c>
      <c r="O132" s="25" t="str">
        <f t="shared" si="16"/>
        <v>Aug</v>
      </c>
      <c r="P132" s="19">
        <f t="shared" si="17"/>
        <v>41942.728969907403</v>
      </c>
      <c r="Q132" t="b">
        <v>0</v>
      </c>
      <c r="R132">
        <v>0</v>
      </c>
      <c r="S132" t="b">
        <v>0</v>
      </c>
      <c r="T132" t="s">
        <v>8267</v>
      </c>
      <c r="U132" s="8">
        <v>0</v>
      </c>
      <c r="V132" s="17" t="e">
        <f t="shared" si="12"/>
        <v>#DIV/0!</v>
      </c>
      <c r="W132" t="s">
        <v>8310</v>
      </c>
      <c r="X132" t="s">
        <v>8313</v>
      </c>
    </row>
    <row r="133" spans="1:24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21">
        <f t="shared" si="13"/>
        <v>41778.707083333335</v>
      </c>
      <c r="L133" s="24">
        <v>41778.707083333335</v>
      </c>
      <c r="M133" s="27">
        <f t="shared" si="14"/>
        <v>5</v>
      </c>
      <c r="N133" s="27">
        <f t="shared" si="15"/>
        <v>2014</v>
      </c>
      <c r="O133" s="25" t="str">
        <f t="shared" si="16"/>
        <v>May</v>
      </c>
      <c r="P133" s="19">
        <f t="shared" si="17"/>
        <v>41806.636111111111</v>
      </c>
      <c r="Q133" t="b">
        <v>0</v>
      </c>
      <c r="R133">
        <v>0</v>
      </c>
      <c r="S133" t="b">
        <v>0</v>
      </c>
      <c r="T133" t="s">
        <v>8267</v>
      </c>
      <c r="U133" s="8">
        <v>0</v>
      </c>
      <c r="V133" s="17" t="e">
        <f t="shared" si="12"/>
        <v>#DIV/0!</v>
      </c>
      <c r="W133" t="s">
        <v>8310</v>
      </c>
      <c r="X133" t="s">
        <v>8313</v>
      </c>
    </row>
    <row r="134" spans="1:24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21">
        <f t="shared" si="13"/>
        <v>42541.629178240742</v>
      </c>
      <c r="L134" s="24">
        <v>42541.629178240742</v>
      </c>
      <c r="M134" s="27">
        <f t="shared" si="14"/>
        <v>6</v>
      </c>
      <c r="N134" s="27">
        <f t="shared" si="15"/>
        <v>2016</v>
      </c>
      <c r="O134" s="25" t="str">
        <f t="shared" si="16"/>
        <v>Jun</v>
      </c>
      <c r="P134" s="19">
        <f t="shared" si="17"/>
        <v>42556.791666666664</v>
      </c>
      <c r="Q134" t="b">
        <v>0</v>
      </c>
      <c r="R134">
        <v>81</v>
      </c>
      <c r="S134" t="b">
        <v>0</v>
      </c>
      <c r="T134" t="s">
        <v>8267</v>
      </c>
      <c r="U134" s="8">
        <v>9.5687499999999995E-2</v>
      </c>
      <c r="V134" s="17">
        <f t="shared" si="12"/>
        <v>94.506172839506178</v>
      </c>
      <c r="W134" t="s">
        <v>8310</v>
      </c>
      <c r="X134" t="s">
        <v>8313</v>
      </c>
    </row>
    <row r="135" spans="1:24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21">
        <f t="shared" si="13"/>
        <v>41905.60424768518</v>
      </c>
      <c r="L135" s="24">
        <v>41905.604247685187</v>
      </c>
      <c r="M135" s="27">
        <f t="shared" si="14"/>
        <v>9</v>
      </c>
      <c r="N135" s="27">
        <f t="shared" si="15"/>
        <v>2014</v>
      </c>
      <c r="O135" s="25" t="str">
        <f t="shared" si="16"/>
        <v>Sep</v>
      </c>
      <c r="P135" s="19">
        <f t="shared" si="17"/>
        <v>41950.645914351851</v>
      </c>
      <c r="Q135" t="b">
        <v>0</v>
      </c>
      <c r="R135">
        <v>0</v>
      </c>
      <c r="S135" t="b">
        <v>0</v>
      </c>
      <c r="T135" t="s">
        <v>8267</v>
      </c>
      <c r="U135" s="8">
        <v>0</v>
      </c>
      <c r="V135" s="17" t="e">
        <f t="shared" si="12"/>
        <v>#DIV/0!</v>
      </c>
      <c r="W135" t="s">
        <v>8310</v>
      </c>
      <c r="X135" t="s">
        <v>8313</v>
      </c>
    </row>
    <row r="136" spans="1:24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21">
        <f t="shared" si="13"/>
        <v>42491.599351851844</v>
      </c>
      <c r="L136" s="24">
        <v>42491.599351851852</v>
      </c>
      <c r="M136" s="27">
        <f t="shared" si="14"/>
        <v>5</v>
      </c>
      <c r="N136" s="27">
        <f t="shared" si="15"/>
        <v>2016</v>
      </c>
      <c r="O136" s="25" t="str">
        <f t="shared" si="16"/>
        <v>May</v>
      </c>
      <c r="P136" s="19">
        <f t="shared" si="17"/>
        <v>42521.521527777775</v>
      </c>
      <c r="Q136" t="b">
        <v>0</v>
      </c>
      <c r="R136">
        <v>0</v>
      </c>
      <c r="S136" t="b">
        <v>0</v>
      </c>
      <c r="T136" t="s">
        <v>8267</v>
      </c>
      <c r="U136" s="8">
        <v>0</v>
      </c>
      <c r="V136" s="17" t="e">
        <f t="shared" si="12"/>
        <v>#DIV/0!</v>
      </c>
      <c r="W136" t="s">
        <v>8310</v>
      </c>
      <c r="X136" t="s">
        <v>8313</v>
      </c>
    </row>
    <row r="137" spans="1:24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21">
        <f t="shared" si="13"/>
        <v>42221.701597222222</v>
      </c>
      <c r="L137" s="24">
        <v>42221.701597222222</v>
      </c>
      <c r="M137" s="27">
        <f t="shared" si="14"/>
        <v>8</v>
      </c>
      <c r="N137" s="27">
        <f t="shared" si="15"/>
        <v>2015</v>
      </c>
      <c r="O137" s="25" t="str">
        <f t="shared" si="16"/>
        <v>Aug</v>
      </c>
      <c r="P137" s="19">
        <f t="shared" si="17"/>
        <v>42251.499999999993</v>
      </c>
      <c r="Q137" t="b">
        <v>0</v>
      </c>
      <c r="R137">
        <v>5</v>
      </c>
      <c r="S137" t="b">
        <v>0</v>
      </c>
      <c r="T137" t="s">
        <v>8267</v>
      </c>
      <c r="U137" s="8">
        <v>0.13433333333333333</v>
      </c>
      <c r="V137" s="17">
        <f t="shared" si="12"/>
        <v>80.599999999999994</v>
      </c>
      <c r="W137" t="s">
        <v>8310</v>
      </c>
      <c r="X137" t="s">
        <v>8313</v>
      </c>
    </row>
    <row r="138" spans="1:24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21">
        <f t="shared" si="13"/>
        <v>41788.173576388886</v>
      </c>
      <c r="L138" s="24">
        <v>41788.173576388886</v>
      </c>
      <c r="M138" s="27">
        <f t="shared" si="14"/>
        <v>5</v>
      </c>
      <c r="N138" s="27">
        <f t="shared" si="15"/>
        <v>2014</v>
      </c>
      <c r="O138" s="25" t="str">
        <f t="shared" si="16"/>
        <v>May</v>
      </c>
      <c r="P138" s="19">
        <f t="shared" si="17"/>
        <v>41821.583333333328</v>
      </c>
      <c r="Q138" t="b">
        <v>0</v>
      </c>
      <c r="R138">
        <v>0</v>
      </c>
      <c r="S138" t="b">
        <v>0</v>
      </c>
      <c r="T138" t="s">
        <v>8267</v>
      </c>
      <c r="U138" s="8">
        <v>0</v>
      </c>
      <c r="V138" s="17" t="e">
        <f t="shared" si="12"/>
        <v>#DIV/0!</v>
      </c>
      <c r="W138" t="s">
        <v>8310</v>
      </c>
      <c r="X138" t="s">
        <v>8313</v>
      </c>
    </row>
    <row r="139" spans="1:24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21">
        <f t="shared" si="13"/>
        <v>42096.201782407406</v>
      </c>
      <c r="L139" s="24">
        <v>42096.201782407406</v>
      </c>
      <c r="M139" s="27">
        <f t="shared" si="14"/>
        <v>4</v>
      </c>
      <c r="N139" s="27">
        <f t="shared" si="15"/>
        <v>2015</v>
      </c>
      <c r="O139" s="25" t="str">
        <f t="shared" si="16"/>
        <v>Apr</v>
      </c>
      <c r="P139" s="19">
        <f t="shared" si="17"/>
        <v>42140.219444444439</v>
      </c>
      <c r="Q139" t="b">
        <v>0</v>
      </c>
      <c r="R139">
        <v>0</v>
      </c>
      <c r="S139" t="b">
        <v>0</v>
      </c>
      <c r="T139" t="s">
        <v>8267</v>
      </c>
      <c r="U139" s="8">
        <v>0</v>
      </c>
      <c r="V139" s="17" t="e">
        <f t="shared" si="12"/>
        <v>#DIV/0!</v>
      </c>
      <c r="W139" t="s">
        <v>8310</v>
      </c>
      <c r="X139" t="s">
        <v>8313</v>
      </c>
    </row>
    <row r="140" spans="1:24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21">
        <f t="shared" si="13"/>
        <v>42239.365659722222</v>
      </c>
      <c r="L140" s="24">
        <v>42239.365659722222</v>
      </c>
      <c r="M140" s="27">
        <f t="shared" si="14"/>
        <v>8</v>
      </c>
      <c r="N140" s="27">
        <f t="shared" si="15"/>
        <v>2015</v>
      </c>
      <c r="O140" s="25" t="str">
        <f t="shared" si="16"/>
        <v>Aug</v>
      </c>
      <c r="P140" s="19">
        <f t="shared" si="17"/>
        <v>42289.365659722222</v>
      </c>
      <c r="Q140" t="b">
        <v>0</v>
      </c>
      <c r="R140">
        <v>58</v>
      </c>
      <c r="S140" t="b">
        <v>0</v>
      </c>
      <c r="T140" t="s">
        <v>8267</v>
      </c>
      <c r="U140" s="8">
        <v>3.1413333333333335E-2</v>
      </c>
      <c r="V140" s="17">
        <f t="shared" si="12"/>
        <v>81.241379310344826</v>
      </c>
      <c r="W140" t="s">
        <v>8310</v>
      </c>
      <c r="X140" t="s">
        <v>8313</v>
      </c>
    </row>
    <row r="141" spans="1:24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21">
        <f t="shared" si="13"/>
        <v>42186.049085648141</v>
      </c>
      <c r="L141" s="24">
        <v>42186.049085648148</v>
      </c>
      <c r="M141" s="27">
        <f t="shared" si="14"/>
        <v>7</v>
      </c>
      <c r="N141" s="27">
        <f t="shared" si="15"/>
        <v>2015</v>
      </c>
      <c r="O141" s="25" t="str">
        <f t="shared" si="16"/>
        <v>Jul</v>
      </c>
      <c r="P141" s="19">
        <f t="shared" si="17"/>
        <v>42216.999305555553</v>
      </c>
      <c r="Q141" t="b">
        <v>0</v>
      </c>
      <c r="R141">
        <v>1</v>
      </c>
      <c r="S141" t="b">
        <v>0</v>
      </c>
      <c r="T141" t="s">
        <v>8267</v>
      </c>
      <c r="U141" s="8">
        <v>1</v>
      </c>
      <c r="V141" s="17">
        <f t="shared" si="12"/>
        <v>500</v>
      </c>
      <c r="W141" t="s">
        <v>8310</v>
      </c>
      <c r="X141" t="s">
        <v>8313</v>
      </c>
    </row>
    <row r="142" spans="1:24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21">
        <f t="shared" si="13"/>
        <v>42187.712638888886</v>
      </c>
      <c r="L142" s="24">
        <v>42187.712638888886</v>
      </c>
      <c r="M142" s="27">
        <f t="shared" si="14"/>
        <v>7</v>
      </c>
      <c r="N142" s="27">
        <f t="shared" si="15"/>
        <v>2015</v>
      </c>
      <c r="O142" s="25" t="str">
        <f t="shared" si="16"/>
        <v>Jul</v>
      </c>
      <c r="P142" s="19">
        <f t="shared" si="17"/>
        <v>42197.712638888886</v>
      </c>
      <c r="Q142" t="b">
        <v>0</v>
      </c>
      <c r="R142">
        <v>0</v>
      </c>
      <c r="S142" t="b">
        <v>0</v>
      </c>
      <c r="T142" t="s">
        <v>8267</v>
      </c>
      <c r="U142" s="8">
        <v>0</v>
      </c>
      <c r="V142" s="17" t="e">
        <f t="shared" si="12"/>
        <v>#DIV/0!</v>
      </c>
      <c r="W142" t="s">
        <v>8310</v>
      </c>
      <c r="X142" t="s">
        <v>8313</v>
      </c>
    </row>
    <row r="143" spans="1:24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21">
        <f t="shared" si="13"/>
        <v>42052.989953703705</v>
      </c>
      <c r="L143" s="24">
        <v>42052.989953703705</v>
      </c>
      <c r="M143" s="27">
        <f t="shared" si="14"/>
        <v>2</v>
      </c>
      <c r="N143" s="27">
        <f t="shared" si="15"/>
        <v>2015</v>
      </c>
      <c r="O143" s="25" t="str">
        <f t="shared" si="16"/>
        <v>Feb</v>
      </c>
      <c r="P143" s="19">
        <f t="shared" si="17"/>
        <v>42082.948287037034</v>
      </c>
      <c r="Q143" t="b">
        <v>0</v>
      </c>
      <c r="R143">
        <v>28</v>
      </c>
      <c r="S143" t="b">
        <v>0</v>
      </c>
      <c r="T143" t="s">
        <v>8267</v>
      </c>
      <c r="U143" s="8">
        <v>0.10775</v>
      </c>
      <c r="V143" s="17">
        <f t="shared" si="12"/>
        <v>46.178571428571431</v>
      </c>
      <c r="W143" t="s">
        <v>8310</v>
      </c>
      <c r="X143" t="s">
        <v>8313</v>
      </c>
    </row>
    <row r="144" spans="1:24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21">
        <f t="shared" si="13"/>
        <v>42109.944710648146</v>
      </c>
      <c r="L144" s="24">
        <v>42109.944710648146</v>
      </c>
      <c r="M144" s="27">
        <f t="shared" si="14"/>
        <v>4</v>
      </c>
      <c r="N144" s="27">
        <f t="shared" si="15"/>
        <v>2015</v>
      </c>
      <c r="O144" s="25" t="str">
        <f t="shared" si="16"/>
        <v>Apr</v>
      </c>
      <c r="P144" s="19">
        <f t="shared" si="17"/>
        <v>42154.944710648146</v>
      </c>
      <c r="Q144" t="b">
        <v>0</v>
      </c>
      <c r="R144">
        <v>1</v>
      </c>
      <c r="S144" t="b">
        <v>0</v>
      </c>
      <c r="T144" t="s">
        <v>8267</v>
      </c>
      <c r="U144" s="8">
        <v>3.3333333333333335E-3</v>
      </c>
      <c r="V144" s="17">
        <f t="shared" si="12"/>
        <v>10</v>
      </c>
      <c r="W144" t="s">
        <v>8310</v>
      </c>
      <c r="X144" t="s">
        <v>8313</v>
      </c>
    </row>
    <row r="145" spans="1:24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21">
        <f t="shared" si="13"/>
        <v>41938.684930555552</v>
      </c>
      <c r="L145" s="24">
        <v>41938.684930555559</v>
      </c>
      <c r="M145" s="27">
        <f t="shared" si="14"/>
        <v>10</v>
      </c>
      <c r="N145" s="27">
        <f t="shared" si="15"/>
        <v>2014</v>
      </c>
      <c r="O145" s="25" t="str">
        <f t="shared" si="16"/>
        <v>Oct</v>
      </c>
      <c r="P145" s="19">
        <f t="shared" si="17"/>
        <v>41959.726597222216</v>
      </c>
      <c r="Q145" t="b">
        <v>0</v>
      </c>
      <c r="R145">
        <v>0</v>
      </c>
      <c r="S145" t="b">
        <v>0</v>
      </c>
      <c r="T145" t="s">
        <v>8267</v>
      </c>
      <c r="U145" s="8">
        <v>0</v>
      </c>
      <c r="V145" s="17" t="e">
        <f t="shared" si="12"/>
        <v>#DIV/0!</v>
      </c>
      <c r="W145" t="s">
        <v>8310</v>
      </c>
      <c r="X145" t="s">
        <v>8313</v>
      </c>
    </row>
    <row r="146" spans="1:24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21">
        <f t="shared" si="13"/>
        <v>42558.855810185181</v>
      </c>
      <c r="L146" s="24">
        <v>42558.855810185189</v>
      </c>
      <c r="M146" s="27">
        <f t="shared" si="14"/>
        <v>7</v>
      </c>
      <c r="N146" s="27">
        <f t="shared" si="15"/>
        <v>2016</v>
      </c>
      <c r="O146" s="25" t="str">
        <f t="shared" si="16"/>
        <v>Jul</v>
      </c>
      <c r="P146" s="19">
        <f t="shared" si="17"/>
        <v>42616.038194444445</v>
      </c>
      <c r="Q146" t="b">
        <v>0</v>
      </c>
      <c r="R146">
        <v>37</v>
      </c>
      <c r="S146" t="b">
        <v>0</v>
      </c>
      <c r="T146" t="s">
        <v>8267</v>
      </c>
      <c r="U146" s="8">
        <v>0.27600000000000002</v>
      </c>
      <c r="V146" s="17">
        <f t="shared" si="12"/>
        <v>55.945945945945944</v>
      </c>
      <c r="W146" t="s">
        <v>8310</v>
      </c>
      <c r="X146" t="s">
        <v>8313</v>
      </c>
    </row>
    <row r="147" spans="1:24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21">
        <f t="shared" si="13"/>
        <v>42047.554074074076</v>
      </c>
      <c r="L147" s="24">
        <v>42047.554074074076</v>
      </c>
      <c r="M147" s="27">
        <f t="shared" si="14"/>
        <v>2</v>
      </c>
      <c r="N147" s="27">
        <f t="shared" si="15"/>
        <v>2015</v>
      </c>
      <c r="O147" s="25" t="str">
        <f t="shared" si="16"/>
        <v>Feb</v>
      </c>
      <c r="P147" s="19">
        <f t="shared" si="17"/>
        <v>42107.512407407405</v>
      </c>
      <c r="Q147" t="b">
        <v>0</v>
      </c>
      <c r="R147">
        <v>9</v>
      </c>
      <c r="S147" t="b">
        <v>0</v>
      </c>
      <c r="T147" t="s">
        <v>8267</v>
      </c>
      <c r="U147" s="8">
        <v>7.5111111111111115E-2</v>
      </c>
      <c r="V147" s="17">
        <f t="shared" si="12"/>
        <v>37.555555555555557</v>
      </c>
      <c r="W147" t="s">
        <v>8310</v>
      </c>
      <c r="X147" t="s">
        <v>8313</v>
      </c>
    </row>
    <row r="148" spans="1:24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21">
        <f t="shared" si="13"/>
        <v>42200.333935185183</v>
      </c>
      <c r="L148" s="24">
        <v>42200.333935185183</v>
      </c>
      <c r="M148" s="27">
        <f t="shared" si="14"/>
        <v>7</v>
      </c>
      <c r="N148" s="27">
        <f t="shared" si="15"/>
        <v>2015</v>
      </c>
      <c r="O148" s="25" t="str">
        <f t="shared" si="16"/>
        <v>Jul</v>
      </c>
      <c r="P148" s="19">
        <f t="shared" si="17"/>
        <v>42227.333935185183</v>
      </c>
      <c r="Q148" t="b">
        <v>0</v>
      </c>
      <c r="R148">
        <v>3</v>
      </c>
      <c r="S148" t="b">
        <v>0</v>
      </c>
      <c r="T148" t="s">
        <v>8267</v>
      </c>
      <c r="U148" s="8">
        <v>5.7499999999999999E-3</v>
      </c>
      <c r="V148" s="17">
        <f t="shared" si="12"/>
        <v>38.333333333333336</v>
      </c>
      <c r="W148" t="s">
        <v>8310</v>
      </c>
      <c r="X148" t="s">
        <v>8313</v>
      </c>
    </row>
    <row r="149" spans="1:24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21">
        <f t="shared" si="13"/>
        <v>42692.807847222219</v>
      </c>
      <c r="L149" s="24">
        <v>42692.807847222219</v>
      </c>
      <c r="M149" s="27">
        <f t="shared" si="14"/>
        <v>11</v>
      </c>
      <c r="N149" s="27">
        <f t="shared" si="15"/>
        <v>2016</v>
      </c>
      <c r="O149" s="25" t="str">
        <f t="shared" si="16"/>
        <v>Nov</v>
      </c>
      <c r="P149" s="19">
        <f t="shared" si="17"/>
        <v>42752.807847222219</v>
      </c>
      <c r="Q149" t="b">
        <v>0</v>
      </c>
      <c r="R149">
        <v>0</v>
      </c>
      <c r="S149" t="b">
        <v>0</v>
      </c>
      <c r="T149" t="s">
        <v>8267</v>
      </c>
      <c r="U149" s="8">
        <v>0</v>
      </c>
      <c r="V149" s="17" t="e">
        <f t="shared" si="12"/>
        <v>#DIV/0!</v>
      </c>
      <c r="W149" t="s">
        <v>8310</v>
      </c>
      <c r="X149" t="s">
        <v>8313</v>
      </c>
    </row>
    <row r="150" spans="1:24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21">
        <f t="shared" si="13"/>
        <v>41969.559490740743</v>
      </c>
      <c r="L150" s="24">
        <v>41969.559490740743</v>
      </c>
      <c r="M150" s="27">
        <f t="shared" si="14"/>
        <v>11</v>
      </c>
      <c r="N150" s="27">
        <f t="shared" si="15"/>
        <v>2014</v>
      </c>
      <c r="O150" s="25" t="str">
        <f t="shared" si="16"/>
        <v>Nov</v>
      </c>
      <c r="P150" s="19">
        <f t="shared" si="17"/>
        <v>42012.554166666661</v>
      </c>
      <c r="Q150" t="b">
        <v>0</v>
      </c>
      <c r="R150">
        <v>2</v>
      </c>
      <c r="S150" t="b">
        <v>0</v>
      </c>
      <c r="T150" t="s">
        <v>8267</v>
      </c>
      <c r="U150" s="8">
        <v>8.0000000000000004E-4</v>
      </c>
      <c r="V150" s="17">
        <f t="shared" si="12"/>
        <v>20</v>
      </c>
      <c r="W150" t="s">
        <v>8310</v>
      </c>
      <c r="X150" t="s">
        <v>8313</v>
      </c>
    </row>
    <row r="151" spans="1:24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21">
        <f t="shared" si="13"/>
        <v>42397.073333333326</v>
      </c>
      <c r="L151" s="24">
        <v>42397.073333333334</v>
      </c>
      <c r="M151" s="27">
        <f t="shared" si="14"/>
        <v>1</v>
      </c>
      <c r="N151" s="27">
        <f t="shared" si="15"/>
        <v>2016</v>
      </c>
      <c r="O151" s="25" t="str">
        <f t="shared" si="16"/>
        <v>Jan</v>
      </c>
      <c r="P151" s="19">
        <f t="shared" si="17"/>
        <v>42427.073333333326</v>
      </c>
      <c r="Q151" t="b">
        <v>0</v>
      </c>
      <c r="R151">
        <v>6</v>
      </c>
      <c r="S151" t="b">
        <v>0</v>
      </c>
      <c r="T151" t="s">
        <v>8267</v>
      </c>
      <c r="U151" s="8">
        <v>9.1999999999999998E-3</v>
      </c>
      <c r="V151" s="17">
        <f t="shared" si="12"/>
        <v>15.333333333333334</v>
      </c>
      <c r="W151" t="s">
        <v>8310</v>
      </c>
      <c r="X151" t="s">
        <v>8313</v>
      </c>
    </row>
    <row r="152" spans="1:24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21">
        <f t="shared" si="13"/>
        <v>41967.963773148142</v>
      </c>
      <c r="L152" s="24">
        <v>41967.963773148149</v>
      </c>
      <c r="M152" s="27">
        <f t="shared" si="14"/>
        <v>11</v>
      </c>
      <c r="N152" s="27">
        <f t="shared" si="15"/>
        <v>2014</v>
      </c>
      <c r="O152" s="25" t="str">
        <f t="shared" si="16"/>
        <v>Nov</v>
      </c>
      <c r="P152" s="19">
        <f t="shared" si="17"/>
        <v>41998.124999999993</v>
      </c>
      <c r="Q152" t="b">
        <v>0</v>
      </c>
      <c r="R152">
        <v>67</v>
      </c>
      <c r="S152" t="b">
        <v>0</v>
      </c>
      <c r="T152" t="s">
        <v>8267</v>
      </c>
      <c r="U152" s="8">
        <v>0.23163076923076922</v>
      </c>
      <c r="V152" s="17">
        <f t="shared" si="12"/>
        <v>449.43283582089555</v>
      </c>
      <c r="W152" t="s">
        <v>8310</v>
      </c>
      <c r="X152" t="s">
        <v>8313</v>
      </c>
    </row>
    <row r="153" spans="1:24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21">
        <f t="shared" si="13"/>
        <v>42089.95349537037</v>
      </c>
      <c r="L153" s="24">
        <v>42089.95349537037</v>
      </c>
      <c r="M153" s="27">
        <f t="shared" si="14"/>
        <v>3</v>
      </c>
      <c r="N153" s="27">
        <f t="shared" si="15"/>
        <v>2015</v>
      </c>
      <c r="O153" s="25" t="str">
        <f t="shared" si="16"/>
        <v>Mar</v>
      </c>
      <c r="P153" s="19">
        <f t="shared" si="17"/>
        <v>42149.95349537037</v>
      </c>
      <c r="Q153" t="b">
        <v>0</v>
      </c>
      <c r="R153">
        <v>5</v>
      </c>
      <c r="S153" t="b">
        <v>0</v>
      </c>
      <c r="T153" t="s">
        <v>8267</v>
      </c>
      <c r="U153" s="8">
        <v>5.5999999999999995E-4</v>
      </c>
      <c r="V153" s="17">
        <f t="shared" si="12"/>
        <v>28</v>
      </c>
      <c r="W153" t="s">
        <v>8310</v>
      </c>
      <c r="X153" t="s">
        <v>8313</v>
      </c>
    </row>
    <row r="154" spans="1:24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21">
        <f t="shared" si="13"/>
        <v>42113.342488425922</v>
      </c>
      <c r="L154" s="24">
        <v>42113.342488425929</v>
      </c>
      <c r="M154" s="27">
        <f t="shared" si="14"/>
        <v>4</v>
      </c>
      <c r="N154" s="27">
        <f t="shared" si="15"/>
        <v>2015</v>
      </c>
      <c r="O154" s="25" t="str">
        <f t="shared" si="16"/>
        <v>Apr</v>
      </c>
      <c r="P154" s="19">
        <f t="shared" si="17"/>
        <v>42173.342488425922</v>
      </c>
      <c r="Q154" t="b">
        <v>0</v>
      </c>
      <c r="R154">
        <v>2</v>
      </c>
      <c r="S154" t="b">
        <v>0</v>
      </c>
      <c r="T154" t="s">
        <v>8267</v>
      </c>
      <c r="U154" s="8">
        <v>7.8947368421052633E-5</v>
      </c>
      <c r="V154" s="17">
        <f t="shared" si="12"/>
        <v>15</v>
      </c>
      <c r="W154" t="s">
        <v>8310</v>
      </c>
      <c r="X154" t="s">
        <v>8313</v>
      </c>
    </row>
    <row r="155" spans="1:24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21">
        <f t="shared" si="13"/>
        <v>41874.869212962956</v>
      </c>
      <c r="L155" s="24">
        <v>41874.869212962964</v>
      </c>
      <c r="M155" s="27">
        <f t="shared" si="14"/>
        <v>8</v>
      </c>
      <c r="N155" s="27">
        <f t="shared" si="15"/>
        <v>2014</v>
      </c>
      <c r="O155" s="25" t="str">
        <f t="shared" si="16"/>
        <v>Aug</v>
      </c>
      <c r="P155" s="19">
        <f t="shared" si="17"/>
        <v>41904.869212962956</v>
      </c>
      <c r="Q155" t="b">
        <v>0</v>
      </c>
      <c r="R155">
        <v>10</v>
      </c>
      <c r="S155" t="b">
        <v>0</v>
      </c>
      <c r="T155" t="s">
        <v>8267</v>
      </c>
      <c r="U155" s="8">
        <v>7.1799999999999998E-3</v>
      </c>
      <c r="V155" s="17">
        <f t="shared" si="12"/>
        <v>35.9</v>
      </c>
      <c r="W155" t="s">
        <v>8310</v>
      </c>
      <c r="X155" t="s">
        <v>8313</v>
      </c>
    </row>
    <row r="156" spans="1:24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21">
        <f t="shared" si="13"/>
        <v>41933.377824074072</v>
      </c>
      <c r="L156" s="24">
        <v>41933.377824074072</v>
      </c>
      <c r="M156" s="27">
        <f t="shared" si="14"/>
        <v>10</v>
      </c>
      <c r="N156" s="27">
        <f t="shared" si="15"/>
        <v>2014</v>
      </c>
      <c r="O156" s="25" t="str">
        <f t="shared" si="16"/>
        <v>Oct</v>
      </c>
      <c r="P156" s="19">
        <f t="shared" si="17"/>
        <v>41975.419490740744</v>
      </c>
      <c r="Q156" t="b">
        <v>0</v>
      </c>
      <c r="R156">
        <v>3</v>
      </c>
      <c r="S156" t="b">
        <v>0</v>
      </c>
      <c r="T156" t="s">
        <v>8267</v>
      </c>
      <c r="U156" s="8">
        <v>2.6666666666666668E-2</v>
      </c>
      <c r="V156" s="17">
        <f t="shared" si="12"/>
        <v>13.333333333333334</v>
      </c>
      <c r="W156" t="s">
        <v>8310</v>
      </c>
      <c r="X156" t="s">
        <v>8313</v>
      </c>
    </row>
    <row r="157" spans="1:24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21">
        <f t="shared" si="13"/>
        <v>42115.339062499996</v>
      </c>
      <c r="L157" s="24">
        <v>42115.339062500003</v>
      </c>
      <c r="M157" s="27">
        <f t="shared" si="14"/>
        <v>4</v>
      </c>
      <c r="N157" s="27">
        <f t="shared" si="15"/>
        <v>2015</v>
      </c>
      <c r="O157" s="25" t="str">
        <f t="shared" si="16"/>
        <v>Apr</v>
      </c>
      <c r="P157" s="19">
        <f t="shared" si="17"/>
        <v>42158.339062499996</v>
      </c>
      <c r="Q157" t="b">
        <v>0</v>
      </c>
      <c r="R157">
        <v>4</v>
      </c>
      <c r="S157" t="b">
        <v>0</v>
      </c>
      <c r="T157" t="s">
        <v>8267</v>
      </c>
      <c r="U157" s="8">
        <v>6.0000000000000002E-5</v>
      </c>
      <c r="V157" s="17">
        <f t="shared" si="12"/>
        <v>20.25</v>
      </c>
      <c r="W157" t="s">
        <v>8310</v>
      </c>
      <c r="X157" t="s">
        <v>8313</v>
      </c>
    </row>
    <row r="158" spans="1:24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21">
        <f t="shared" si="13"/>
        <v>42168.351099537038</v>
      </c>
      <c r="L158" s="24">
        <v>42168.351099537038</v>
      </c>
      <c r="M158" s="27">
        <f t="shared" si="14"/>
        <v>6</v>
      </c>
      <c r="N158" s="27">
        <f t="shared" si="15"/>
        <v>2015</v>
      </c>
      <c r="O158" s="25" t="str">
        <f t="shared" si="16"/>
        <v>Jun</v>
      </c>
      <c r="P158" s="19">
        <f t="shared" si="17"/>
        <v>42208.351099537038</v>
      </c>
      <c r="Q158" t="b">
        <v>0</v>
      </c>
      <c r="R158">
        <v>15</v>
      </c>
      <c r="S158" t="b">
        <v>0</v>
      </c>
      <c r="T158" t="s">
        <v>8267</v>
      </c>
      <c r="U158" s="8">
        <v>5.0999999999999997E-2</v>
      </c>
      <c r="V158" s="17">
        <f t="shared" si="12"/>
        <v>119</v>
      </c>
      <c r="W158" t="s">
        <v>8310</v>
      </c>
      <c r="X158" t="s">
        <v>8313</v>
      </c>
    </row>
    <row r="159" spans="1:24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21">
        <f t="shared" si="13"/>
        <v>41793.916620370372</v>
      </c>
      <c r="L159" s="24">
        <v>41793.916620370372</v>
      </c>
      <c r="M159" s="27">
        <f t="shared" si="14"/>
        <v>6</v>
      </c>
      <c r="N159" s="27">
        <f t="shared" si="15"/>
        <v>2014</v>
      </c>
      <c r="O159" s="25" t="str">
        <f t="shared" si="16"/>
        <v>Jun</v>
      </c>
      <c r="P159" s="19">
        <f t="shared" si="17"/>
        <v>41853.916620370372</v>
      </c>
      <c r="Q159" t="b">
        <v>0</v>
      </c>
      <c r="R159">
        <v>2</v>
      </c>
      <c r="S159" t="b">
        <v>0</v>
      </c>
      <c r="T159" t="s">
        <v>8267</v>
      </c>
      <c r="U159" s="8">
        <v>2.671118530884808E-3</v>
      </c>
      <c r="V159" s="17">
        <f t="shared" si="12"/>
        <v>4</v>
      </c>
      <c r="W159" t="s">
        <v>8310</v>
      </c>
      <c r="X159" t="s">
        <v>8313</v>
      </c>
    </row>
    <row r="160" spans="1:24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21">
        <f t="shared" si="13"/>
        <v>42396.703379629624</v>
      </c>
      <c r="L160" s="24">
        <v>42396.703379629631</v>
      </c>
      <c r="M160" s="27">
        <f t="shared" si="14"/>
        <v>1</v>
      </c>
      <c r="N160" s="27">
        <f t="shared" si="15"/>
        <v>2016</v>
      </c>
      <c r="O160" s="25" t="str">
        <f t="shared" si="16"/>
        <v>Jan</v>
      </c>
      <c r="P160" s="19">
        <f t="shared" si="17"/>
        <v>42426.703379629624</v>
      </c>
      <c r="Q160" t="b">
        <v>0</v>
      </c>
      <c r="R160">
        <v>0</v>
      </c>
      <c r="S160" t="b">
        <v>0</v>
      </c>
      <c r="T160" t="s">
        <v>8267</v>
      </c>
      <c r="U160" s="8">
        <v>0</v>
      </c>
      <c r="V160" s="17" t="e">
        <f t="shared" si="12"/>
        <v>#DIV/0!</v>
      </c>
      <c r="W160" t="s">
        <v>8310</v>
      </c>
      <c r="X160" t="s">
        <v>8313</v>
      </c>
    </row>
    <row r="161" spans="1:24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21">
        <f t="shared" si="13"/>
        <v>41903.868379629625</v>
      </c>
      <c r="L161" s="24">
        <v>41903.868379629632</v>
      </c>
      <c r="M161" s="27">
        <f t="shared" si="14"/>
        <v>9</v>
      </c>
      <c r="N161" s="27">
        <f t="shared" si="15"/>
        <v>2014</v>
      </c>
      <c r="O161" s="25" t="str">
        <f t="shared" si="16"/>
        <v>Sep</v>
      </c>
      <c r="P161" s="19">
        <f t="shared" si="17"/>
        <v>41933.868379629625</v>
      </c>
      <c r="Q161" t="b">
        <v>0</v>
      </c>
      <c r="R161">
        <v>1</v>
      </c>
      <c r="S161" t="b">
        <v>0</v>
      </c>
      <c r="T161" t="s">
        <v>8267</v>
      </c>
      <c r="U161" s="8">
        <v>2.0000000000000002E-5</v>
      </c>
      <c r="V161" s="17">
        <f t="shared" si="12"/>
        <v>10</v>
      </c>
      <c r="W161" t="s">
        <v>8310</v>
      </c>
      <c r="X161" t="s">
        <v>8313</v>
      </c>
    </row>
    <row r="162" spans="1:24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21">
        <f t="shared" si="13"/>
        <v>42514.226215277777</v>
      </c>
      <c r="L162" s="24">
        <v>42514.226215277777</v>
      </c>
      <c r="M162" s="27">
        <f t="shared" si="14"/>
        <v>5</v>
      </c>
      <c r="N162" s="27">
        <f t="shared" si="15"/>
        <v>2016</v>
      </c>
      <c r="O162" s="25" t="str">
        <f t="shared" si="16"/>
        <v>May</v>
      </c>
      <c r="P162" s="19">
        <f t="shared" si="17"/>
        <v>42554.226215277777</v>
      </c>
      <c r="Q162" t="b">
        <v>0</v>
      </c>
      <c r="R162">
        <v>0</v>
      </c>
      <c r="S162" t="b">
        <v>0</v>
      </c>
      <c r="T162" t="s">
        <v>8268</v>
      </c>
      <c r="U162" s="8">
        <v>0</v>
      </c>
      <c r="V162" s="17" t="e">
        <f t="shared" si="12"/>
        <v>#DIV/0!</v>
      </c>
      <c r="W162" t="s">
        <v>8310</v>
      </c>
      <c r="X162" t="s">
        <v>8314</v>
      </c>
    </row>
    <row r="163" spans="1:24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21">
        <f t="shared" si="13"/>
        <v>42171.70475694444</v>
      </c>
      <c r="L163" s="24">
        <v>42171.704756944448</v>
      </c>
      <c r="M163" s="27">
        <f t="shared" si="14"/>
        <v>6</v>
      </c>
      <c r="N163" s="27">
        <f t="shared" si="15"/>
        <v>2015</v>
      </c>
      <c r="O163" s="25" t="str">
        <f t="shared" si="16"/>
        <v>Jun</v>
      </c>
      <c r="P163" s="19">
        <f t="shared" si="17"/>
        <v>42231.70475694444</v>
      </c>
      <c r="Q163" t="b">
        <v>0</v>
      </c>
      <c r="R163">
        <v>1</v>
      </c>
      <c r="S163" t="b">
        <v>0</v>
      </c>
      <c r="T163" t="s">
        <v>8268</v>
      </c>
      <c r="U163" s="8">
        <v>1E-4</v>
      </c>
      <c r="V163" s="17">
        <f t="shared" si="12"/>
        <v>5</v>
      </c>
      <c r="W163" t="s">
        <v>8310</v>
      </c>
      <c r="X163" t="s">
        <v>8314</v>
      </c>
    </row>
    <row r="164" spans="1:24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21">
        <f t="shared" si="13"/>
        <v>41792.479108796295</v>
      </c>
      <c r="L164" s="24">
        <v>41792.479108796295</v>
      </c>
      <c r="M164" s="27">
        <f t="shared" si="14"/>
        <v>6</v>
      </c>
      <c r="N164" s="27">
        <f t="shared" si="15"/>
        <v>2014</v>
      </c>
      <c r="O164" s="25" t="str">
        <f t="shared" si="16"/>
        <v>Jun</v>
      </c>
      <c r="P164" s="19">
        <f t="shared" si="17"/>
        <v>41822.479108796295</v>
      </c>
      <c r="Q164" t="b">
        <v>0</v>
      </c>
      <c r="R164">
        <v>10</v>
      </c>
      <c r="S164" t="b">
        <v>0</v>
      </c>
      <c r="T164" t="s">
        <v>8268</v>
      </c>
      <c r="U164" s="8">
        <v>0.15535714285714286</v>
      </c>
      <c r="V164" s="17">
        <f t="shared" si="12"/>
        <v>43.5</v>
      </c>
      <c r="W164" t="s">
        <v>8310</v>
      </c>
      <c r="X164" t="s">
        <v>8314</v>
      </c>
    </row>
    <row r="165" spans="1:24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21">
        <f t="shared" si="13"/>
        <v>41834.91847222222</v>
      </c>
      <c r="L165" s="24">
        <v>41834.91847222222</v>
      </c>
      <c r="M165" s="27">
        <f t="shared" si="14"/>
        <v>7</v>
      </c>
      <c r="N165" s="27">
        <f t="shared" si="15"/>
        <v>2014</v>
      </c>
      <c r="O165" s="25" t="str">
        <f t="shared" si="16"/>
        <v>Jul</v>
      </c>
      <c r="P165" s="19">
        <f t="shared" si="17"/>
        <v>41867.779166666667</v>
      </c>
      <c r="Q165" t="b">
        <v>0</v>
      </c>
      <c r="R165">
        <v>0</v>
      </c>
      <c r="S165" t="b">
        <v>0</v>
      </c>
      <c r="T165" t="s">
        <v>8268</v>
      </c>
      <c r="U165" s="8">
        <v>0</v>
      </c>
      <c r="V165" s="17" t="e">
        <f t="shared" si="12"/>
        <v>#DIV/0!</v>
      </c>
      <c r="W165" t="s">
        <v>8310</v>
      </c>
      <c r="X165" t="s">
        <v>8314</v>
      </c>
    </row>
    <row r="166" spans="1:24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21">
        <f t="shared" si="13"/>
        <v>42243.752939814811</v>
      </c>
      <c r="L166" s="24">
        <v>42243.752939814818</v>
      </c>
      <c r="M166" s="27">
        <f t="shared" si="14"/>
        <v>8</v>
      </c>
      <c r="N166" s="27">
        <f t="shared" si="15"/>
        <v>2015</v>
      </c>
      <c r="O166" s="25" t="str">
        <f t="shared" si="16"/>
        <v>Aug</v>
      </c>
      <c r="P166" s="19">
        <f t="shared" si="17"/>
        <v>42277.791666666664</v>
      </c>
      <c r="Q166" t="b">
        <v>0</v>
      </c>
      <c r="R166">
        <v>7</v>
      </c>
      <c r="S166" t="b">
        <v>0</v>
      </c>
      <c r="T166" t="s">
        <v>8268</v>
      </c>
      <c r="U166" s="8">
        <v>5.3333333333333332E-3</v>
      </c>
      <c r="V166" s="17">
        <f t="shared" si="12"/>
        <v>91.428571428571431</v>
      </c>
      <c r="W166" t="s">
        <v>8310</v>
      </c>
      <c r="X166" t="s">
        <v>8314</v>
      </c>
    </row>
    <row r="167" spans="1:24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21">
        <f t="shared" si="13"/>
        <v>41841.554409722223</v>
      </c>
      <c r="L167" s="24">
        <v>41841.554409722223</v>
      </c>
      <c r="M167" s="27">
        <f t="shared" si="14"/>
        <v>7</v>
      </c>
      <c r="N167" s="27">
        <f t="shared" si="15"/>
        <v>2014</v>
      </c>
      <c r="O167" s="25" t="str">
        <f t="shared" si="16"/>
        <v>Jul</v>
      </c>
      <c r="P167" s="19">
        <f t="shared" si="17"/>
        <v>41901.554409722223</v>
      </c>
      <c r="Q167" t="b">
        <v>0</v>
      </c>
      <c r="R167">
        <v>0</v>
      </c>
      <c r="S167" t="b">
        <v>0</v>
      </c>
      <c r="T167" t="s">
        <v>8268</v>
      </c>
      <c r="U167" s="8">
        <v>0</v>
      </c>
      <c r="V167" s="17" t="e">
        <f t="shared" si="12"/>
        <v>#DIV/0!</v>
      </c>
      <c r="W167" t="s">
        <v>8310</v>
      </c>
      <c r="X167" t="s">
        <v>8314</v>
      </c>
    </row>
    <row r="168" spans="1:24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21">
        <f t="shared" si="13"/>
        <v>42351.450509259252</v>
      </c>
      <c r="L168" s="24">
        <v>42351.450509259259</v>
      </c>
      <c r="M168" s="27">
        <f t="shared" si="14"/>
        <v>12</v>
      </c>
      <c r="N168" s="27">
        <f t="shared" si="15"/>
        <v>2015</v>
      </c>
      <c r="O168" s="25" t="str">
        <f t="shared" si="16"/>
        <v>Dec</v>
      </c>
      <c r="P168" s="19">
        <f t="shared" si="17"/>
        <v>42381.450509259252</v>
      </c>
      <c r="Q168" t="b">
        <v>0</v>
      </c>
      <c r="R168">
        <v>1</v>
      </c>
      <c r="S168" t="b">
        <v>0</v>
      </c>
      <c r="T168" t="s">
        <v>8268</v>
      </c>
      <c r="U168" s="8">
        <v>0.6</v>
      </c>
      <c r="V168" s="17">
        <f t="shared" si="12"/>
        <v>3000</v>
      </c>
      <c r="W168" t="s">
        <v>8310</v>
      </c>
      <c r="X168" t="s">
        <v>8314</v>
      </c>
    </row>
    <row r="169" spans="1:24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21">
        <f t="shared" si="13"/>
        <v>42720.867615740739</v>
      </c>
      <c r="L169" s="24">
        <v>42720.867615740739</v>
      </c>
      <c r="M169" s="27">
        <f t="shared" si="14"/>
        <v>12</v>
      </c>
      <c r="N169" s="27">
        <f t="shared" si="15"/>
        <v>2016</v>
      </c>
      <c r="O169" s="25" t="str">
        <f t="shared" si="16"/>
        <v>Dec</v>
      </c>
      <c r="P169" s="19">
        <f t="shared" si="17"/>
        <v>42750.867615740739</v>
      </c>
      <c r="Q169" t="b">
        <v>0</v>
      </c>
      <c r="R169">
        <v>2</v>
      </c>
      <c r="S169" t="b">
        <v>0</v>
      </c>
      <c r="T169" t="s">
        <v>8268</v>
      </c>
      <c r="U169" s="8">
        <v>1E-4</v>
      </c>
      <c r="V169" s="17">
        <f t="shared" si="12"/>
        <v>5.5</v>
      </c>
      <c r="W169" t="s">
        <v>8310</v>
      </c>
      <c r="X169" t="s">
        <v>8314</v>
      </c>
    </row>
    <row r="170" spans="1:24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21">
        <f t="shared" si="13"/>
        <v>42160.719155092585</v>
      </c>
      <c r="L170" s="24">
        <v>42160.719155092593</v>
      </c>
      <c r="M170" s="27">
        <f t="shared" si="14"/>
        <v>6</v>
      </c>
      <c r="N170" s="27">
        <f t="shared" si="15"/>
        <v>2015</v>
      </c>
      <c r="O170" s="25" t="str">
        <f t="shared" si="16"/>
        <v>Jun</v>
      </c>
      <c r="P170" s="19">
        <f t="shared" si="17"/>
        <v>42220.719155092585</v>
      </c>
      <c r="Q170" t="b">
        <v>0</v>
      </c>
      <c r="R170">
        <v>3</v>
      </c>
      <c r="S170" t="b">
        <v>0</v>
      </c>
      <c r="T170" t="s">
        <v>8268</v>
      </c>
      <c r="U170" s="8">
        <v>4.0625000000000001E-2</v>
      </c>
      <c r="V170" s="17">
        <f t="shared" si="12"/>
        <v>108.33333333333333</v>
      </c>
      <c r="W170" t="s">
        <v>8310</v>
      </c>
      <c r="X170" t="s">
        <v>8314</v>
      </c>
    </row>
    <row r="171" spans="1:24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21">
        <f t="shared" si="13"/>
        <v>42052.626967592594</v>
      </c>
      <c r="L171" s="24">
        <v>42052.626967592594</v>
      </c>
      <c r="M171" s="27">
        <f t="shared" si="14"/>
        <v>2</v>
      </c>
      <c r="N171" s="27">
        <f t="shared" si="15"/>
        <v>2015</v>
      </c>
      <c r="O171" s="25" t="str">
        <f t="shared" si="16"/>
        <v>Feb</v>
      </c>
      <c r="P171" s="19">
        <f t="shared" si="17"/>
        <v>42082.585300925923</v>
      </c>
      <c r="Q171" t="b">
        <v>0</v>
      </c>
      <c r="R171">
        <v>10</v>
      </c>
      <c r="S171" t="b">
        <v>0</v>
      </c>
      <c r="T171" t="s">
        <v>8268</v>
      </c>
      <c r="U171" s="8">
        <v>0.224</v>
      </c>
      <c r="V171" s="17">
        <f t="shared" si="12"/>
        <v>56</v>
      </c>
      <c r="W171" t="s">
        <v>8310</v>
      </c>
      <c r="X171" t="s">
        <v>8314</v>
      </c>
    </row>
    <row r="172" spans="1:24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21">
        <f t="shared" si="13"/>
        <v>41900.296979166662</v>
      </c>
      <c r="L172" s="24">
        <v>41900.296979166669</v>
      </c>
      <c r="M172" s="27">
        <f t="shared" si="14"/>
        <v>9</v>
      </c>
      <c r="N172" s="27">
        <f t="shared" si="15"/>
        <v>2014</v>
      </c>
      <c r="O172" s="25" t="str">
        <f t="shared" si="16"/>
        <v>Sep</v>
      </c>
      <c r="P172" s="19">
        <f t="shared" si="17"/>
        <v>41930.296979166662</v>
      </c>
      <c r="Q172" t="b">
        <v>0</v>
      </c>
      <c r="R172">
        <v>10</v>
      </c>
      <c r="S172" t="b">
        <v>0</v>
      </c>
      <c r="T172" t="s">
        <v>8268</v>
      </c>
      <c r="U172" s="8">
        <v>3.2500000000000001E-2</v>
      </c>
      <c r="V172" s="17">
        <f t="shared" si="12"/>
        <v>32.5</v>
      </c>
      <c r="W172" t="s">
        <v>8310</v>
      </c>
      <c r="X172" t="s">
        <v>8314</v>
      </c>
    </row>
    <row r="173" spans="1:24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21">
        <f t="shared" si="13"/>
        <v>42216.769479166665</v>
      </c>
      <c r="L173" s="24">
        <v>42216.769479166665</v>
      </c>
      <c r="M173" s="27">
        <f t="shared" si="14"/>
        <v>7</v>
      </c>
      <c r="N173" s="27">
        <f t="shared" si="15"/>
        <v>2015</v>
      </c>
      <c r="O173" s="25" t="str">
        <f t="shared" si="16"/>
        <v>Jul</v>
      </c>
      <c r="P173" s="19">
        <f t="shared" si="17"/>
        <v>42246.019444444442</v>
      </c>
      <c r="Q173" t="b">
        <v>0</v>
      </c>
      <c r="R173">
        <v>1</v>
      </c>
      <c r="S173" t="b">
        <v>0</v>
      </c>
      <c r="T173" t="s">
        <v>8268</v>
      </c>
      <c r="U173" s="8">
        <v>2.0000000000000002E-5</v>
      </c>
      <c r="V173" s="17">
        <f t="shared" si="12"/>
        <v>1</v>
      </c>
      <c r="W173" t="s">
        <v>8310</v>
      </c>
      <c r="X173" t="s">
        <v>8314</v>
      </c>
    </row>
    <row r="174" spans="1:24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21">
        <f t="shared" si="13"/>
        <v>42533.972384259258</v>
      </c>
      <c r="L174" s="24">
        <v>42533.972384259258</v>
      </c>
      <c r="M174" s="27">
        <f t="shared" si="14"/>
        <v>6</v>
      </c>
      <c r="N174" s="27">
        <f t="shared" si="15"/>
        <v>2016</v>
      </c>
      <c r="O174" s="25" t="str">
        <f t="shared" si="16"/>
        <v>Jun</v>
      </c>
      <c r="P174" s="19">
        <f t="shared" si="17"/>
        <v>42593.972384259258</v>
      </c>
      <c r="Q174" t="b">
        <v>0</v>
      </c>
      <c r="R174">
        <v>0</v>
      </c>
      <c r="S174" t="b">
        <v>0</v>
      </c>
      <c r="T174" t="s">
        <v>8268</v>
      </c>
      <c r="U174" s="8">
        <v>0</v>
      </c>
      <c r="V174" s="17" t="e">
        <f t="shared" si="12"/>
        <v>#DIV/0!</v>
      </c>
      <c r="W174" t="s">
        <v>8310</v>
      </c>
      <c r="X174" t="s">
        <v>8314</v>
      </c>
    </row>
    <row r="175" spans="1:24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21">
        <f t="shared" si="13"/>
        <v>42047.186608796292</v>
      </c>
      <c r="L175" s="24">
        <v>42047.186608796299</v>
      </c>
      <c r="M175" s="27">
        <f t="shared" si="14"/>
        <v>2</v>
      </c>
      <c r="N175" s="27">
        <f t="shared" si="15"/>
        <v>2015</v>
      </c>
      <c r="O175" s="25" t="str">
        <f t="shared" si="16"/>
        <v>Feb</v>
      </c>
      <c r="P175" s="19">
        <f t="shared" si="17"/>
        <v>42082.144942129627</v>
      </c>
      <c r="Q175" t="b">
        <v>0</v>
      </c>
      <c r="R175">
        <v>0</v>
      </c>
      <c r="S175" t="b">
        <v>0</v>
      </c>
      <c r="T175" t="s">
        <v>8268</v>
      </c>
      <c r="U175" s="8">
        <v>0</v>
      </c>
      <c r="V175" s="17" t="e">
        <f t="shared" si="12"/>
        <v>#DIV/0!</v>
      </c>
      <c r="W175" t="s">
        <v>8310</v>
      </c>
      <c r="X175" t="s">
        <v>8314</v>
      </c>
    </row>
    <row r="176" spans="1:24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21">
        <f t="shared" si="13"/>
        <v>42033.364675925921</v>
      </c>
      <c r="L176" s="24">
        <v>42033.364675925928</v>
      </c>
      <c r="M176" s="27">
        <f t="shared" si="14"/>
        <v>1</v>
      </c>
      <c r="N176" s="27">
        <f t="shared" si="15"/>
        <v>2015</v>
      </c>
      <c r="O176" s="25" t="str">
        <f t="shared" si="16"/>
        <v>Jan</v>
      </c>
      <c r="P176" s="19">
        <f t="shared" si="17"/>
        <v>42063.364675925921</v>
      </c>
      <c r="Q176" t="b">
        <v>0</v>
      </c>
      <c r="R176">
        <v>0</v>
      </c>
      <c r="S176" t="b">
        <v>0</v>
      </c>
      <c r="T176" t="s">
        <v>8268</v>
      </c>
      <c r="U176" s="8">
        <v>0</v>
      </c>
      <c r="V176" s="17" t="e">
        <f t="shared" si="12"/>
        <v>#DIV/0!</v>
      </c>
      <c r="W176" t="s">
        <v>8310</v>
      </c>
      <c r="X176" t="s">
        <v>8314</v>
      </c>
    </row>
    <row r="177" spans="1:24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21">
        <f t="shared" si="13"/>
        <v>42072.55064814815</v>
      </c>
      <c r="L177" s="24">
        <v>42072.55064814815</v>
      </c>
      <c r="M177" s="27">
        <f t="shared" si="14"/>
        <v>3</v>
      </c>
      <c r="N177" s="27">
        <f t="shared" si="15"/>
        <v>2015</v>
      </c>
      <c r="O177" s="25" t="str">
        <f t="shared" si="16"/>
        <v>Mar</v>
      </c>
      <c r="P177" s="19">
        <f t="shared" si="17"/>
        <v>42132.55064814815</v>
      </c>
      <c r="Q177" t="b">
        <v>0</v>
      </c>
      <c r="R177">
        <v>26</v>
      </c>
      <c r="S177" t="b">
        <v>0</v>
      </c>
      <c r="T177" t="s">
        <v>8268</v>
      </c>
      <c r="U177" s="8">
        <v>6.4850000000000005E-2</v>
      </c>
      <c r="V177" s="17">
        <f t="shared" si="12"/>
        <v>49.884615384615387</v>
      </c>
      <c r="W177" t="s">
        <v>8310</v>
      </c>
      <c r="X177" t="s">
        <v>8314</v>
      </c>
    </row>
    <row r="178" spans="1:24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21">
        <f t="shared" si="13"/>
        <v>41855.569571759253</v>
      </c>
      <c r="L178" s="24">
        <v>41855.569571759261</v>
      </c>
      <c r="M178" s="27">
        <f t="shared" si="14"/>
        <v>8</v>
      </c>
      <c r="N178" s="27">
        <f t="shared" si="15"/>
        <v>2014</v>
      </c>
      <c r="O178" s="25" t="str">
        <f t="shared" si="16"/>
        <v>Aug</v>
      </c>
      <c r="P178" s="19">
        <f t="shared" si="17"/>
        <v>41880.569571759253</v>
      </c>
      <c r="Q178" t="b">
        <v>0</v>
      </c>
      <c r="R178">
        <v>0</v>
      </c>
      <c r="S178" t="b">
        <v>0</v>
      </c>
      <c r="T178" t="s">
        <v>8268</v>
      </c>
      <c r="U178" s="8">
        <v>0</v>
      </c>
      <c r="V178" s="17" t="e">
        <f t="shared" si="12"/>
        <v>#DIV/0!</v>
      </c>
      <c r="W178" t="s">
        <v>8310</v>
      </c>
      <c r="X178" t="s">
        <v>8314</v>
      </c>
    </row>
    <row r="179" spans="1:24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21">
        <f t="shared" si="13"/>
        <v>42191.615729166668</v>
      </c>
      <c r="L179" s="24">
        <v>42191.615729166668</v>
      </c>
      <c r="M179" s="27">
        <f t="shared" si="14"/>
        <v>7</v>
      </c>
      <c r="N179" s="27">
        <f t="shared" si="15"/>
        <v>2015</v>
      </c>
      <c r="O179" s="25" t="str">
        <f t="shared" si="16"/>
        <v>Jul</v>
      </c>
      <c r="P179" s="19">
        <f t="shared" si="17"/>
        <v>42221.615729166668</v>
      </c>
      <c r="Q179" t="b">
        <v>0</v>
      </c>
      <c r="R179">
        <v>7</v>
      </c>
      <c r="S179" t="b">
        <v>0</v>
      </c>
      <c r="T179" t="s">
        <v>8268</v>
      </c>
      <c r="U179" s="8">
        <v>0.4</v>
      </c>
      <c r="V179" s="17">
        <f t="shared" si="12"/>
        <v>25.714285714285715</v>
      </c>
      <c r="W179" t="s">
        <v>8310</v>
      </c>
      <c r="X179" t="s">
        <v>8314</v>
      </c>
    </row>
    <row r="180" spans="1:24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21">
        <f t="shared" si="13"/>
        <v>42069.839421296296</v>
      </c>
      <c r="L180" s="24">
        <v>42069.839421296296</v>
      </c>
      <c r="M180" s="27">
        <f t="shared" si="14"/>
        <v>3</v>
      </c>
      <c r="N180" s="27">
        <f t="shared" si="15"/>
        <v>2015</v>
      </c>
      <c r="O180" s="25" t="str">
        <f t="shared" si="16"/>
        <v>Mar</v>
      </c>
      <c r="P180" s="19">
        <f t="shared" si="17"/>
        <v>42086.797754629624</v>
      </c>
      <c r="Q180" t="b">
        <v>0</v>
      </c>
      <c r="R180">
        <v>0</v>
      </c>
      <c r="S180" t="b">
        <v>0</v>
      </c>
      <c r="T180" t="s">
        <v>8268</v>
      </c>
      <c r="U180" s="8">
        <v>0</v>
      </c>
      <c r="V180" s="17" t="e">
        <f t="shared" si="12"/>
        <v>#DIV/0!</v>
      </c>
      <c r="W180" t="s">
        <v>8310</v>
      </c>
      <c r="X180" t="s">
        <v>8314</v>
      </c>
    </row>
    <row r="181" spans="1:24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21">
        <f t="shared" si="13"/>
        <v>42304.747048611105</v>
      </c>
      <c r="L181" s="24">
        <v>42304.747048611112</v>
      </c>
      <c r="M181" s="27">
        <f t="shared" si="14"/>
        <v>10</v>
      </c>
      <c r="N181" s="27">
        <f t="shared" si="15"/>
        <v>2015</v>
      </c>
      <c r="O181" s="25" t="str">
        <f t="shared" si="16"/>
        <v>Oct</v>
      </c>
      <c r="P181" s="19">
        <f t="shared" si="17"/>
        <v>42334.788715277777</v>
      </c>
      <c r="Q181" t="b">
        <v>0</v>
      </c>
      <c r="R181">
        <v>2</v>
      </c>
      <c r="S181" t="b">
        <v>0</v>
      </c>
      <c r="T181" t="s">
        <v>8268</v>
      </c>
      <c r="U181" s="8">
        <v>0.2</v>
      </c>
      <c r="V181" s="17">
        <f t="shared" si="12"/>
        <v>100</v>
      </c>
      <c r="W181" t="s">
        <v>8310</v>
      </c>
      <c r="X181" t="s">
        <v>8314</v>
      </c>
    </row>
    <row r="182" spans="1:24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21">
        <f t="shared" si="13"/>
        <v>42402.872164351851</v>
      </c>
      <c r="L182" s="24">
        <v>42402.872164351851</v>
      </c>
      <c r="M182" s="27">
        <f t="shared" si="14"/>
        <v>2</v>
      </c>
      <c r="N182" s="27">
        <f t="shared" si="15"/>
        <v>2016</v>
      </c>
      <c r="O182" s="25" t="str">
        <f t="shared" si="16"/>
        <v>Feb</v>
      </c>
      <c r="P182" s="19">
        <f t="shared" si="17"/>
        <v>42432.872164351851</v>
      </c>
      <c r="Q182" t="b">
        <v>0</v>
      </c>
      <c r="R182">
        <v>13</v>
      </c>
      <c r="S182" t="b">
        <v>0</v>
      </c>
      <c r="T182" t="s">
        <v>8268</v>
      </c>
      <c r="U182" s="8">
        <v>0.33416666666666667</v>
      </c>
      <c r="V182" s="17">
        <f t="shared" si="12"/>
        <v>30.846153846153847</v>
      </c>
      <c r="W182" t="s">
        <v>8310</v>
      </c>
      <c r="X182" t="s">
        <v>8314</v>
      </c>
    </row>
    <row r="183" spans="1:24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21">
        <f t="shared" si="13"/>
        <v>42067.782905092587</v>
      </c>
      <c r="L183" s="24">
        <v>42067.782905092594</v>
      </c>
      <c r="M183" s="27">
        <f t="shared" si="14"/>
        <v>3</v>
      </c>
      <c r="N183" s="27">
        <f t="shared" si="15"/>
        <v>2015</v>
      </c>
      <c r="O183" s="25" t="str">
        <f t="shared" si="16"/>
        <v>Mar</v>
      </c>
      <c r="P183" s="19">
        <f t="shared" si="17"/>
        <v>42107.583333333336</v>
      </c>
      <c r="Q183" t="b">
        <v>0</v>
      </c>
      <c r="R183">
        <v>4</v>
      </c>
      <c r="S183" t="b">
        <v>0</v>
      </c>
      <c r="T183" t="s">
        <v>8268</v>
      </c>
      <c r="U183" s="8">
        <v>0.21092608822670172</v>
      </c>
      <c r="V183" s="17">
        <f t="shared" si="12"/>
        <v>180.5</v>
      </c>
      <c r="W183" t="s">
        <v>8310</v>
      </c>
      <c r="X183" t="s">
        <v>8314</v>
      </c>
    </row>
    <row r="184" spans="1:24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21">
        <f t="shared" si="13"/>
        <v>42147.533506944441</v>
      </c>
      <c r="L184" s="24">
        <v>42147.533506944441</v>
      </c>
      <c r="M184" s="27">
        <f t="shared" si="14"/>
        <v>5</v>
      </c>
      <c r="N184" s="27">
        <f t="shared" si="15"/>
        <v>2015</v>
      </c>
      <c r="O184" s="25" t="str">
        <f t="shared" si="16"/>
        <v>May</v>
      </c>
      <c r="P184" s="19">
        <f t="shared" si="17"/>
        <v>42177.533506944441</v>
      </c>
      <c r="Q184" t="b">
        <v>0</v>
      </c>
      <c r="R184">
        <v>0</v>
      </c>
      <c r="S184" t="b">
        <v>0</v>
      </c>
      <c r="T184" t="s">
        <v>8268</v>
      </c>
      <c r="U184" s="8">
        <v>0</v>
      </c>
      <c r="V184" s="17" t="e">
        <f t="shared" si="12"/>
        <v>#DIV/0!</v>
      </c>
      <c r="W184" t="s">
        <v>8310</v>
      </c>
      <c r="X184" t="s">
        <v>8314</v>
      </c>
    </row>
    <row r="185" spans="1:24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21">
        <f t="shared" si="13"/>
        <v>42711.803611111107</v>
      </c>
      <c r="L185" s="24">
        <v>42711.803611111114</v>
      </c>
      <c r="M185" s="27">
        <f t="shared" si="14"/>
        <v>12</v>
      </c>
      <c r="N185" s="27">
        <f t="shared" si="15"/>
        <v>2016</v>
      </c>
      <c r="O185" s="25" t="str">
        <f t="shared" si="16"/>
        <v>Dec</v>
      </c>
      <c r="P185" s="19">
        <f t="shared" si="17"/>
        <v>42741.803611111107</v>
      </c>
      <c r="Q185" t="b">
        <v>0</v>
      </c>
      <c r="R185">
        <v>12</v>
      </c>
      <c r="S185" t="b">
        <v>0</v>
      </c>
      <c r="T185" t="s">
        <v>8268</v>
      </c>
      <c r="U185" s="8">
        <v>0.35855999999999999</v>
      </c>
      <c r="V185" s="17">
        <f t="shared" si="12"/>
        <v>373.5</v>
      </c>
      <c r="W185" t="s">
        <v>8310</v>
      </c>
      <c r="X185" t="s">
        <v>8314</v>
      </c>
    </row>
    <row r="186" spans="1:24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21">
        <f t="shared" si="13"/>
        <v>41939.601967592593</v>
      </c>
      <c r="L186" s="24">
        <v>41939.601967592593</v>
      </c>
      <c r="M186" s="27">
        <f t="shared" si="14"/>
        <v>10</v>
      </c>
      <c r="N186" s="27">
        <f t="shared" si="15"/>
        <v>2014</v>
      </c>
      <c r="O186" s="25" t="str">
        <f t="shared" si="16"/>
        <v>Oct</v>
      </c>
      <c r="P186" s="19">
        <f t="shared" si="17"/>
        <v>41969.643634259257</v>
      </c>
      <c r="Q186" t="b">
        <v>0</v>
      </c>
      <c r="R186">
        <v>2</v>
      </c>
      <c r="S186" t="b">
        <v>0</v>
      </c>
      <c r="T186" t="s">
        <v>8268</v>
      </c>
      <c r="U186" s="8">
        <v>3.4000000000000002E-2</v>
      </c>
      <c r="V186" s="17">
        <f t="shared" si="12"/>
        <v>25.5</v>
      </c>
      <c r="W186" t="s">
        <v>8310</v>
      </c>
      <c r="X186" t="s">
        <v>8314</v>
      </c>
    </row>
    <row r="187" spans="1:24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21">
        <f t="shared" si="13"/>
        <v>41825.58289351852</v>
      </c>
      <c r="L187" s="24">
        <v>41825.58289351852</v>
      </c>
      <c r="M187" s="27">
        <f t="shared" si="14"/>
        <v>7</v>
      </c>
      <c r="N187" s="27">
        <f t="shared" si="15"/>
        <v>2014</v>
      </c>
      <c r="O187" s="25" t="str">
        <f t="shared" si="16"/>
        <v>Jul</v>
      </c>
      <c r="P187" s="19">
        <f t="shared" si="17"/>
        <v>41882.957638888889</v>
      </c>
      <c r="Q187" t="b">
        <v>0</v>
      </c>
      <c r="R187">
        <v>10</v>
      </c>
      <c r="S187" t="b">
        <v>0</v>
      </c>
      <c r="T187" t="s">
        <v>8268</v>
      </c>
      <c r="U187" s="8">
        <v>5.5E-2</v>
      </c>
      <c r="V187" s="17">
        <f t="shared" si="12"/>
        <v>220</v>
      </c>
      <c r="W187" t="s">
        <v>8310</v>
      </c>
      <c r="X187" t="s">
        <v>8314</v>
      </c>
    </row>
    <row r="188" spans="1:24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21">
        <f t="shared" si="13"/>
        <v>42570.702997685185</v>
      </c>
      <c r="L188" s="24">
        <v>42570.702997685185</v>
      </c>
      <c r="M188" s="27">
        <f t="shared" si="14"/>
        <v>7</v>
      </c>
      <c r="N188" s="27">
        <f t="shared" si="15"/>
        <v>2016</v>
      </c>
      <c r="O188" s="25" t="str">
        <f t="shared" si="16"/>
        <v>Jul</v>
      </c>
      <c r="P188" s="19">
        <f t="shared" si="17"/>
        <v>42600.702997685185</v>
      </c>
      <c r="Q188" t="b">
        <v>0</v>
      </c>
      <c r="R188">
        <v>0</v>
      </c>
      <c r="S188" t="b">
        <v>0</v>
      </c>
      <c r="T188" t="s">
        <v>8268</v>
      </c>
      <c r="U188" s="8">
        <v>0</v>
      </c>
      <c r="V188" s="17" t="e">
        <f t="shared" si="12"/>
        <v>#DIV/0!</v>
      </c>
      <c r="W188" t="s">
        <v>8310</v>
      </c>
      <c r="X188" t="s">
        <v>8314</v>
      </c>
    </row>
    <row r="189" spans="1:24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21">
        <f t="shared" si="13"/>
        <v>42767.604560185187</v>
      </c>
      <c r="L189" s="24">
        <v>42767.604560185187</v>
      </c>
      <c r="M189" s="27">
        <f t="shared" si="14"/>
        <v>2</v>
      </c>
      <c r="N189" s="27">
        <f t="shared" si="15"/>
        <v>2017</v>
      </c>
      <c r="O189" s="25" t="str">
        <f t="shared" si="16"/>
        <v>Feb</v>
      </c>
      <c r="P189" s="19">
        <f t="shared" si="17"/>
        <v>42797.624999999993</v>
      </c>
      <c r="Q189" t="b">
        <v>0</v>
      </c>
      <c r="R189">
        <v>5</v>
      </c>
      <c r="S189" t="b">
        <v>0</v>
      </c>
      <c r="T189" t="s">
        <v>8268</v>
      </c>
      <c r="U189" s="8">
        <v>0.16</v>
      </c>
      <c r="V189" s="17">
        <f t="shared" si="12"/>
        <v>160</v>
      </c>
      <c r="W189" t="s">
        <v>8310</v>
      </c>
      <c r="X189" t="s">
        <v>8314</v>
      </c>
    </row>
    <row r="190" spans="1:24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21">
        <f t="shared" si="13"/>
        <v>42182.02612268518</v>
      </c>
      <c r="L190" s="24">
        <v>42182.026122685187</v>
      </c>
      <c r="M190" s="27">
        <f t="shared" si="14"/>
        <v>6</v>
      </c>
      <c r="N190" s="27">
        <f t="shared" si="15"/>
        <v>2015</v>
      </c>
      <c r="O190" s="25" t="str">
        <f t="shared" si="16"/>
        <v>Jun</v>
      </c>
      <c r="P190" s="19">
        <f t="shared" si="17"/>
        <v>42206.082638888889</v>
      </c>
      <c r="Q190" t="b">
        <v>0</v>
      </c>
      <c r="R190">
        <v>0</v>
      </c>
      <c r="S190" t="b">
        <v>0</v>
      </c>
      <c r="T190" t="s">
        <v>8268</v>
      </c>
      <c r="U190" s="8">
        <v>0</v>
      </c>
      <c r="V190" s="17" t="e">
        <f t="shared" si="12"/>
        <v>#DIV/0!</v>
      </c>
      <c r="W190" t="s">
        <v>8310</v>
      </c>
      <c r="X190" t="s">
        <v>8314</v>
      </c>
    </row>
    <row r="191" spans="1:24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21">
        <f t="shared" si="13"/>
        <v>41856.974710648145</v>
      </c>
      <c r="L191" s="24">
        <v>41856.974710648145</v>
      </c>
      <c r="M191" s="27">
        <f t="shared" si="14"/>
        <v>8</v>
      </c>
      <c r="N191" s="27">
        <f t="shared" si="15"/>
        <v>2014</v>
      </c>
      <c r="O191" s="25" t="str">
        <f t="shared" si="16"/>
        <v>Aug</v>
      </c>
      <c r="P191" s="19">
        <f t="shared" si="17"/>
        <v>41886.974710648145</v>
      </c>
      <c r="Q191" t="b">
        <v>0</v>
      </c>
      <c r="R191">
        <v>5</v>
      </c>
      <c r="S191" t="b">
        <v>0</v>
      </c>
      <c r="T191" t="s">
        <v>8268</v>
      </c>
      <c r="U191" s="8">
        <v>6.8999999999999997E-4</v>
      </c>
      <c r="V191" s="17">
        <f t="shared" si="12"/>
        <v>69</v>
      </c>
      <c r="W191" t="s">
        <v>8310</v>
      </c>
      <c r="X191" t="s">
        <v>8314</v>
      </c>
    </row>
    <row r="192" spans="1:24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21">
        <f t="shared" si="13"/>
        <v>42556.482372685183</v>
      </c>
      <c r="L192" s="24">
        <v>42556.482372685183</v>
      </c>
      <c r="M192" s="27">
        <f t="shared" si="14"/>
        <v>7</v>
      </c>
      <c r="N192" s="27">
        <f t="shared" si="15"/>
        <v>2016</v>
      </c>
      <c r="O192" s="25" t="str">
        <f t="shared" si="16"/>
        <v>Jul</v>
      </c>
      <c r="P192" s="19">
        <f t="shared" si="17"/>
        <v>42616.482372685183</v>
      </c>
      <c r="Q192" t="b">
        <v>0</v>
      </c>
      <c r="R192">
        <v>1</v>
      </c>
      <c r="S192" t="b">
        <v>0</v>
      </c>
      <c r="T192" t="s">
        <v>8268</v>
      </c>
      <c r="U192" s="8">
        <v>4.1666666666666666E-3</v>
      </c>
      <c r="V192" s="17">
        <f t="shared" si="12"/>
        <v>50</v>
      </c>
      <c r="W192" t="s">
        <v>8310</v>
      </c>
      <c r="X192" t="s">
        <v>8314</v>
      </c>
    </row>
    <row r="193" spans="1:24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21">
        <f t="shared" si="13"/>
        <v>42527.442662037036</v>
      </c>
      <c r="L193" s="24">
        <v>42527.442662037036</v>
      </c>
      <c r="M193" s="27">
        <f t="shared" si="14"/>
        <v>6</v>
      </c>
      <c r="N193" s="27">
        <f t="shared" si="15"/>
        <v>2016</v>
      </c>
      <c r="O193" s="25" t="str">
        <f t="shared" si="16"/>
        <v>Jun</v>
      </c>
      <c r="P193" s="19">
        <f t="shared" si="17"/>
        <v>42537.442662037036</v>
      </c>
      <c r="Q193" t="b">
        <v>0</v>
      </c>
      <c r="R193">
        <v>3</v>
      </c>
      <c r="S193" t="b">
        <v>0</v>
      </c>
      <c r="T193" t="s">
        <v>8268</v>
      </c>
      <c r="U193" s="8">
        <v>0.05</v>
      </c>
      <c r="V193" s="17">
        <f t="shared" si="12"/>
        <v>83.333333333333329</v>
      </c>
      <c r="W193" t="s">
        <v>8310</v>
      </c>
      <c r="X193" t="s">
        <v>8314</v>
      </c>
    </row>
    <row r="194" spans="1:24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21">
        <f t="shared" si="13"/>
        <v>42239.233078703699</v>
      </c>
      <c r="L194" s="24">
        <v>42239.233078703706</v>
      </c>
      <c r="M194" s="27">
        <f t="shared" si="14"/>
        <v>8</v>
      </c>
      <c r="N194" s="27">
        <f t="shared" si="15"/>
        <v>2015</v>
      </c>
      <c r="O194" s="25" t="str">
        <f t="shared" si="16"/>
        <v>Aug</v>
      </c>
      <c r="P194" s="19">
        <f t="shared" si="17"/>
        <v>42279.233078703699</v>
      </c>
      <c r="Q194" t="b">
        <v>0</v>
      </c>
      <c r="R194">
        <v>3</v>
      </c>
      <c r="S194" t="b">
        <v>0</v>
      </c>
      <c r="T194" t="s">
        <v>8268</v>
      </c>
      <c r="U194" s="8">
        <v>1.7E-5</v>
      </c>
      <c r="V194" s="17">
        <f t="shared" ref="V194:V257" si="18">E194/R194</f>
        <v>5.666666666666667</v>
      </c>
      <c r="W194" t="s">
        <v>8310</v>
      </c>
      <c r="X194" t="s">
        <v>8314</v>
      </c>
    </row>
    <row r="195" spans="1:24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21">
        <f t="shared" ref="K195:K258" si="19">(J194/86400)+25569+(-5/24)</f>
        <v>41899.583703703705</v>
      </c>
      <c r="L195" s="24">
        <v>41899.583703703705</v>
      </c>
      <c r="M195" s="27">
        <f t="shared" ref="M195:M258" si="20">MONTH(L195)</f>
        <v>9</v>
      </c>
      <c r="N195" s="27">
        <f t="shared" ref="N195:N258" si="21">YEAR(L195)</f>
        <v>2014</v>
      </c>
      <c r="O195" s="25" t="str">
        <f t="shared" ref="O195:O258" si="22">VLOOKUP($M195,$AI$3:$AJ$14,2,FALSE)</f>
        <v>Sep</v>
      </c>
      <c r="P195" s="19">
        <f t="shared" ref="P195:P258" si="23">(I194/86400)+25569+(-5/24)</f>
        <v>41929.583703703705</v>
      </c>
      <c r="Q195" t="b">
        <v>0</v>
      </c>
      <c r="R195">
        <v>0</v>
      </c>
      <c r="S195" t="b">
        <v>0</v>
      </c>
      <c r="T195" t="s">
        <v>8268</v>
      </c>
      <c r="U195" s="8">
        <v>0</v>
      </c>
      <c r="V195" s="17" t="e">
        <f t="shared" si="18"/>
        <v>#DIV/0!</v>
      </c>
      <c r="W195" t="s">
        <v>8310</v>
      </c>
      <c r="X195" t="s">
        <v>8314</v>
      </c>
    </row>
    <row r="196" spans="1:24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21">
        <f t="shared" si="19"/>
        <v>41911.726458333331</v>
      </c>
      <c r="L196" s="24">
        <v>41911.726458333331</v>
      </c>
      <c r="M196" s="27">
        <f t="shared" si="20"/>
        <v>9</v>
      </c>
      <c r="N196" s="27">
        <f t="shared" si="21"/>
        <v>2014</v>
      </c>
      <c r="O196" s="25" t="str">
        <f t="shared" si="22"/>
        <v>Sep</v>
      </c>
      <c r="P196" s="19">
        <f t="shared" si="23"/>
        <v>41971.768124999995</v>
      </c>
      <c r="Q196" t="b">
        <v>0</v>
      </c>
      <c r="R196">
        <v>3</v>
      </c>
      <c r="S196" t="b">
        <v>0</v>
      </c>
      <c r="T196" t="s">
        <v>8268</v>
      </c>
      <c r="U196" s="8">
        <v>1.1999999999999999E-3</v>
      </c>
      <c r="V196" s="17">
        <f t="shared" si="18"/>
        <v>1</v>
      </c>
      <c r="W196" t="s">
        <v>8310</v>
      </c>
      <c r="X196" t="s">
        <v>8314</v>
      </c>
    </row>
    <row r="197" spans="1:24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21">
        <f t="shared" si="19"/>
        <v>42375.788553240738</v>
      </c>
      <c r="L197" s="24">
        <v>42375.788553240738</v>
      </c>
      <c r="M197" s="27">
        <f t="shared" si="20"/>
        <v>1</v>
      </c>
      <c r="N197" s="27">
        <f t="shared" si="21"/>
        <v>2016</v>
      </c>
      <c r="O197" s="25" t="str">
        <f t="shared" si="22"/>
        <v>Jan</v>
      </c>
      <c r="P197" s="19">
        <f t="shared" si="23"/>
        <v>42435.788553240738</v>
      </c>
      <c r="Q197" t="b">
        <v>0</v>
      </c>
      <c r="R197">
        <v>0</v>
      </c>
      <c r="S197" t="b">
        <v>0</v>
      </c>
      <c r="T197" t="s">
        <v>8268</v>
      </c>
      <c r="U197" s="8">
        <v>0</v>
      </c>
      <c r="V197" s="17" t="e">
        <f t="shared" si="18"/>
        <v>#DIV/0!</v>
      </c>
      <c r="W197" t="s">
        <v>8310</v>
      </c>
      <c r="X197" t="s">
        <v>8314</v>
      </c>
    </row>
    <row r="198" spans="1:24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21">
        <f t="shared" si="19"/>
        <v>42135.462175925924</v>
      </c>
      <c r="L198" s="24">
        <v>42135.462175925924</v>
      </c>
      <c r="M198" s="27">
        <f t="shared" si="20"/>
        <v>5</v>
      </c>
      <c r="N198" s="27">
        <f t="shared" si="21"/>
        <v>2015</v>
      </c>
      <c r="O198" s="25" t="str">
        <f t="shared" si="22"/>
        <v>May</v>
      </c>
      <c r="P198" s="19">
        <f t="shared" si="23"/>
        <v>42195.462175925924</v>
      </c>
      <c r="Q198" t="b">
        <v>0</v>
      </c>
      <c r="R198">
        <v>19</v>
      </c>
      <c r="S198" t="b">
        <v>0</v>
      </c>
      <c r="T198" t="s">
        <v>8268</v>
      </c>
      <c r="U198" s="8">
        <v>0.41857142857142859</v>
      </c>
      <c r="V198" s="17">
        <f t="shared" si="18"/>
        <v>77.10526315789474</v>
      </c>
      <c r="W198" t="s">
        <v>8310</v>
      </c>
      <c r="X198" t="s">
        <v>8314</v>
      </c>
    </row>
    <row r="199" spans="1:24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21">
        <f t="shared" si="19"/>
        <v>42259.334467592591</v>
      </c>
      <c r="L199" s="24">
        <v>42259.334467592591</v>
      </c>
      <c r="M199" s="27">
        <f t="shared" si="20"/>
        <v>9</v>
      </c>
      <c r="N199" s="27">
        <f t="shared" si="21"/>
        <v>2015</v>
      </c>
      <c r="O199" s="25" t="str">
        <f t="shared" si="22"/>
        <v>Sep</v>
      </c>
      <c r="P199" s="19">
        <f t="shared" si="23"/>
        <v>42287.666666666664</v>
      </c>
      <c r="Q199" t="b">
        <v>0</v>
      </c>
      <c r="R199">
        <v>8</v>
      </c>
      <c r="S199" t="b">
        <v>0</v>
      </c>
      <c r="T199" t="s">
        <v>8268</v>
      </c>
      <c r="U199" s="8">
        <v>0.1048</v>
      </c>
      <c r="V199" s="17">
        <f t="shared" si="18"/>
        <v>32.75</v>
      </c>
      <c r="W199" t="s">
        <v>8310</v>
      </c>
      <c r="X199" t="s">
        <v>8314</v>
      </c>
    </row>
    <row r="200" spans="1:24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21">
        <f t="shared" si="19"/>
        <v>42741.640046296299</v>
      </c>
      <c r="L200" s="24">
        <v>42741.640046296299</v>
      </c>
      <c r="M200" s="27">
        <f t="shared" si="20"/>
        <v>1</v>
      </c>
      <c r="N200" s="27">
        <f t="shared" si="21"/>
        <v>2017</v>
      </c>
      <c r="O200" s="25" t="str">
        <f t="shared" si="22"/>
        <v>Jan</v>
      </c>
      <c r="P200" s="19">
        <f t="shared" si="23"/>
        <v>42783.666666666664</v>
      </c>
      <c r="Q200" t="b">
        <v>0</v>
      </c>
      <c r="R200">
        <v>6</v>
      </c>
      <c r="S200" t="b">
        <v>0</v>
      </c>
      <c r="T200" t="s">
        <v>8268</v>
      </c>
      <c r="U200" s="8">
        <v>1.116E-2</v>
      </c>
      <c r="V200" s="17">
        <f t="shared" si="18"/>
        <v>46.5</v>
      </c>
      <c r="W200" t="s">
        <v>8310</v>
      </c>
      <c r="X200" t="s">
        <v>8314</v>
      </c>
    </row>
    <row r="201" spans="1:24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21">
        <f t="shared" si="19"/>
        <v>41887.175023148149</v>
      </c>
      <c r="L201" s="24">
        <v>41887.175023148149</v>
      </c>
      <c r="M201" s="27">
        <f t="shared" si="20"/>
        <v>9</v>
      </c>
      <c r="N201" s="27">
        <f t="shared" si="21"/>
        <v>2014</v>
      </c>
      <c r="O201" s="25" t="str">
        <f t="shared" si="22"/>
        <v>Sep</v>
      </c>
      <c r="P201" s="19">
        <f t="shared" si="23"/>
        <v>41917.175023148149</v>
      </c>
      <c r="Q201" t="b">
        <v>0</v>
      </c>
      <c r="R201">
        <v>0</v>
      </c>
      <c r="S201" t="b">
        <v>0</v>
      </c>
      <c r="T201" t="s">
        <v>8268</v>
      </c>
      <c r="U201" s="8">
        <v>0</v>
      </c>
      <c r="V201" s="17" t="e">
        <f t="shared" si="18"/>
        <v>#DIV/0!</v>
      </c>
      <c r="W201" t="s">
        <v>8310</v>
      </c>
      <c r="X201" t="s">
        <v>8314</v>
      </c>
    </row>
    <row r="202" spans="1:24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21">
        <f t="shared" si="19"/>
        <v>42583.915532407402</v>
      </c>
      <c r="L202" s="24">
        <v>42583.915532407409</v>
      </c>
      <c r="M202" s="27">
        <f t="shared" si="20"/>
        <v>8</v>
      </c>
      <c r="N202" s="27">
        <f t="shared" si="21"/>
        <v>2016</v>
      </c>
      <c r="O202" s="25" t="str">
        <f t="shared" si="22"/>
        <v>Aug</v>
      </c>
      <c r="P202" s="19">
        <f t="shared" si="23"/>
        <v>42613.915532407402</v>
      </c>
      <c r="Q202" t="b">
        <v>0</v>
      </c>
      <c r="R202">
        <v>18</v>
      </c>
      <c r="S202" t="b">
        <v>0</v>
      </c>
      <c r="T202" t="s">
        <v>8268</v>
      </c>
      <c r="U202" s="8">
        <v>0.26192500000000002</v>
      </c>
      <c r="V202" s="17">
        <f t="shared" si="18"/>
        <v>87.308333333333337</v>
      </c>
      <c r="W202" t="s">
        <v>8310</v>
      </c>
      <c r="X202" t="s">
        <v>8314</v>
      </c>
    </row>
    <row r="203" spans="1:24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21">
        <f t="shared" si="19"/>
        <v>41866.875034722216</v>
      </c>
      <c r="L203" s="24">
        <v>41866.875034722223</v>
      </c>
      <c r="M203" s="27">
        <f t="shared" si="20"/>
        <v>8</v>
      </c>
      <c r="N203" s="27">
        <f t="shared" si="21"/>
        <v>2014</v>
      </c>
      <c r="O203" s="25" t="str">
        <f t="shared" si="22"/>
        <v>Aug</v>
      </c>
      <c r="P203" s="19">
        <f t="shared" si="23"/>
        <v>41896.875034722216</v>
      </c>
      <c r="Q203" t="b">
        <v>0</v>
      </c>
      <c r="R203">
        <v>7</v>
      </c>
      <c r="S203" t="b">
        <v>0</v>
      </c>
      <c r="T203" t="s">
        <v>8268</v>
      </c>
      <c r="U203" s="8">
        <v>0.58461538461538465</v>
      </c>
      <c r="V203" s="17">
        <f t="shared" si="18"/>
        <v>54.285714285714285</v>
      </c>
      <c r="W203" t="s">
        <v>8310</v>
      </c>
      <c r="X203" t="s">
        <v>8314</v>
      </c>
    </row>
    <row r="204" spans="1:24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21">
        <f t="shared" si="19"/>
        <v>42023.610289351847</v>
      </c>
      <c r="L204" s="24">
        <v>42023.610289351855</v>
      </c>
      <c r="M204" s="27">
        <f t="shared" si="20"/>
        <v>1</v>
      </c>
      <c r="N204" s="27">
        <f t="shared" si="21"/>
        <v>2015</v>
      </c>
      <c r="O204" s="25" t="str">
        <f t="shared" si="22"/>
        <v>Jan</v>
      </c>
      <c r="P204" s="19">
        <f t="shared" si="23"/>
        <v>42043.610289351847</v>
      </c>
      <c r="Q204" t="b">
        <v>0</v>
      </c>
      <c r="R204">
        <v>0</v>
      </c>
      <c r="S204" t="b">
        <v>0</v>
      </c>
      <c r="T204" t="s">
        <v>8268</v>
      </c>
      <c r="U204" s="8">
        <v>0</v>
      </c>
      <c r="V204" s="17" t="e">
        <f t="shared" si="18"/>
        <v>#DIV/0!</v>
      </c>
      <c r="W204" t="s">
        <v>8310</v>
      </c>
      <c r="X204" t="s">
        <v>8314</v>
      </c>
    </row>
    <row r="205" spans="1:24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21">
        <f t="shared" si="19"/>
        <v>42255.719490740739</v>
      </c>
      <c r="L205" s="24">
        <v>42255.719490740739</v>
      </c>
      <c r="M205" s="27">
        <f t="shared" si="20"/>
        <v>9</v>
      </c>
      <c r="N205" s="27">
        <f t="shared" si="21"/>
        <v>2015</v>
      </c>
      <c r="O205" s="25" t="str">
        <f t="shared" si="22"/>
        <v>Sep</v>
      </c>
      <c r="P205" s="19">
        <f t="shared" si="23"/>
        <v>42285.665972222218</v>
      </c>
      <c r="Q205" t="b">
        <v>0</v>
      </c>
      <c r="R205">
        <v>8</v>
      </c>
      <c r="S205" t="b">
        <v>0</v>
      </c>
      <c r="T205" t="s">
        <v>8268</v>
      </c>
      <c r="U205" s="8">
        <v>0.2984</v>
      </c>
      <c r="V205" s="17">
        <f t="shared" si="18"/>
        <v>93.25</v>
      </c>
      <c r="W205" t="s">
        <v>8310</v>
      </c>
      <c r="X205" t="s">
        <v>8314</v>
      </c>
    </row>
    <row r="206" spans="1:24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21">
        <f t="shared" si="19"/>
        <v>41973.639629629623</v>
      </c>
      <c r="L206" s="24">
        <v>41973.63962962963</v>
      </c>
      <c r="M206" s="27">
        <f t="shared" si="20"/>
        <v>11</v>
      </c>
      <c r="N206" s="27">
        <f t="shared" si="21"/>
        <v>2014</v>
      </c>
      <c r="O206" s="25" t="str">
        <f t="shared" si="22"/>
        <v>Nov</v>
      </c>
      <c r="P206" s="19">
        <f t="shared" si="23"/>
        <v>42033.639629629623</v>
      </c>
      <c r="Q206" t="b">
        <v>0</v>
      </c>
      <c r="R206">
        <v>1293</v>
      </c>
      <c r="S206" t="b">
        <v>0</v>
      </c>
      <c r="T206" t="s">
        <v>8268</v>
      </c>
      <c r="U206" s="8">
        <v>0.50721666666666665</v>
      </c>
      <c r="V206" s="17">
        <f t="shared" si="18"/>
        <v>117.68368136117556</v>
      </c>
      <c r="W206" t="s">
        <v>8310</v>
      </c>
      <c r="X206" t="s">
        <v>8314</v>
      </c>
    </row>
    <row r="207" spans="1:24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21">
        <f t="shared" si="19"/>
        <v>42556.375034722216</v>
      </c>
      <c r="L207" s="24">
        <v>42556.375034722223</v>
      </c>
      <c r="M207" s="27">
        <f t="shared" si="20"/>
        <v>7</v>
      </c>
      <c r="N207" s="27">
        <f t="shared" si="21"/>
        <v>2016</v>
      </c>
      <c r="O207" s="25" t="str">
        <f t="shared" si="22"/>
        <v>Jul</v>
      </c>
      <c r="P207" s="19">
        <f t="shared" si="23"/>
        <v>42586.375034722216</v>
      </c>
      <c r="Q207" t="b">
        <v>0</v>
      </c>
      <c r="R207">
        <v>17</v>
      </c>
      <c r="S207" t="b">
        <v>0</v>
      </c>
      <c r="T207" t="s">
        <v>8268</v>
      </c>
      <c r="U207" s="8">
        <v>0.16250000000000001</v>
      </c>
      <c r="V207" s="17">
        <f t="shared" si="18"/>
        <v>76.470588235294116</v>
      </c>
      <c r="W207" t="s">
        <v>8310</v>
      </c>
      <c r="X207" t="s">
        <v>8314</v>
      </c>
    </row>
    <row r="208" spans="1:24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21">
        <f t="shared" si="19"/>
        <v>42248.423865740733</v>
      </c>
      <c r="L208" s="24">
        <v>42248.42386574074</v>
      </c>
      <c r="M208" s="27">
        <f t="shared" si="20"/>
        <v>9</v>
      </c>
      <c r="N208" s="27">
        <f t="shared" si="21"/>
        <v>2015</v>
      </c>
      <c r="O208" s="25" t="str">
        <f t="shared" si="22"/>
        <v>Sep</v>
      </c>
      <c r="P208" s="19">
        <f t="shared" si="23"/>
        <v>42283.423865740733</v>
      </c>
      <c r="Q208" t="b">
        <v>0</v>
      </c>
      <c r="R208">
        <v>0</v>
      </c>
      <c r="S208" t="b">
        <v>0</v>
      </c>
      <c r="T208" t="s">
        <v>8268</v>
      </c>
      <c r="U208" s="8">
        <v>0</v>
      </c>
      <c r="V208" s="17" t="e">
        <f t="shared" si="18"/>
        <v>#DIV/0!</v>
      </c>
      <c r="W208" t="s">
        <v>8310</v>
      </c>
      <c r="X208" t="s">
        <v>8314</v>
      </c>
    </row>
    <row r="209" spans="1:24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21">
        <f t="shared" si="19"/>
        <v>42566.79609953703</v>
      </c>
      <c r="L209" s="24">
        <v>42566.796099537038</v>
      </c>
      <c r="M209" s="27">
        <f t="shared" si="20"/>
        <v>7</v>
      </c>
      <c r="N209" s="27">
        <f t="shared" si="21"/>
        <v>2016</v>
      </c>
      <c r="O209" s="25" t="str">
        <f t="shared" si="22"/>
        <v>Jul</v>
      </c>
      <c r="P209" s="19">
        <f t="shared" si="23"/>
        <v>42587.79609953703</v>
      </c>
      <c r="Q209" t="b">
        <v>0</v>
      </c>
      <c r="R209">
        <v>13</v>
      </c>
      <c r="S209" t="b">
        <v>0</v>
      </c>
      <c r="T209" t="s">
        <v>8268</v>
      </c>
      <c r="U209" s="8">
        <v>0.15214285714285714</v>
      </c>
      <c r="V209" s="17">
        <f t="shared" si="18"/>
        <v>163.84615384615384</v>
      </c>
      <c r="W209" t="s">
        <v>8310</v>
      </c>
      <c r="X209" t="s">
        <v>8314</v>
      </c>
    </row>
    <row r="210" spans="1:24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21">
        <f t="shared" si="19"/>
        <v>41977.988865740735</v>
      </c>
      <c r="L210" s="24">
        <v>41977.988865740743</v>
      </c>
      <c r="M210" s="27">
        <f t="shared" si="20"/>
        <v>12</v>
      </c>
      <c r="N210" s="27">
        <f t="shared" si="21"/>
        <v>2014</v>
      </c>
      <c r="O210" s="25" t="str">
        <f t="shared" si="22"/>
        <v>Dec</v>
      </c>
      <c r="P210" s="19">
        <f t="shared" si="23"/>
        <v>42007.988865740735</v>
      </c>
      <c r="Q210" t="b">
        <v>0</v>
      </c>
      <c r="R210">
        <v>0</v>
      </c>
      <c r="S210" t="b">
        <v>0</v>
      </c>
      <c r="T210" t="s">
        <v>8268</v>
      </c>
      <c r="U210" s="8">
        <v>0</v>
      </c>
      <c r="V210" s="17" t="e">
        <f t="shared" si="18"/>
        <v>#DIV/0!</v>
      </c>
      <c r="W210" t="s">
        <v>8310</v>
      </c>
      <c r="X210" t="s">
        <v>8314</v>
      </c>
    </row>
    <row r="211" spans="1:24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21">
        <f t="shared" si="19"/>
        <v>41959.16165509259</v>
      </c>
      <c r="L211" s="24">
        <v>41959.16165509259</v>
      </c>
      <c r="M211" s="27">
        <f t="shared" si="20"/>
        <v>11</v>
      </c>
      <c r="N211" s="27">
        <f t="shared" si="21"/>
        <v>2014</v>
      </c>
      <c r="O211" s="25" t="str">
        <f t="shared" si="22"/>
        <v>Nov</v>
      </c>
      <c r="P211" s="19">
        <f t="shared" si="23"/>
        <v>41989.16165509259</v>
      </c>
      <c r="Q211" t="b">
        <v>0</v>
      </c>
      <c r="R211">
        <v>0</v>
      </c>
      <c r="S211" t="b">
        <v>0</v>
      </c>
      <c r="T211" t="s">
        <v>8268</v>
      </c>
      <c r="U211" s="8">
        <v>0</v>
      </c>
      <c r="V211" s="17" t="e">
        <f t="shared" si="18"/>
        <v>#DIV/0!</v>
      </c>
      <c r="W211" t="s">
        <v>8310</v>
      </c>
      <c r="X211" t="s">
        <v>8314</v>
      </c>
    </row>
    <row r="212" spans="1:24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21">
        <f t="shared" si="19"/>
        <v>42165.714525462965</v>
      </c>
      <c r="L212" s="24">
        <v>42165.714525462965</v>
      </c>
      <c r="M212" s="27">
        <f t="shared" si="20"/>
        <v>6</v>
      </c>
      <c r="N212" s="27">
        <f t="shared" si="21"/>
        <v>2015</v>
      </c>
      <c r="O212" s="25" t="str">
        <f t="shared" si="22"/>
        <v>Jun</v>
      </c>
      <c r="P212" s="19">
        <f t="shared" si="23"/>
        <v>42195.714525462965</v>
      </c>
      <c r="Q212" t="b">
        <v>0</v>
      </c>
      <c r="R212">
        <v>33</v>
      </c>
      <c r="S212" t="b">
        <v>0</v>
      </c>
      <c r="T212" t="s">
        <v>8268</v>
      </c>
      <c r="U212" s="8">
        <v>0.2525</v>
      </c>
      <c r="V212" s="17">
        <f t="shared" si="18"/>
        <v>91.818181818181813</v>
      </c>
      <c r="W212" t="s">
        <v>8310</v>
      </c>
      <c r="X212" t="s">
        <v>8314</v>
      </c>
    </row>
    <row r="213" spans="1:24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21">
        <f t="shared" si="19"/>
        <v>42248.856388888882</v>
      </c>
      <c r="L213" s="24">
        <v>42248.856388888889</v>
      </c>
      <c r="M213" s="27">
        <f t="shared" si="20"/>
        <v>9</v>
      </c>
      <c r="N213" s="27">
        <f t="shared" si="21"/>
        <v>2015</v>
      </c>
      <c r="O213" s="25" t="str">
        <f t="shared" si="22"/>
        <v>Sep</v>
      </c>
      <c r="P213" s="19">
        <f t="shared" si="23"/>
        <v>42277.999999999993</v>
      </c>
      <c r="Q213" t="b">
        <v>0</v>
      </c>
      <c r="R213">
        <v>12</v>
      </c>
      <c r="S213" t="b">
        <v>0</v>
      </c>
      <c r="T213" t="s">
        <v>8268</v>
      </c>
      <c r="U213" s="8">
        <v>0.44600000000000001</v>
      </c>
      <c r="V213" s="17">
        <f t="shared" si="18"/>
        <v>185.83333333333334</v>
      </c>
      <c r="W213" t="s">
        <v>8310</v>
      </c>
      <c r="X213" t="s">
        <v>8314</v>
      </c>
    </row>
    <row r="214" spans="1:24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21">
        <f t="shared" si="19"/>
        <v>42235.951585648145</v>
      </c>
      <c r="L214" s="24">
        <v>42235.951585648145</v>
      </c>
      <c r="M214" s="27">
        <f t="shared" si="20"/>
        <v>8</v>
      </c>
      <c r="N214" s="27">
        <f t="shared" si="21"/>
        <v>2015</v>
      </c>
      <c r="O214" s="25" t="str">
        <f t="shared" si="22"/>
        <v>Aug</v>
      </c>
      <c r="P214" s="19">
        <f t="shared" si="23"/>
        <v>42265.951585648145</v>
      </c>
      <c r="Q214" t="b">
        <v>0</v>
      </c>
      <c r="R214">
        <v>1</v>
      </c>
      <c r="S214" t="b">
        <v>0</v>
      </c>
      <c r="T214" t="s">
        <v>8268</v>
      </c>
      <c r="U214" s="8">
        <v>1.5873015873015873E-4</v>
      </c>
      <c r="V214" s="17">
        <f t="shared" si="18"/>
        <v>1</v>
      </c>
      <c r="W214" t="s">
        <v>8310</v>
      </c>
      <c r="X214" t="s">
        <v>8314</v>
      </c>
    </row>
    <row r="215" spans="1:24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21">
        <f t="shared" si="19"/>
        <v>42416.672685185178</v>
      </c>
      <c r="L215" s="24">
        <v>42416.672685185185</v>
      </c>
      <c r="M215" s="27">
        <f t="shared" si="20"/>
        <v>2</v>
      </c>
      <c r="N215" s="27">
        <f t="shared" si="21"/>
        <v>2016</v>
      </c>
      <c r="O215" s="25" t="str">
        <f t="shared" si="22"/>
        <v>Feb</v>
      </c>
      <c r="P215" s="19">
        <f t="shared" si="23"/>
        <v>42476.631018518521</v>
      </c>
      <c r="Q215" t="b">
        <v>0</v>
      </c>
      <c r="R215">
        <v>1</v>
      </c>
      <c r="S215" t="b">
        <v>0</v>
      </c>
      <c r="T215" t="s">
        <v>8268</v>
      </c>
      <c r="U215" s="8">
        <v>4.0000000000000002E-4</v>
      </c>
      <c r="V215" s="17">
        <f t="shared" si="18"/>
        <v>20</v>
      </c>
      <c r="W215" t="s">
        <v>8310</v>
      </c>
      <c r="X215" t="s">
        <v>8314</v>
      </c>
    </row>
    <row r="216" spans="1:24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21">
        <f t="shared" si="19"/>
        <v>42202.385960648149</v>
      </c>
      <c r="L216" s="24">
        <v>42202.385960648149</v>
      </c>
      <c r="M216" s="27">
        <f t="shared" si="20"/>
        <v>7</v>
      </c>
      <c r="N216" s="27">
        <f t="shared" si="21"/>
        <v>2015</v>
      </c>
      <c r="O216" s="25" t="str">
        <f t="shared" si="22"/>
        <v>Jul</v>
      </c>
      <c r="P216" s="19">
        <f t="shared" si="23"/>
        <v>42232.379641203697</v>
      </c>
      <c r="Q216" t="b">
        <v>0</v>
      </c>
      <c r="R216">
        <v>1</v>
      </c>
      <c r="S216" t="b">
        <v>0</v>
      </c>
      <c r="T216" t="s">
        <v>8268</v>
      </c>
      <c r="U216" s="8">
        <v>8.0000000000000007E-5</v>
      </c>
      <c r="V216" s="17">
        <f t="shared" si="18"/>
        <v>1</v>
      </c>
      <c r="W216" t="s">
        <v>8310</v>
      </c>
      <c r="X216" t="s">
        <v>8314</v>
      </c>
    </row>
    <row r="217" spans="1:24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21">
        <f t="shared" si="19"/>
        <v>42009.432280092595</v>
      </c>
      <c r="L217" s="24">
        <v>42009.432280092595</v>
      </c>
      <c r="M217" s="27">
        <f t="shared" si="20"/>
        <v>1</v>
      </c>
      <c r="N217" s="27">
        <f t="shared" si="21"/>
        <v>2015</v>
      </c>
      <c r="O217" s="25" t="str">
        <f t="shared" si="22"/>
        <v>Jan</v>
      </c>
      <c r="P217" s="19">
        <f t="shared" si="23"/>
        <v>42069.432280092595</v>
      </c>
      <c r="Q217" t="b">
        <v>0</v>
      </c>
      <c r="R217">
        <v>1</v>
      </c>
      <c r="S217" t="b">
        <v>0</v>
      </c>
      <c r="T217" t="s">
        <v>8268</v>
      </c>
      <c r="U217" s="8">
        <v>2.2727272727272726E-3</v>
      </c>
      <c r="V217" s="17">
        <f t="shared" si="18"/>
        <v>10</v>
      </c>
      <c r="W217" t="s">
        <v>8310</v>
      </c>
      <c r="X217" t="s">
        <v>8314</v>
      </c>
    </row>
    <row r="218" spans="1:24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21">
        <f t="shared" si="19"/>
        <v>42375.021782407406</v>
      </c>
      <c r="L218" s="24">
        <v>42375.021782407406</v>
      </c>
      <c r="M218" s="27">
        <f t="shared" si="20"/>
        <v>1</v>
      </c>
      <c r="N218" s="27">
        <f t="shared" si="21"/>
        <v>2016</v>
      </c>
      <c r="O218" s="25" t="str">
        <f t="shared" si="22"/>
        <v>Jan</v>
      </c>
      <c r="P218" s="19">
        <f t="shared" si="23"/>
        <v>42417.790972222218</v>
      </c>
      <c r="Q218" t="b">
        <v>0</v>
      </c>
      <c r="R218">
        <v>84</v>
      </c>
      <c r="S218" t="b">
        <v>0</v>
      </c>
      <c r="T218" t="s">
        <v>8268</v>
      </c>
      <c r="U218" s="8">
        <v>0.55698440000000005</v>
      </c>
      <c r="V218" s="17">
        <f t="shared" si="18"/>
        <v>331.53833333333336</v>
      </c>
      <c r="W218" t="s">
        <v>8310</v>
      </c>
      <c r="X218" t="s">
        <v>8314</v>
      </c>
    </row>
    <row r="219" spans="1:24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21">
        <f t="shared" si="19"/>
        <v>42066.750428240739</v>
      </c>
      <c r="L219" s="24">
        <v>42066.750428240739</v>
      </c>
      <c r="M219" s="27">
        <f t="shared" si="20"/>
        <v>3</v>
      </c>
      <c r="N219" s="27">
        <f t="shared" si="21"/>
        <v>2015</v>
      </c>
      <c r="O219" s="25" t="str">
        <f t="shared" si="22"/>
        <v>Mar</v>
      </c>
      <c r="P219" s="19">
        <f t="shared" si="23"/>
        <v>42116.708761574067</v>
      </c>
      <c r="Q219" t="b">
        <v>0</v>
      </c>
      <c r="R219">
        <v>38</v>
      </c>
      <c r="S219" t="b">
        <v>0</v>
      </c>
      <c r="T219" t="s">
        <v>8268</v>
      </c>
      <c r="U219" s="8">
        <v>0.11942999999999999</v>
      </c>
      <c r="V219" s="17">
        <f t="shared" si="18"/>
        <v>314.28947368421052</v>
      </c>
      <c r="W219" t="s">
        <v>8310</v>
      </c>
      <c r="X219" t="s">
        <v>8314</v>
      </c>
    </row>
    <row r="220" spans="1:24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21">
        <f t="shared" si="19"/>
        <v>41970.432280092595</v>
      </c>
      <c r="L220" s="24">
        <v>41970.432280092595</v>
      </c>
      <c r="M220" s="27">
        <f t="shared" si="20"/>
        <v>11</v>
      </c>
      <c r="N220" s="27">
        <f t="shared" si="21"/>
        <v>2014</v>
      </c>
      <c r="O220" s="25" t="str">
        <f t="shared" si="22"/>
        <v>Nov</v>
      </c>
      <c r="P220" s="19">
        <f t="shared" si="23"/>
        <v>42001.432280092595</v>
      </c>
      <c r="Q220" t="b">
        <v>0</v>
      </c>
      <c r="R220">
        <v>1</v>
      </c>
      <c r="S220" t="b">
        <v>0</v>
      </c>
      <c r="T220" t="s">
        <v>8268</v>
      </c>
      <c r="U220" s="8">
        <v>0.02</v>
      </c>
      <c r="V220" s="17">
        <f t="shared" si="18"/>
        <v>100</v>
      </c>
      <c r="W220" t="s">
        <v>8310</v>
      </c>
      <c r="X220" t="s">
        <v>8314</v>
      </c>
    </row>
    <row r="221" spans="1:24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21">
        <f t="shared" si="19"/>
        <v>42079.420011574075</v>
      </c>
      <c r="L221" s="24">
        <v>42079.420011574075</v>
      </c>
      <c r="M221" s="27">
        <f t="shared" si="20"/>
        <v>3</v>
      </c>
      <c r="N221" s="27">
        <f t="shared" si="21"/>
        <v>2015</v>
      </c>
      <c r="O221" s="25" t="str">
        <f t="shared" si="22"/>
        <v>Mar</v>
      </c>
      <c r="P221" s="19">
        <f t="shared" si="23"/>
        <v>42139.420011574075</v>
      </c>
      <c r="Q221" t="b">
        <v>0</v>
      </c>
      <c r="R221">
        <v>76</v>
      </c>
      <c r="S221" t="b">
        <v>0</v>
      </c>
      <c r="T221" t="s">
        <v>8268</v>
      </c>
      <c r="U221" s="8">
        <v>0.17630000000000001</v>
      </c>
      <c r="V221" s="17">
        <f t="shared" si="18"/>
        <v>115.98684210526316</v>
      </c>
      <c r="W221" t="s">
        <v>8310</v>
      </c>
      <c r="X221" t="s">
        <v>8314</v>
      </c>
    </row>
    <row r="222" spans="1:24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21">
        <f t="shared" si="19"/>
        <v>42429.118344907409</v>
      </c>
      <c r="L222" s="24">
        <v>42429.118344907409</v>
      </c>
      <c r="M222" s="27">
        <f t="shared" si="20"/>
        <v>2</v>
      </c>
      <c r="N222" s="27">
        <f t="shared" si="21"/>
        <v>2016</v>
      </c>
      <c r="O222" s="25" t="str">
        <f t="shared" si="22"/>
        <v>Feb</v>
      </c>
      <c r="P222" s="19">
        <f t="shared" si="23"/>
        <v>42461.082638888889</v>
      </c>
      <c r="Q222" t="b">
        <v>0</v>
      </c>
      <c r="R222">
        <v>3</v>
      </c>
      <c r="S222" t="b">
        <v>0</v>
      </c>
      <c r="T222" t="s">
        <v>8268</v>
      </c>
      <c r="U222" s="8">
        <v>7.1999999999999998E-3</v>
      </c>
      <c r="V222" s="17">
        <f t="shared" si="18"/>
        <v>120</v>
      </c>
      <c r="W222" t="s">
        <v>8310</v>
      </c>
      <c r="X222" t="s">
        <v>8314</v>
      </c>
    </row>
    <row r="223" spans="1:24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21">
        <f t="shared" si="19"/>
        <v>42195.435532407406</v>
      </c>
      <c r="L223" s="24">
        <v>42195.435532407406</v>
      </c>
      <c r="M223" s="27">
        <f t="shared" si="20"/>
        <v>7</v>
      </c>
      <c r="N223" s="27">
        <f t="shared" si="21"/>
        <v>2015</v>
      </c>
      <c r="O223" s="25" t="str">
        <f t="shared" si="22"/>
        <v>Jul</v>
      </c>
      <c r="P223" s="19">
        <f t="shared" si="23"/>
        <v>42236.629166666666</v>
      </c>
      <c r="Q223" t="b">
        <v>0</v>
      </c>
      <c r="R223">
        <v>0</v>
      </c>
      <c r="S223" t="b">
        <v>0</v>
      </c>
      <c r="T223" t="s">
        <v>8268</v>
      </c>
      <c r="U223" s="8">
        <v>0</v>
      </c>
      <c r="V223" s="17" t="e">
        <f t="shared" si="18"/>
        <v>#DIV/0!</v>
      </c>
      <c r="W223" t="s">
        <v>8310</v>
      </c>
      <c r="X223" t="s">
        <v>8314</v>
      </c>
    </row>
    <row r="224" spans="1:24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21">
        <f t="shared" si="19"/>
        <v>42031.629212962966</v>
      </c>
      <c r="L224" s="24">
        <v>42031.629212962966</v>
      </c>
      <c r="M224" s="27">
        <f t="shared" si="20"/>
        <v>1</v>
      </c>
      <c r="N224" s="27">
        <f t="shared" si="21"/>
        <v>2015</v>
      </c>
      <c r="O224" s="25" t="str">
        <f t="shared" si="22"/>
        <v>Jan</v>
      </c>
      <c r="P224" s="19">
        <f t="shared" si="23"/>
        <v>42091.587546296294</v>
      </c>
      <c r="Q224" t="b">
        <v>0</v>
      </c>
      <c r="R224">
        <v>2</v>
      </c>
      <c r="S224" t="b">
        <v>0</v>
      </c>
      <c r="T224" t="s">
        <v>8268</v>
      </c>
      <c r="U224" s="8">
        <v>0.13</v>
      </c>
      <c r="V224" s="17">
        <f t="shared" si="18"/>
        <v>65</v>
      </c>
      <c r="W224" t="s">
        <v>8310</v>
      </c>
      <c r="X224" t="s">
        <v>8314</v>
      </c>
    </row>
    <row r="225" spans="1:24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21">
        <f t="shared" si="19"/>
        <v>42031.561550925922</v>
      </c>
      <c r="L225" s="24">
        <v>42031.561550925922</v>
      </c>
      <c r="M225" s="27">
        <f t="shared" si="20"/>
        <v>1</v>
      </c>
      <c r="N225" s="27">
        <f t="shared" si="21"/>
        <v>2015</v>
      </c>
      <c r="O225" s="25" t="str">
        <f t="shared" si="22"/>
        <v>Jan</v>
      </c>
      <c r="P225" s="19">
        <f t="shared" si="23"/>
        <v>42089.902083333327</v>
      </c>
      <c r="Q225" t="b">
        <v>0</v>
      </c>
      <c r="R225">
        <v>0</v>
      </c>
      <c r="S225" t="b">
        <v>0</v>
      </c>
      <c r="T225" t="s">
        <v>8268</v>
      </c>
      <c r="U225" s="8">
        <v>0</v>
      </c>
      <c r="V225" s="17" t="e">
        <f t="shared" si="18"/>
        <v>#DIV/0!</v>
      </c>
      <c r="W225" t="s">
        <v>8310</v>
      </c>
      <c r="X225" t="s">
        <v>8314</v>
      </c>
    </row>
    <row r="226" spans="1:24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21">
        <f t="shared" si="19"/>
        <v>42481.839699074073</v>
      </c>
      <c r="L226" s="24">
        <v>42481.839699074073</v>
      </c>
      <c r="M226" s="27">
        <f t="shared" si="20"/>
        <v>4</v>
      </c>
      <c r="N226" s="27">
        <f t="shared" si="21"/>
        <v>2016</v>
      </c>
      <c r="O226" s="25" t="str">
        <f t="shared" si="22"/>
        <v>Apr</v>
      </c>
      <c r="P226" s="19">
        <f t="shared" si="23"/>
        <v>42511.836805555555</v>
      </c>
      <c r="Q226" t="b">
        <v>0</v>
      </c>
      <c r="R226">
        <v>0</v>
      </c>
      <c r="S226" t="b">
        <v>0</v>
      </c>
      <c r="T226" t="s">
        <v>8268</v>
      </c>
      <c r="U226" s="8">
        <v>0</v>
      </c>
      <c r="V226" s="17" t="e">
        <f t="shared" si="18"/>
        <v>#DIV/0!</v>
      </c>
      <c r="W226" t="s">
        <v>8310</v>
      </c>
      <c r="X226" t="s">
        <v>8314</v>
      </c>
    </row>
    <row r="227" spans="1:24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21">
        <f t="shared" si="19"/>
        <v>42135.026921296296</v>
      </c>
      <c r="L227" s="24">
        <v>42135.026921296296</v>
      </c>
      <c r="M227" s="27">
        <f t="shared" si="20"/>
        <v>5</v>
      </c>
      <c r="N227" s="27">
        <f t="shared" si="21"/>
        <v>2015</v>
      </c>
      <c r="O227" s="25" t="str">
        <f t="shared" si="22"/>
        <v>May</v>
      </c>
      <c r="P227" s="19">
        <f t="shared" si="23"/>
        <v>42195.026921296296</v>
      </c>
      <c r="Q227" t="b">
        <v>0</v>
      </c>
      <c r="R227">
        <v>0</v>
      </c>
      <c r="S227" t="b">
        <v>0</v>
      </c>
      <c r="T227" t="s">
        <v>8268</v>
      </c>
      <c r="U227" s="8">
        <v>0</v>
      </c>
      <c r="V227" s="17" t="e">
        <f t="shared" si="18"/>
        <v>#DIV/0!</v>
      </c>
      <c r="W227" t="s">
        <v>8310</v>
      </c>
      <c r="X227" t="s">
        <v>8314</v>
      </c>
    </row>
    <row r="228" spans="1:24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21">
        <f t="shared" si="19"/>
        <v>42438.752939814811</v>
      </c>
      <c r="L228" s="24">
        <v>42438.752939814818</v>
      </c>
      <c r="M228" s="27">
        <f t="shared" si="20"/>
        <v>3</v>
      </c>
      <c r="N228" s="27">
        <f t="shared" si="21"/>
        <v>2016</v>
      </c>
      <c r="O228" s="25" t="str">
        <f t="shared" si="22"/>
        <v>Mar</v>
      </c>
      <c r="P228" s="19">
        <f t="shared" si="23"/>
        <v>42468.711273148147</v>
      </c>
      <c r="Q228" t="b">
        <v>0</v>
      </c>
      <c r="R228">
        <v>2</v>
      </c>
      <c r="S228" t="b">
        <v>0</v>
      </c>
      <c r="T228" t="s">
        <v>8268</v>
      </c>
      <c r="U228" s="8">
        <v>8.6206896551724137E-3</v>
      </c>
      <c r="V228" s="17">
        <f t="shared" si="18"/>
        <v>125</v>
      </c>
      <c r="W228" t="s">
        <v>8310</v>
      </c>
      <c r="X228" t="s">
        <v>8314</v>
      </c>
    </row>
    <row r="229" spans="1:24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21">
        <f t="shared" si="19"/>
        <v>42106.457685185182</v>
      </c>
      <c r="L229" s="24">
        <v>42106.457685185182</v>
      </c>
      <c r="M229" s="27">
        <f t="shared" si="20"/>
        <v>4</v>
      </c>
      <c r="N229" s="27">
        <f t="shared" si="21"/>
        <v>2015</v>
      </c>
      <c r="O229" s="25" t="str">
        <f t="shared" si="22"/>
        <v>Apr</v>
      </c>
      <c r="P229" s="19">
        <f t="shared" si="23"/>
        <v>42155.186805555553</v>
      </c>
      <c r="Q229" t="b">
        <v>0</v>
      </c>
      <c r="R229">
        <v>0</v>
      </c>
      <c r="S229" t="b">
        <v>0</v>
      </c>
      <c r="T229" t="s">
        <v>8268</v>
      </c>
      <c r="U229" s="8">
        <v>0</v>
      </c>
      <c r="V229" s="17" t="e">
        <f t="shared" si="18"/>
        <v>#DIV/0!</v>
      </c>
      <c r="W229" t="s">
        <v>8310</v>
      </c>
      <c r="X229" t="s">
        <v>8314</v>
      </c>
    </row>
    <row r="230" spans="1:24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21">
        <f t="shared" si="19"/>
        <v>42164.685659722221</v>
      </c>
      <c r="L230" s="24">
        <v>42164.685659722221</v>
      </c>
      <c r="M230" s="27">
        <f t="shared" si="20"/>
        <v>6</v>
      </c>
      <c r="N230" s="27">
        <f t="shared" si="21"/>
        <v>2015</v>
      </c>
      <c r="O230" s="25" t="str">
        <f t="shared" si="22"/>
        <v>Jun</v>
      </c>
      <c r="P230" s="19">
        <f t="shared" si="23"/>
        <v>42194.685659722221</v>
      </c>
      <c r="Q230" t="b">
        <v>0</v>
      </c>
      <c r="R230">
        <v>0</v>
      </c>
      <c r="S230" t="b">
        <v>0</v>
      </c>
      <c r="T230" t="s">
        <v>8268</v>
      </c>
      <c r="U230" s="8">
        <v>0</v>
      </c>
      <c r="V230" s="17" t="e">
        <f t="shared" si="18"/>
        <v>#DIV/0!</v>
      </c>
      <c r="W230" t="s">
        <v>8310</v>
      </c>
      <c r="X230" t="s">
        <v>8314</v>
      </c>
    </row>
    <row r="231" spans="1:24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21">
        <f t="shared" si="19"/>
        <v>42096.478067129625</v>
      </c>
      <c r="L231" s="24">
        <v>42096.478067129632</v>
      </c>
      <c r="M231" s="27">
        <f t="shared" si="20"/>
        <v>4</v>
      </c>
      <c r="N231" s="27">
        <f t="shared" si="21"/>
        <v>2015</v>
      </c>
      <c r="O231" s="25" t="str">
        <f t="shared" si="22"/>
        <v>Apr</v>
      </c>
      <c r="P231" s="19">
        <f t="shared" si="23"/>
        <v>42156.478067129625</v>
      </c>
      <c r="Q231" t="b">
        <v>0</v>
      </c>
      <c r="R231">
        <v>0</v>
      </c>
      <c r="S231" t="b">
        <v>0</v>
      </c>
      <c r="T231" t="s">
        <v>8268</v>
      </c>
      <c r="U231" s="8">
        <v>0</v>
      </c>
      <c r="V231" s="17" t="e">
        <f t="shared" si="18"/>
        <v>#DIV/0!</v>
      </c>
      <c r="W231" t="s">
        <v>8310</v>
      </c>
      <c r="X231" t="s">
        <v>8314</v>
      </c>
    </row>
    <row r="232" spans="1:24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21">
        <f t="shared" si="19"/>
        <v>42383.725659722222</v>
      </c>
      <c r="L232" s="24">
        <v>42383.725659722222</v>
      </c>
      <c r="M232" s="27">
        <f t="shared" si="20"/>
        <v>1</v>
      </c>
      <c r="N232" s="27">
        <f t="shared" si="21"/>
        <v>2016</v>
      </c>
      <c r="O232" s="25" t="str">
        <f t="shared" si="22"/>
        <v>Jan</v>
      </c>
      <c r="P232" s="19">
        <f t="shared" si="23"/>
        <v>42413.725659722222</v>
      </c>
      <c r="Q232" t="b">
        <v>0</v>
      </c>
      <c r="R232">
        <v>2</v>
      </c>
      <c r="S232" t="b">
        <v>0</v>
      </c>
      <c r="T232" t="s">
        <v>8268</v>
      </c>
      <c r="U232" s="8">
        <v>4.0000000000000001E-3</v>
      </c>
      <c r="V232" s="17">
        <f t="shared" si="18"/>
        <v>30</v>
      </c>
      <c r="W232" t="s">
        <v>8310</v>
      </c>
      <c r="X232" t="s">
        <v>8314</v>
      </c>
    </row>
    <row r="233" spans="1:24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21">
        <f t="shared" si="19"/>
        <v>42129.568877314814</v>
      </c>
      <c r="L233" s="24">
        <v>42129.568877314814</v>
      </c>
      <c r="M233" s="27">
        <f t="shared" si="20"/>
        <v>5</v>
      </c>
      <c r="N233" s="27">
        <f t="shared" si="21"/>
        <v>2015</v>
      </c>
      <c r="O233" s="25" t="str">
        <f t="shared" si="22"/>
        <v>May</v>
      </c>
      <c r="P233" s="19">
        <f t="shared" si="23"/>
        <v>42159.568877314814</v>
      </c>
      <c r="Q233" t="b">
        <v>0</v>
      </c>
      <c r="R233">
        <v>0</v>
      </c>
      <c r="S233" t="b">
        <v>0</v>
      </c>
      <c r="T233" t="s">
        <v>8268</v>
      </c>
      <c r="U233" s="8">
        <v>0</v>
      </c>
      <c r="V233" s="17" t="e">
        <f t="shared" si="18"/>
        <v>#DIV/0!</v>
      </c>
      <c r="W233" t="s">
        <v>8310</v>
      </c>
      <c r="X233" t="s">
        <v>8314</v>
      </c>
    </row>
    <row r="234" spans="1:24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21">
        <f t="shared" si="19"/>
        <v>42341.75059027777</v>
      </c>
      <c r="L234" s="24">
        <v>42341.750590277778</v>
      </c>
      <c r="M234" s="27">
        <f t="shared" si="20"/>
        <v>12</v>
      </c>
      <c r="N234" s="27">
        <f t="shared" si="21"/>
        <v>2015</v>
      </c>
      <c r="O234" s="25" t="str">
        <f t="shared" si="22"/>
        <v>Dec</v>
      </c>
      <c r="P234" s="19">
        <f t="shared" si="23"/>
        <v>42371.75059027777</v>
      </c>
      <c r="Q234" t="b">
        <v>0</v>
      </c>
      <c r="R234">
        <v>7</v>
      </c>
      <c r="S234" t="b">
        <v>0</v>
      </c>
      <c r="T234" t="s">
        <v>8268</v>
      </c>
      <c r="U234" s="8">
        <v>2.75E-2</v>
      </c>
      <c r="V234" s="17">
        <f t="shared" si="18"/>
        <v>15.714285714285714</v>
      </c>
      <c r="W234" t="s">
        <v>8310</v>
      </c>
      <c r="X234" t="s">
        <v>8314</v>
      </c>
    </row>
    <row r="235" spans="1:24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21">
        <f t="shared" si="19"/>
        <v>42032.617430555554</v>
      </c>
      <c r="L235" s="24">
        <v>42032.617430555554</v>
      </c>
      <c r="M235" s="27">
        <f t="shared" si="20"/>
        <v>1</v>
      </c>
      <c r="N235" s="27">
        <f t="shared" si="21"/>
        <v>2015</v>
      </c>
      <c r="O235" s="25" t="str">
        <f t="shared" si="22"/>
        <v>Jan</v>
      </c>
      <c r="P235" s="19">
        <f t="shared" si="23"/>
        <v>42062.617430555554</v>
      </c>
      <c r="Q235" t="b">
        <v>0</v>
      </c>
      <c r="R235">
        <v>0</v>
      </c>
      <c r="S235" t="b">
        <v>0</v>
      </c>
      <c r="T235" t="s">
        <v>8268</v>
      </c>
      <c r="U235" s="8">
        <v>0</v>
      </c>
      <c r="V235" s="17" t="e">
        <f t="shared" si="18"/>
        <v>#DIV/0!</v>
      </c>
      <c r="W235" t="s">
        <v>8310</v>
      </c>
      <c r="X235" t="s">
        <v>8314</v>
      </c>
    </row>
    <row r="236" spans="1:24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21">
        <f t="shared" si="19"/>
        <v>42612.703379629624</v>
      </c>
      <c r="L236" s="24">
        <v>42612.703379629631</v>
      </c>
      <c r="M236" s="27">
        <f t="shared" si="20"/>
        <v>8</v>
      </c>
      <c r="N236" s="27">
        <f t="shared" si="21"/>
        <v>2016</v>
      </c>
      <c r="O236" s="25" t="str">
        <f t="shared" si="22"/>
        <v>Aug</v>
      </c>
      <c r="P236" s="19">
        <f t="shared" si="23"/>
        <v>42642.703379629624</v>
      </c>
      <c r="Q236" t="b">
        <v>0</v>
      </c>
      <c r="R236">
        <v>5</v>
      </c>
      <c r="S236" t="b">
        <v>0</v>
      </c>
      <c r="T236" t="s">
        <v>8268</v>
      </c>
      <c r="U236" s="8">
        <v>0.40100000000000002</v>
      </c>
      <c r="V236" s="17">
        <f t="shared" si="18"/>
        <v>80.2</v>
      </c>
      <c r="W236" t="s">
        <v>8310</v>
      </c>
      <c r="X236" t="s">
        <v>8314</v>
      </c>
    </row>
    <row r="237" spans="1:24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21">
        <f t="shared" si="19"/>
        <v>42135.82707175926</v>
      </c>
      <c r="L237" s="24">
        <v>42135.82707175926</v>
      </c>
      <c r="M237" s="27">
        <f t="shared" si="20"/>
        <v>5</v>
      </c>
      <c r="N237" s="27">
        <f t="shared" si="21"/>
        <v>2015</v>
      </c>
      <c r="O237" s="25" t="str">
        <f t="shared" si="22"/>
        <v>May</v>
      </c>
      <c r="P237" s="19">
        <f t="shared" si="23"/>
        <v>42175.82707175926</v>
      </c>
      <c r="Q237" t="b">
        <v>0</v>
      </c>
      <c r="R237">
        <v>0</v>
      </c>
      <c r="S237" t="b">
        <v>0</v>
      </c>
      <c r="T237" t="s">
        <v>8268</v>
      </c>
      <c r="U237" s="8">
        <v>0</v>
      </c>
      <c r="V237" s="17" t="e">
        <f t="shared" si="18"/>
        <v>#DIV/0!</v>
      </c>
      <c r="W237" t="s">
        <v>8310</v>
      </c>
      <c r="X237" t="s">
        <v>8314</v>
      </c>
    </row>
    <row r="238" spans="1:24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21">
        <f t="shared" si="19"/>
        <v>42164.700196759259</v>
      </c>
      <c r="L238" s="24">
        <v>42164.700196759259</v>
      </c>
      <c r="M238" s="27">
        <f t="shared" si="20"/>
        <v>6</v>
      </c>
      <c r="N238" s="27">
        <f t="shared" si="21"/>
        <v>2015</v>
      </c>
      <c r="O238" s="25" t="str">
        <f t="shared" si="22"/>
        <v>Jun</v>
      </c>
      <c r="P238" s="19">
        <f t="shared" si="23"/>
        <v>42194.700196759259</v>
      </c>
      <c r="Q238" t="b">
        <v>0</v>
      </c>
      <c r="R238">
        <v>0</v>
      </c>
      <c r="S238" t="b">
        <v>0</v>
      </c>
      <c r="T238" t="s">
        <v>8268</v>
      </c>
      <c r="U238" s="8">
        <v>0</v>
      </c>
      <c r="V238" s="17" t="e">
        <f t="shared" si="18"/>
        <v>#DIV/0!</v>
      </c>
      <c r="W238" t="s">
        <v>8310</v>
      </c>
      <c r="X238" t="s">
        <v>8314</v>
      </c>
    </row>
    <row r="239" spans="1:24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21">
        <f t="shared" si="19"/>
        <v>42320.876145833332</v>
      </c>
      <c r="L239" s="24">
        <v>42320.876145833332</v>
      </c>
      <c r="M239" s="27">
        <f t="shared" si="20"/>
        <v>11</v>
      </c>
      <c r="N239" s="27">
        <f t="shared" si="21"/>
        <v>2015</v>
      </c>
      <c r="O239" s="25" t="str">
        <f t="shared" si="22"/>
        <v>Nov</v>
      </c>
      <c r="P239" s="19">
        <f t="shared" si="23"/>
        <v>42373.791666666664</v>
      </c>
      <c r="Q239" t="b">
        <v>0</v>
      </c>
      <c r="R239">
        <v>1</v>
      </c>
      <c r="S239" t="b">
        <v>0</v>
      </c>
      <c r="T239" t="s">
        <v>8268</v>
      </c>
      <c r="U239" s="8">
        <v>3.3333333333333335E-3</v>
      </c>
      <c r="V239" s="17">
        <f t="shared" si="18"/>
        <v>50</v>
      </c>
      <c r="W239" t="s">
        <v>8310</v>
      </c>
      <c r="X239" t="s">
        <v>8314</v>
      </c>
    </row>
    <row r="240" spans="1:24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21">
        <f t="shared" si="19"/>
        <v>42377.368854166663</v>
      </c>
      <c r="L240" s="24">
        <v>42377.368854166663</v>
      </c>
      <c r="M240" s="27">
        <f t="shared" si="20"/>
        <v>1</v>
      </c>
      <c r="N240" s="27">
        <f t="shared" si="21"/>
        <v>2016</v>
      </c>
      <c r="O240" s="25" t="str">
        <f t="shared" si="22"/>
        <v>Jan</v>
      </c>
      <c r="P240" s="19">
        <f t="shared" si="23"/>
        <v>42437.368854166663</v>
      </c>
      <c r="Q240" t="b">
        <v>0</v>
      </c>
      <c r="R240">
        <v>0</v>
      </c>
      <c r="S240" t="b">
        <v>0</v>
      </c>
      <c r="T240" t="s">
        <v>8268</v>
      </c>
      <c r="U240" s="8">
        <v>0</v>
      </c>
      <c r="V240" s="17" t="e">
        <f t="shared" si="18"/>
        <v>#DIV/0!</v>
      </c>
      <c r="W240" t="s">
        <v>8310</v>
      </c>
      <c r="X240" t="s">
        <v>8314</v>
      </c>
    </row>
    <row r="241" spans="1:24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21">
        <f t="shared" si="19"/>
        <v>42713.754166666666</v>
      </c>
      <c r="L241" s="24">
        <v>42713.754166666666</v>
      </c>
      <c r="M241" s="27">
        <f t="shared" si="20"/>
        <v>12</v>
      </c>
      <c r="N241" s="27">
        <f t="shared" si="21"/>
        <v>2016</v>
      </c>
      <c r="O241" s="25" t="str">
        <f t="shared" si="22"/>
        <v>Dec</v>
      </c>
      <c r="P241" s="19">
        <f t="shared" si="23"/>
        <v>42734.166666666664</v>
      </c>
      <c r="Q241" t="b">
        <v>0</v>
      </c>
      <c r="R241">
        <v>5</v>
      </c>
      <c r="S241" t="b">
        <v>0</v>
      </c>
      <c r="T241" t="s">
        <v>8268</v>
      </c>
      <c r="U241" s="8">
        <v>0.25</v>
      </c>
      <c r="V241" s="17">
        <f t="shared" si="18"/>
        <v>50</v>
      </c>
      <c r="W241" t="s">
        <v>8310</v>
      </c>
      <c r="X241" t="s">
        <v>8314</v>
      </c>
    </row>
    <row r="242" spans="1:24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21">
        <f t="shared" si="19"/>
        <v>42296.901967592588</v>
      </c>
      <c r="L242" s="24">
        <v>42296.901967592596</v>
      </c>
      <c r="M242" s="27">
        <f t="shared" si="20"/>
        <v>10</v>
      </c>
      <c r="N242" s="27">
        <f t="shared" si="21"/>
        <v>2015</v>
      </c>
      <c r="O242" s="25" t="str">
        <f t="shared" si="22"/>
        <v>Oct</v>
      </c>
      <c r="P242" s="19">
        <f t="shared" si="23"/>
        <v>42316.291666666664</v>
      </c>
      <c r="Q242" t="b">
        <v>1</v>
      </c>
      <c r="R242">
        <v>137</v>
      </c>
      <c r="S242" t="b">
        <v>1</v>
      </c>
      <c r="T242" t="s">
        <v>8269</v>
      </c>
      <c r="U242" s="8">
        <v>1.0763413333333334</v>
      </c>
      <c r="V242" s="17">
        <f t="shared" si="18"/>
        <v>117.84759124087591</v>
      </c>
      <c r="W242" t="s">
        <v>8310</v>
      </c>
      <c r="X242" t="s">
        <v>8315</v>
      </c>
    </row>
    <row r="243" spans="1:24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21">
        <f t="shared" si="19"/>
        <v>41354.500127314815</v>
      </c>
      <c r="L243" s="24">
        <v>41354.500127314815</v>
      </c>
      <c r="M243" s="27">
        <f t="shared" si="20"/>
        <v>3</v>
      </c>
      <c r="N243" s="27">
        <f t="shared" si="21"/>
        <v>2013</v>
      </c>
      <c r="O243" s="25" t="str">
        <f t="shared" si="22"/>
        <v>Mar</v>
      </c>
      <c r="P243" s="19">
        <f t="shared" si="23"/>
        <v>41399.500127314815</v>
      </c>
      <c r="Q243" t="b">
        <v>1</v>
      </c>
      <c r="R243">
        <v>376</v>
      </c>
      <c r="S243" t="b">
        <v>1</v>
      </c>
      <c r="T243" t="s">
        <v>8269</v>
      </c>
      <c r="U243" s="8">
        <v>1.1263736263736264</v>
      </c>
      <c r="V243" s="17">
        <f t="shared" si="18"/>
        <v>109.04255319148936</v>
      </c>
      <c r="W243" t="s">
        <v>8310</v>
      </c>
      <c r="X243" t="s">
        <v>8315</v>
      </c>
    </row>
    <row r="244" spans="1:24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21">
        <f t="shared" si="19"/>
        <v>41949.489629629628</v>
      </c>
      <c r="L244" s="24">
        <v>41949.489629629628</v>
      </c>
      <c r="M244" s="27">
        <f t="shared" si="20"/>
        <v>11</v>
      </c>
      <c r="N244" s="27">
        <f t="shared" si="21"/>
        <v>2014</v>
      </c>
      <c r="O244" s="25" t="str">
        <f t="shared" si="22"/>
        <v>Nov</v>
      </c>
      <c r="P244" s="19">
        <f t="shared" si="23"/>
        <v>41994.489629629628</v>
      </c>
      <c r="Q244" t="b">
        <v>1</v>
      </c>
      <c r="R244">
        <v>202</v>
      </c>
      <c r="S244" t="b">
        <v>1</v>
      </c>
      <c r="T244" t="s">
        <v>8269</v>
      </c>
      <c r="U244" s="8">
        <v>1.1346153846153846</v>
      </c>
      <c r="V244" s="17">
        <f t="shared" si="18"/>
        <v>73.019801980198025</v>
      </c>
      <c r="W244" t="s">
        <v>8310</v>
      </c>
      <c r="X244" t="s">
        <v>8315</v>
      </c>
    </row>
    <row r="245" spans="1:24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21">
        <f t="shared" si="19"/>
        <v>40862.28460648148</v>
      </c>
      <c r="L245" s="24">
        <v>40862.28460648148</v>
      </c>
      <c r="M245" s="27">
        <f t="shared" si="20"/>
        <v>11</v>
      </c>
      <c r="N245" s="27">
        <f t="shared" si="21"/>
        <v>2011</v>
      </c>
      <c r="O245" s="25" t="str">
        <f t="shared" si="22"/>
        <v>Nov</v>
      </c>
      <c r="P245" s="19">
        <f t="shared" si="23"/>
        <v>40897.28460648148</v>
      </c>
      <c r="Q245" t="b">
        <v>1</v>
      </c>
      <c r="R245">
        <v>328</v>
      </c>
      <c r="S245" t="b">
        <v>1</v>
      </c>
      <c r="T245" t="s">
        <v>8269</v>
      </c>
      <c r="U245" s="8">
        <v>1.0259199999999999</v>
      </c>
      <c r="V245" s="17">
        <f t="shared" si="18"/>
        <v>78.195121951219505</v>
      </c>
      <c r="W245" t="s">
        <v>8310</v>
      </c>
      <c r="X245" t="s">
        <v>8315</v>
      </c>
    </row>
    <row r="246" spans="1:24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21">
        <f t="shared" si="19"/>
        <v>41661.839166666665</v>
      </c>
      <c r="L246" s="24">
        <v>41661.839166666665</v>
      </c>
      <c r="M246" s="27">
        <f t="shared" si="20"/>
        <v>1</v>
      </c>
      <c r="N246" s="27">
        <f t="shared" si="21"/>
        <v>2014</v>
      </c>
      <c r="O246" s="25" t="str">
        <f t="shared" si="22"/>
        <v>Jan</v>
      </c>
      <c r="P246" s="19">
        <f t="shared" si="23"/>
        <v>41691.839166666665</v>
      </c>
      <c r="Q246" t="b">
        <v>1</v>
      </c>
      <c r="R246">
        <v>84</v>
      </c>
      <c r="S246" t="b">
        <v>1</v>
      </c>
      <c r="T246" t="s">
        <v>8269</v>
      </c>
      <c r="U246" s="8">
        <v>1.1375714285714287</v>
      </c>
      <c r="V246" s="17">
        <f t="shared" si="18"/>
        <v>47.398809523809526</v>
      </c>
      <c r="W246" t="s">
        <v>8310</v>
      </c>
      <c r="X246" t="s">
        <v>8315</v>
      </c>
    </row>
    <row r="247" spans="1:24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21">
        <f t="shared" si="19"/>
        <v>40213.115266203698</v>
      </c>
      <c r="L247" s="24">
        <v>40213.115266203706</v>
      </c>
      <c r="M247" s="27">
        <f t="shared" si="20"/>
        <v>2</v>
      </c>
      <c r="N247" s="27">
        <f t="shared" si="21"/>
        <v>2010</v>
      </c>
      <c r="O247" s="25" t="str">
        <f t="shared" si="22"/>
        <v>Feb</v>
      </c>
      <c r="P247" s="19">
        <f t="shared" si="23"/>
        <v>40253.087500000001</v>
      </c>
      <c r="Q247" t="b">
        <v>1</v>
      </c>
      <c r="R247">
        <v>96</v>
      </c>
      <c r="S247" t="b">
        <v>1</v>
      </c>
      <c r="T247" t="s">
        <v>8269</v>
      </c>
      <c r="U247" s="8">
        <v>1.0371999999999999</v>
      </c>
      <c r="V247" s="17">
        <f t="shared" si="18"/>
        <v>54.020833333333336</v>
      </c>
      <c r="W247" t="s">
        <v>8310</v>
      </c>
      <c r="X247" t="s">
        <v>8315</v>
      </c>
    </row>
    <row r="248" spans="1:24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21">
        <f t="shared" si="19"/>
        <v>41106.844733796293</v>
      </c>
      <c r="L248" s="24">
        <v>41106.844733796293</v>
      </c>
      <c r="M248" s="27">
        <f t="shared" si="20"/>
        <v>7</v>
      </c>
      <c r="N248" s="27">
        <f t="shared" si="21"/>
        <v>2012</v>
      </c>
      <c r="O248" s="25" t="str">
        <f t="shared" si="22"/>
        <v>Jul</v>
      </c>
      <c r="P248" s="19">
        <f t="shared" si="23"/>
        <v>41136.844733796293</v>
      </c>
      <c r="Q248" t="b">
        <v>1</v>
      </c>
      <c r="R248">
        <v>223</v>
      </c>
      <c r="S248" t="b">
        <v>1</v>
      </c>
      <c r="T248" t="s">
        <v>8269</v>
      </c>
      <c r="U248" s="8">
        <v>3.0546000000000002</v>
      </c>
      <c r="V248" s="17">
        <f t="shared" si="18"/>
        <v>68.488789237668158</v>
      </c>
      <c r="W248" t="s">
        <v>8310</v>
      </c>
      <c r="X248" t="s">
        <v>8315</v>
      </c>
    </row>
    <row r="249" spans="1:24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21">
        <f t="shared" si="19"/>
        <v>40480.155150462961</v>
      </c>
      <c r="L249" s="24">
        <v>40480.155150462961</v>
      </c>
      <c r="M249" s="27">
        <f t="shared" si="20"/>
        <v>10</v>
      </c>
      <c r="N249" s="27">
        <f t="shared" si="21"/>
        <v>2010</v>
      </c>
      <c r="O249" s="25" t="str">
        <f t="shared" si="22"/>
        <v>Oct</v>
      </c>
      <c r="P249" s="19">
        <f t="shared" si="23"/>
        <v>40530.196817129625</v>
      </c>
      <c r="Q249" t="b">
        <v>1</v>
      </c>
      <c r="R249">
        <v>62</v>
      </c>
      <c r="S249" t="b">
        <v>1</v>
      </c>
      <c r="T249" t="s">
        <v>8269</v>
      </c>
      <c r="U249" s="8">
        <v>1.341</v>
      </c>
      <c r="V249" s="17">
        <f t="shared" si="18"/>
        <v>108.14516129032258</v>
      </c>
      <c r="W249" t="s">
        <v>8310</v>
      </c>
      <c r="X249" t="s">
        <v>8315</v>
      </c>
    </row>
    <row r="250" spans="1:24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21">
        <f t="shared" si="19"/>
        <v>40430.395995370367</v>
      </c>
      <c r="L250" s="24">
        <v>40430.395995370367</v>
      </c>
      <c r="M250" s="27">
        <f t="shared" si="20"/>
        <v>9</v>
      </c>
      <c r="N250" s="27">
        <f t="shared" si="21"/>
        <v>2010</v>
      </c>
      <c r="O250" s="25" t="str">
        <f t="shared" si="22"/>
        <v>Sep</v>
      </c>
      <c r="P250" s="19">
        <f t="shared" si="23"/>
        <v>40466.943749999999</v>
      </c>
      <c r="Q250" t="b">
        <v>1</v>
      </c>
      <c r="R250">
        <v>146</v>
      </c>
      <c r="S250" t="b">
        <v>1</v>
      </c>
      <c r="T250" t="s">
        <v>8269</v>
      </c>
      <c r="U250" s="8">
        <v>1.0133294117647058</v>
      </c>
      <c r="V250" s="17">
        <f t="shared" si="18"/>
        <v>589.95205479452056</v>
      </c>
      <c r="W250" t="s">
        <v>8310</v>
      </c>
      <c r="X250" t="s">
        <v>8315</v>
      </c>
    </row>
    <row r="251" spans="1:24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21">
        <f t="shared" si="19"/>
        <v>40870.566076388888</v>
      </c>
      <c r="L251" s="24">
        <v>40870.566076388888</v>
      </c>
      <c r="M251" s="27">
        <f t="shared" si="20"/>
        <v>11</v>
      </c>
      <c r="N251" s="27">
        <f t="shared" si="21"/>
        <v>2011</v>
      </c>
      <c r="O251" s="25" t="str">
        <f t="shared" si="22"/>
        <v>Nov</v>
      </c>
      <c r="P251" s="19">
        <f t="shared" si="23"/>
        <v>40915.566076388888</v>
      </c>
      <c r="Q251" t="b">
        <v>1</v>
      </c>
      <c r="R251">
        <v>235</v>
      </c>
      <c r="S251" t="b">
        <v>1</v>
      </c>
      <c r="T251" t="s">
        <v>8269</v>
      </c>
      <c r="U251" s="8">
        <v>1.1292</v>
      </c>
      <c r="V251" s="17">
        <f t="shared" si="18"/>
        <v>48.051063829787232</v>
      </c>
      <c r="W251" t="s">
        <v>8310</v>
      </c>
      <c r="X251" t="s">
        <v>8315</v>
      </c>
    </row>
    <row r="252" spans="1:24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21">
        <f t="shared" si="19"/>
        <v>40332.715509259258</v>
      </c>
      <c r="L252" s="24">
        <v>40332.715509259258</v>
      </c>
      <c r="M252" s="27">
        <f t="shared" si="20"/>
        <v>6</v>
      </c>
      <c r="N252" s="27">
        <f t="shared" si="21"/>
        <v>2010</v>
      </c>
      <c r="O252" s="25" t="str">
        <f t="shared" si="22"/>
        <v>Jun</v>
      </c>
      <c r="P252" s="19">
        <f t="shared" si="23"/>
        <v>40412.527777777774</v>
      </c>
      <c r="Q252" t="b">
        <v>1</v>
      </c>
      <c r="R252">
        <v>437</v>
      </c>
      <c r="S252" t="b">
        <v>1</v>
      </c>
      <c r="T252" t="s">
        <v>8269</v>
      </c>
      <c r="U252" s="8">
        <v>1.0558333333333334</v>
      </c>
      <c r="V252" s="17">
        <f t="shared" si="18"/>
        <v>72.482837528604122</v>
      </c>
      <c r="W252" t="s">
        <v>8310</v>
      </c>
      <c r="X252" t="s">
        <v>8315</v>
      </c>
    </row>
    <row r="253" spans="1:24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21">
        <f t="shared" si="19"/>
        <v>41401.357534722221</v>
      </c>
      <c r="L253" s="24">
        <v>41401.357534722221</v>
      </c>
      <c r="M253" s="27">
        <f t="shared" si="20"/>
        <v>5</v>
      </c>
      <c r="N253" s="27">
        <f t="shared" si="21"/>
        <v>2013</v>
      </c>
      <c r="O253" s="25" t="str">
        <f t="shared" si="22"/>
        <v>May</v>
      </c>
      <c r="P253" s="19">
        <f t="shared" si="23"/>
        <v>41431.357534722221</v>
      </c>
      <c r="Q253" t="b">
        <v>1</v>
      </c>
      <c r="R253">
        <v>77</v>
      </c>
      <c r="S253" t="b">
        <v>1</v>
      </c>
      <c r="T253" t="s">
        <v>8269</v>
      </c>
      <c r="U253" s="8">
        <v>1.2557142857142858</v>
      </c>
      <c r="V253" s="17">
        <f t="shared" si="18"/>
        <v>57.077922077922075</v>
      </c>
      <c r="W253" t="s">
        <v>8310</v>
      </c>
      <c r="X253" t="s">
        <v>8315</v>
      </c>
    </row>
    <row r="254" spans="1:24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21">
        <f t="shared" si="19"/>
        <v>41013.579236111109</v>
      </c>
      <c r="L254" s="24">
        <v>41013.579236111109</v>
      </c>
      <c r="M254" s="27">
        <f t="shared" si="20"/>
        <v>4</v>
      </c>
      <c r="N254" s="27">
        <f t="shared" si="21"/>
        <v>2012</v>
      </c>
      <c r="O254" s="25" t="str">
        <f t="shared" si="22"/>
        <v>Apr</v>
      </c>
      <c r="P254" s="19">
        <f t="shared" si="23"/>
        <v>41045.583333333328</v>
      </c>
      <c r="Q254" t="b">
        <v>1</v>
      </c>
      <c r="R254">
        <v>108</v>
      </c>
      <c r="S254" t="b">
        <v>1</v>
      </c>
      <c r="T254" t="s">
        <v>8269</v>
      </c>
      <c r="U254" s="8">
        <v>1.8455999999999999</v>
      </c>
      <c r="V254" s="17">
        <f t="shared" si="18"/>
        <v>85.444444444444443</v>
      </c>
      <c r="W254" t="s">
        <v>8310</v>
      </c>
      <c r="X254" t="s">
        <v>8315</v>
      </c>
    </row>
    <row r="255" spans="1:24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21">
        <f t="shared" si="19"/>
        <v>40266.454374999994</v>
      </c>
      <c r="L255" s="24">
        <v>40266.454375000001</v>
      </c>
      <c r="M255" s="27">
        <f t="shared" si="20"/>
        <v>3</v>
      </c>
      <c r="N255" s="27">
        <f t="shared" si="21"/>
        <v>2010</v>
      </c>
      <c r="O255" s="25" t="str">
        <f t="shared" si="22"/>
        <v>Mar</v>
      </c>
      <c r="P255" s="19">
        <f t="shared" si="23"/>
        <v>40329.957638888889</v>
      </c>
      <c r="Q255" t="b">
        <v>1</v>
      </c>
      <c r="R255">
        <v>7</v>
      </c>
      <c r="S255" t="b">
        <v>1</v>
      </c>
      <c r="T255" t="s">
        <v>8269</v>
      </c>
      <c r="U255" s="8">
        <v>1.0073333333333334</v>
      </c>
      <c r="V255" s="17">
        <f t="shared" si="18"/>
        <v>215.85714285714286</v>
      </c>
      <c r="W255" t="s">
        <v>8310</v>
      </c>
      <c r="X255" t="s">
        <v>8315</v>
      </c>
    </row>
    <row r="256" spans="1:24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21">
        <f t="shared" si="19"/>
        <v>40924.44253472222</v>
      </c>
      <c r="L256" s="24">
        <v>40924.44253472222</v>
      </c>
      <c r="M256" s="27">
        <f t="shared" si="20"/>
        <v>1</v>
      </c>
      <c r="N256" s="27">
        <f t="shared" si="21"/>
        <v>2012</v>
      </c>
      <c r="O256" s="25" t="str">
        <f t="shared" si="22"/>
        <v>Jan</v>
      </c>
      <c r="P256" s="19">
        <f t="shared" si="23"/>
        <v>40954.44253472222</v>
      </c>
      <c r="Q256" t="b">
        <v>1</v>
      </c>
      <c r="R256">
        <v>314</v>
      </c>
      <c r="S256" t="b">
        <v>1</v>
      </c>
      <c r="T256" t="s">
        <v>8269</v>
      </c>
      <c r="U256" s="8">
        <v>1.1694724999999999</v>
      </c>
      <c r="V256" s="17">
        <f t="shared" si="18"/>
        <v>89.38643312101911</v>
      </c>
      <c r="W256" t="s">
        <v>8310</v>
      </c>
      <c r="X256" t="s">
        <v>8315</v>
      </c>
    </row>
    <row r="257" spans="1:24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21">
        <f t="shared" si="19"/>
        <v>42263.744328703702</v>
      </c>
      <c r="L257" s="24">
        <v>42263.744328703702</v>
      </c>
      <c r="M257" s="27">
        <f t="shared" si="20"/>
        <v>9</v>
      </c>
      <c r="N257" s="27">
        <f t="shared" si="21"/>
        <v>2015</v>
      </c>
      <c r="O257" s="25" t="str">
        <f t="shared" si="22"/>
        <v>Sep</v>
      </c>
      <c r="P257" s="19">
        <f t="shared" si="23"/>
        <v>42293.874999999993</v>
      </c>
      <c r="Q257" t="b">
        <v>1</v>
      </c>
      <c r="R257">
        <v>188</v>
      </c>
      <c r="S257" t="b">
        <v>1</v>
      </c>
      <c r="T257" t="s">
        <v>8269</v>
      </c>
      <c r="U257" s="8">
        <v>1.0673325</v>
      </c>
      <c r="V257" s="17">
        <f t="shared" si="18"/>
        <v>45.418404255319146</v>
      </c>
      <c r="W257" t="s">
        <v>8310</v>
      </c>
      <c r="X257" t="s">
        <v>8315</v>
      </c>
    </row>
    <row r="258" spans="1:24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21">
        <f t="shared" si="19"/>
        <v>40588.318078703705</v>
      </c>
      <c r="L258" s="24">
        <v>40588.318078703705</v>
      </c>
      <c r="M258" s="27">
        <f t="shared" si="20"/>
        <v>2</v>
      </c>
      <c r="N258" s="27">
        <f t="shared" si="21"/>
        <v>2011</v>
      </c>
      <c r="O258" s="25" t="str">
        <f t="shared" si="22"/>
        <v>Feb</v>
      </c>
      <c r="P258" s="19">
        <f t="shared" si="23"/>
        <v>40618.276412037034</v>
      </c>
      <c r="Q258" t="b">
        <v>1</v>
      </c>
      <c r="R258">
        <v>275</v>
      </c>
      <c r="S258" t="b">
        <v>1</v>
      </c>
      <c r="T258" t="s">
        <v>8269</v>
      </c>
      <c r="U258" s="8">
        <v>1.391</v>
      </c>
      <c r="V258" s="17">
        <f t="shared" ref="V258:V321" si="24">E258/R258</f>
        <v>65.756363636363631</v>
      </c>
      <c r="W258" t="s">
        <v>8310</v>
      </c>
      <c r="X258" t="s">
        <v>8315</v>
      </c>
    </row>
    <row r="259" spans="1:24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21">
        <f t="shared" ref="K259:K322" si="25">(J258/86400)+25569+(-5/24)</f>
        <v>41319.560960648145</v>
      </c>
      <c r="L259" s="24">
        <v>41319.560960648145</v>
      </c>
      <c r="M259" s="27">
        <f t="shared" ref="M259:M322" si="26">MONTH(L259)</f>
        <v>2</v>
      </c>
      <c r="N259" s="27">
        <f t="shared" ref="N259:N322" si="27">YEAR(L259)</f>
        <v>2013</v>
      </c>
      <c r="O259" s="25" t="str">
        <f t="shared" ref="O259:O322" si="28">VLOOKUP($M259,$AI$3:$AJ$14,2,FALSE)</f>
        <v>Feb</v>
      </c>
      <c r="P259" s="19">
        <f t="shared" ref="P259:P322" si="29">(I258/86400)+25569+(-5/24)</f>
        <v>41349.560960648145</v>
      </c>
      <c r="Q259" t="b">
        <v>1</v>
      </c>
      <c r="R259">
        <v>560</v>
      </c>
      <c r="S259" t="b">
        <v>1</v>
      </c>
      <c r="T259" t="s">
        <v>8269</v>
      </c>
      <c r="U259" s="8">
        <v>1.0672648571428571</v>
      </c>
      <c r="V259" s="17">
        <f t="shared" si="24"/>
        <v>66.70405357142856</v>
      </c>
      <c r="W259" t="s">
        <v>8310</v>
      </c>
      <c r="X259" t="s">
        <v>8315</v>
      </c>
    </row>
    <row r="260" spans="1:24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21">
        <f t="shared" si="25"/>
        <v>42479.418541666666</v>
      </c>
      <c r="L260" s="24">
        <v>42479.418541666666</v>
      </c>
      <c r="M260" s="27">
        <f t="shared" si="26"/>
        <v>4</v>
      </c>
      <c r="N260" s="27">
        <f t="shared" si="27"/>
        <v>2016</v>
      </c>
      <c r="O260" s="25" t="str">
        <f t="shared" si="28"/>
        <v>Apr</v>
      </c>
      <c r="P260" s="19">
        <f t="shared" si="29"/>
        <v>42509.418541666666</v>
      </c>
      <c r="Q260" t="b">
        <v>1</v>
      </c>
      <c r="R260">
        <v>688</v>
      </c>
      <c r="S260" t="b">
        <v>1</v>
      </c>
      <c r="T260" t="s">
        <v>8269</v>
      </c>
      <c r="U260" s="8">
        <v>1.9114</v>
      </c>
      <c r="V260" s="17">
        <f t="shared" si="24"/>
        <v>83.345930232558146</v>
      </c>
      <c r="W260" t="s">
        <v>8310</v>
      </c>
      <c r="X260" t="s">
        <v>8315</v>
      </c>
    </row>
    <row r="261" spans="1:24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21">
        <f t="shared" si="25"/>
        <v>40681.843356481477</v>
      </c>
      <c r="L261" s="24">
        <v>40681.843356481484</v>
      </c>
      <c r="M261" s="27">
        <f t="shared" si="26"/>
        <v>5</v>
      </c>
      <c r="N261" s="27">
        <f t="shared" si="27"/>
        <v>2011</v>
      </c>
      <c r="O261" s="25" t="str">
        <f t="shared" si="28"/>
        <v>May</v>
      </c>
      <c r="P261" s="19">
        <f t="shared" si="29"/>
        <v>40711.843356481477</v>
      </c>
      <c r="Q261" t="b">
        <v>1</v>
      </c>
      <c r="R261">
        <v>942</v>
      </c>
      <c r="S261" t="b">
        <v>1</v>
      </c>
      <c r="T261" t="s">
        <v>8269</v>
      </c>
      <c r="U261" s="8">
        <v>1.3193789333333332</v>
      </c>
      <c r="V261" s="17">
        <f t="shared" si="24"/>
        <v>105.04609341825902</v>
      </c>
      <c r="W261" t="s">
        <v>8310</v>
      </c>
      <c r="X261" t="s">
        <v>8315</v>
      </c>
    </row>
    <row r="262" spans="1:24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21">
        <f t="shared" si="25"/>
        <v>42072.529733796291</v>
      </c>
      <c r="L262" s="24">
        <v>42072.529733796298</v>
      </c>
      <c r="M262" s="27">
        <f t="shared" si="26"/>
        <v>3</v>
      </c>
      <c r="N262" s="27">
        <f t="shared" si="27"/>
        <v>2015</v>
      </c>
      <c r="O262" s="25" t="str">
        <f t="shared" si="28"/>
        <v>Mar</v>
      </c>
      <c r="P262" s="19">
        <f t="shared" si="29"/>
        <v>42102.529733796291</v>
      </c>
      <c r="Q262" t="b">
        <v>1</v>
      </c>
      <c r="R262">
        <v>88</v>
      </c>
      <c r="S262" t="b">
        <v>1</v>
      </c>
      <c r="T262" t="s">
        <v>8269</v>
      </c>
      <c r="U262" s="8">
        <v>1.0640000000000001</v>
      </c>
      <c r="V262" s="17">
        <f t="shared" si="24"/>
        <v>120.90909090909091</v>
      </c>
      <c r="W262" t="s">
        <v>8310</v>
      </c>
      <c r="X262" t="s">
        <v>8315</v>
      </c>
    </row>
    <row r="263" spans="1:24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21">
        <f t="shared" si="25"/>
        <v>40330.547210648147</v>
      </c>
      <c r="L263" s="24">
        <v>40330.547210648147</v>
      </c>
      <c r="M263" s="27">
        <f t="shared" si="26"/>
        <v>6</v>
      </c>
      <c r="N263" s="27">
        <f t="shared" si="27"/>
        <v>2010</v>
      </c>
      <c r="O263" s="25" t="str">
        <f t="shared" si="28"/>
        <v>Jun</v>
      </c>
      <c r="P263" s="19">
        <f t="shared" si="29"/>
        <v>40376.207638888889</v>
      </c>
      <c r="Q263" t="b">
        <v>1</v>
      </c>
      <c r="R263">
        <v>220</v>
      </c>
      <c r="S263" t="b">
        <v>1</v>
      </c>
      <c r="T263" t="s">
        <v>8269</v>
      </c>
      <c r="U263" s="8">
        <v>1.0740000000000001</v>
      </c>
      <c r="V263" s="17">
        <f t="shared" si="24"/>
        <v>97.63636363636364</v>
      </c>
      <c r="W263" t="s">
        <v>8310</v>
      </c>
      <c r="X263" t="s">
        <v>8315</v>
      </c>
    </row>
    <row r="264" spans="1:24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21">
        <f t="shared" si="25"/>
        <v>41017.677129629628</v>
      </c>
      <c r="L264" s="24">
        <v>41017.677129629628</v>
      </c>
      <c r="M264" s="27">
        <f t="shared" si="26"/>
        <v>4</v>
      </c>
      <c r="N264" s="27">
        <f t="shared" si="27"/>
        <v>2012</v>
      </c>
      <c r="O264" s="25" t="str">
        <f t="shared" si="28"/>
        <v>Apr</v>
      </c>
      <c r="P264" s="19">
        <f t="shared" si="29"/>
        <v>41067.413194444445</v>
      </c>
      <c r="Q264" t="b">
        <v>1</v>
      </c>
      <c r="R264">
        <v>145</v>
      </c>
      <c r="S264" t="b">
        <v>1</v>
      </c>
      <c r="T264" t="s">
        <v>8269</v>
      </c>
      <c r="U264" s="8">
        <v>2.4</v>
      </c>
      <c r="V264" s="17">
        <f t="shared" si="24"/>
        <v>41.379310344827587</v>
      </c>
      <c r="W264" t="s">
        <v>8310</v>
      </c>
      <c r="X264" t="s">
        <v>8315</v>
      </c>
    </row>
    <row r="265" spans="1:24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21">
        <f t="shared" si="25"/>
        <v>40555.039675925924</v>
      </c>
      <c r="L265" s="24">
        <v>40555.039675925924</v>
      </c>
      <c r="M265" s="27">
        <f t="shared" si="26"/>
        <v>1</v>
      </c>
      <c r="N265" s="27">
        <f t="shared" si="27"/>
        <v>2011</v>
      </c>
      <c r="O265" s="25" t="str">
        <f t="shared" si="28"/>
        <v>Jan</v>
      </c>
      <c r="P265" s="19">
        <f t="shared" si="29"/>
        <v>40600.039675925924</v>
      </c>
      <c r="Q265" t="b">
        <v>1</v>
      </c>
      <c r="R265">
        <v>963</v>
      </c>
      <c r="S265" t="b">
        <v>1</v>
      </c>
      <c r="T265" t="s">
        <v>8269</v>
      </c>
      <c r="U265" s="8">
        <v>1.1808107999999999</v>
      </c>
      <c r="V265" s="17">
        <f t="shared" si="24"/>
        <v>30.654485981308412</v>
      </c>
      <c r="W265" t="s">
        <v>8310</v>
      </c>
      <c r="X265" t="s">
        <v>8315</v>
      </c>
    </row>
    <row r="266" spans="1:24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21">
        <f t="shared" si="25"/>
        <v>41149.746458333328</v>
      </c>
      <c r="L266" s="24">
        <v>41149.746458333335</v>
      </c>
      <c r="M266" s="27">
        <f t="shared" si="26"/>
        <v>8</v>
      </c>
      <c r="N266" s="27">
        <f t="shared" si="27"/>
        <v>2012</v>
      </c>
      <c r="O266" s="25" t="str">
        <f t="shared" si="28"/>
        <v>Aug</v>
      </c>
      <c r="P266" s="19">
        <f t="shared" si="29"/>
        <v>41179.746458333328</v>
      </c>
      <c r="Q266" t="b">
        <v>1</v>
      </c>
      <c r="R266">
        <v>91</v>
      </c>
      <c r="S266" t="b">
        <v>1</v>
      </c>
      <c r="T266" t="s">
        <v>8269</v>
      </c>
      <c r="U266" s="8">
        <v>1.1819999999999999</v>
      </c>
      <c r="V266" s="17">
        <f t="shared" si="24"/>
        <v>64.945054945054949</v>
      </c>
      <c r="W266" t="s">
        <v>8310</v>
      </c>
      <c r="X266" t="s">
        <v>8315</v>
      </c>
    </row>
    <row r="267" spans="1:24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21">
        <f t="shared" si="25"/>
        <v>41010.411979166667</v>
      </c>
      <c r="L267" s="24">
        <v>41010.411979166667</v>
      </c>
      <c r="M267" s="27">
        <f t="shared" si="26"/>
        <v>4</v>
      </c>
      <c r="N267" s="27">
        <f t="shared" si="27"/>
        <v>2012</v>
      </c>
      <c r="O267" s="25" t="str">
        <f t="shared" si="28"/>
        <v>Apr</v>
      </c>
      <c r="P267" s="19">
        <f t="shared" si="29"/>
        <v>41040.411979166667</v>
      </c>
      <c r="Q267" t="b">
        <v>1</v>
      </c>
      <c r="R267">
        <v>58</v>
      </c>
      <c r="S267" t="b">
        <v>1</v>
      </c>
      <c r="T267" t="s">
        <v>8269</v>
      </c>
      <c r="U267" s="8">
        <v>1.111</v>
      </c>
      <c r="V267" s="17">
        <f t="shared" si="24"/>
        <v>95.775862068965523</v>
      </c>
      <c r="W267" t="s">
        <v>8310</v>
      </c>
      <c r="X267" t="s">
        <v>8315</v>
      </c>
    </row>
    <row r="268" spans="1:24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21">
        <f t="shared" si="25"/>
        <v>40267.03738425926</v>
      </c>
      <c r="L268" s="24">
        <v>40267.03738425926</v>
      </c>
      <c r="M268" s="27">
        <f t="shared" si="26"/>
        <v>3</v>
      </c>
      <c r="N268" s="27">
        <f t="shared" si="27"/>
        <v>2010</v>
      </c>
      <c r="O268" s="25" t="str">
        <f t="shared" si="28"/>
        <v>Mar</v>
      </c>
      <c r="P268" s="19">
        <f t="shared" si="29"/>
        <v>40308.636111111111</v>
      </c>
      <c r="Q268" t="b">
        <v>1</v>
      </c>
      <c r="R268">
        <v>36</v>
      </c>
      <c r="S268" t="b">
        <v>1</v>
      </c>
      <c r="T268" t="s">
        <v>8269</v>
      </c>
      <c r="U268" s="8">
        <v>1.4550000000000001</v>
      </c>
      <c r="V268" s="17">
        <f t="shared" si="24"/>
        <v>40.416666666666664</v>
      </c>
      <c r="W268" t="s">
        <v>8310</v>
      </c>
      <c r="X268" t="s">
        <v>8315</v>
      </c>
    </row>
    <row r="269" spans="1:24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21">
        <f t="shared" si="25"/>
        <v>40204.966516203705</v>
      </c>
      <c r="L269" s="24">
        <v>40204.966516203705</v>
      </c>
      <c r="M269" s="27">
        <f t="shared" si="26"/>
        <v>1</v>
      </c>
      <c r="N269" s="27">
        <f t="shared" si="27"/>
        <v>2010</v>
      </c>
      <c r="O269" s="25" t="str">
        <f t="shared" si="28"/>
        <v>Jan</v>
      </c>
      <c r="P269" s="19">
        <f t="shared" si="29"/>
        <v>40290.95208333333</v>
      </c>
      <c r="Q269" t="b">
        <v>1</v>
      </c>
      <c r="R269">
        <v>165</v>
      </c>
      <c r="S269" t="b">
        <v>1</v>
      </c>
      <c r="T269" t="s">
        <v>8269</v>
      </c>
      <c r="U269" s="8">
        <v>1.3162883248730965</v>
      </c>
      <c r="V269" s="17">
        <f t="shared" si="24"/>
        <v>78.578424242424248</v>
      </c>
      <c r="W269" t="s">
        <v>8310</v>
      </c>
      <c r="X269" t="s">
        <v>8315</v>
      </c>
    </row>
    <row r="270" spans="1:24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21">
        <f t="shared" si="25"/>
        <v>41785.244201388887</v>
      </c>
      <c r="L270" s="24">
        <v>41785.244201388887</v>
      </c>
      <c r="M270" s="27">
        <f t="shared" si="26"/>
        <v>5</v>
      </c>
      <c r="N270" s="27">
        <f t="shared" si="27"/>
        <v>2014</v>
      </c>
      <c r="O270" s="25" t="str">
        <f t="shared" si="28"/>
        <v>May</v>
      </c>
      <c r="P270" s="19">
        <f t="shared" si="29"/>
        <v>41815.244201388887</v>
      </c>
      <c r="Q270" t="b">
        <v>1</v>
      </c>
      <c r="R270">
        <v>111</v>
      </c>
      <c r="S270" t="b">
        <v>1</v>
      </c>
      <c r="T270" t="s">
        <v>8269</v>
      </c>
      <c r="U270" s="8">
        <v>1.1140000000000001</v>
      </c>
      <c r="V270" s="17">
        <f t="shared" si="24"/>
        <v>50.18018018018018</v>
      </c>
      <c r="W270" t="s">
        <v>8310</v>
      </c>
      <c r="X270" t="s">
        <v>8315</v>
      </c>
    </row>
    <row r="271" spans="1:24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21">
        <f t="shared" si="25"/>
        <v>40808.944189814814</v>
      </c>
      <c r="L271" s="24">
        <v>40808.944189814814</v>
      </c>
      <c r="M271" s="27">
        <f t="shared" si="26"/>
        <v>9</v>
      </c>
      <c r="N271" s="27">
        <f t="shared" si="27"/>
        <v>2011</v>
      </c>
      <c r="O271" s="25" t="str">
        <f t="shared" si="28"/>
        <v>Sep</v>
      </c>
      <c r="P271" s="19">
        <f t="shared" si="29"/>
        <v>40853.985856481479</v>
      </c>
      <c r="Q271" t="b">
        <v>1</v>
      </c>
      <c r="R271">
        <v>1596</v>
      </c>
      <c r="S271" t="b">
        <v>1</v>
      </c>
      <c r="T271" t="s">
        <v>8269</v>
      </c>
      <c r="U271" s="8">
        <v>1.4723377</v>
      </c>
      <c r="V271" s="17">
        <f t="shared" si="24"/>
        <v>92.251735588972423</v>
      </c>
      <c r="W271" t="s">
        <v>8310</v>
      </c>
      <c r="X271" t="s">
        <v>8315</v>
      </c>
    </row>
    <row r="272" spans="1:24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21">
        <f t="shared" si="25"/>
        <v>42757.988680555551</v>
      </c>
      <c r="L272" s="24">
        <v>42757.988680555558</v>
      </c>
      <c r="M272" s="27">
        <f t="shared" si="26"/>
        <v>1</v>
      </c>
      <c r="N272" s="27">
        <f t="shared" si="27"/>
        <v>2017</v>
      </c>
      <c r="O272" s="25" t="str">
        <f t="shared" si="28"/>
        <v>Jan</v>
      </c>
      <c r="P272" s="19">
        <f t="shared" si="29"/>
        <v>42787.988680555551</v>
      </c>
      <c r="Q272" t="b">
        <v>1</v>
      </c>
      <c r="R272">
        <v>61</v>
      </c>
      <c r="S272" t="b">
        <v>1</v>
      </c>
      <c r="T272" t="s">
        <v>8269</v>
      </c>
      <c r="U272" s="8">
        <v>1.5260869565217392</v>
      </c>
      <c r="V272" s="17">
        <f t="shared" si="24"/>
        <v>57.540983606557376</v>
      </c>
      <c r="W272" t="s">
        <v>8310</v>
      </c>
      <c r="X272" t="s">
        <v>8315</v>
      </c>
    </row>
    <row r="273" spans="1:24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21">
        <f t="shared" si="25"/>
        <v>40637.658217592594</v>
      </c>
      <c r="L273" s="24">
        <v>40637.658217592594</v>
      </c>
      <c r="M273" s="27">
        <f t="shared" si="26"/>
        <v>4</v>
      </c>
      <c r="N273" s="27">
        <f t="shared" si="27"/>
        <v>2011</v>
      </c>
      <c r="O273" s="25" t="str">
        <f t="shared" si="28"/>
        <v>Apr</v>
      </c>
      <c r="P273" s="19">
        <f t="shared" si="29"/>
        <v>40687.958333333328</v>
      </c>
      <c r="Q273" t="b">
        <v>1</v>
      </c>
      <c r="R273">
        <v>287</v>
      </c>
      <c r="S273" t="b">
        <v>1</v>
      </c>
      <c r="T273" t="s">
        <v>8269</v>
      </c>
      <c r="U273" s="8">
        <v>1.0468</v>
      </c>
      <c r="V273" s="17">
        <f t="shared" si="24"/>
        <v>109.42160278745645</v>
      </c>
      <c r="W273" t="s">
        <v>8310</v>
      </c>
      <c r="X273" t="s">
        <v>8315</v>
      </c>
    </row>
    <row r="274" spans="1:24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21">
        <f t="shared" si="25"/>
        <v>41611.891909722217</v>
      </c>
      <c r="L274" s="24">
        <v>41611.891909722224</v>
      </c>
      <c r="M274" s="27">
        <f t="shared" si="26"/>
        <v>12</v>
      </c>
      <c r="N274" s="27">
        <f t="shared" si="27"/>
        <v>2013</v>
      </c>
      <c r="O274" s="25" t="str">
        <f t="shared" si="28"/>
        <v>Dec</v>
      </c>
      <c r="P274" s="19">
        <f t="shared" si="29"/>
        <v>41641.125</v>
      </c>
      <c r="Q274" t="b">
        <v>1</v>
      </c>
      <c r="R274">
        <v>65</v>
      </c>
      <c r="S274" t="b">
        <v>1</v>
      </c>
      <c r="T274" t="s">
        <v>8269</v>
      </c>
      <c r="U274" s="8">
        <v>1.7743366666666667</v>
      </c>
      <c r="V274" s="17">
        <f t="shared" si="24"/>
        <v>81.892461538461546</v>
      </c>
      <c r="W274" t="s">
        <v>8310</v>
      </c>
      <c r="X274" t="s">
        <v>8315</v>
      </c>
    </row>
    <row r="275" spans="1:24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21">
        <f t="shared" si="25"/>
        <v>40235.692025462959</v>
      </c>
      <c r="L275" s="24">
        <v>40235.692025462966</v>
      </c>
      <c r="M275" s="27">
        <f t="shared" si="26"/>
        <v>2</v>
      </c>
      <c r="N275" s="27">
        <f t="shared" si="27"/>
        <v>2010</v>
      </c>
      <c r="O275" s="25" t="str">
        <f t="shared" si="28"/>
        <v>Feb</v>
      </c>
      <c r="P275" s="19">
        <f t="shared" si="29"/>
        <v>40296.575694444444</v>
      </c>
      <c r="Q275" t="b">
        <v>1</v>
      </c>
      <c r="R275">
        <v>118</v>
      </c>
      <c r="S275" t="b">
        <v>1</v>
      </c>
      <c r="T275" t="s">
        <v>8269</v>
      </c>
      <c r="U275" s="8">
        <v>1.077758</v>
      </c>
      <c r="V275" s="17">
        <f t="shared" si="24"/>
        <v>45.667711864406776</v>
      </c>
      <c r="W275" t="s">
        <v>8310</v>
      </c>
      <c r="X275" t="s">
        <v>8315</v>
      </c>
    </row>
    <row r="276" spans="1:24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21">
        <f t="shared" si="25"/>
        <v>40697.29011574074</v>
      </c>
      <c r="L276" s="24">
        <v>40697.29011574074</v>
      </c>
      <c r="M276" s="27">
        <f t="shared" si="26"/>
        <v>6</v>
      </c>
      <c r="N276" s="27">
        <f t="shared" si="27"/>
        <v>2011</v>
      </c>
      <c r="O276" s="25" t="str">
        <f t="shared" si="28"/>
        <v>Jun</v>
      </c>
      <c r="P276" s="19">
        <f t="shared" si="29"/>
        <v>40727.29011574074</v>
      </c>
      <c r="Q276" t="b">
        <v>1</v>
      </c>
      <c r="R276">
        <v>113</v>
      </c>
      <c r="S276" t="b">
        <v>1</v>
      </c>
      <c r="T276" t="s">
        <v>8269</v>
      </c>
      <c r="U276" s="8">
        <v>1.56</v>
      </c>
      <c r="V276" s="17">
        <f t="shared" si="24"/>
        <v>55.221238938053098</v>
      </c>
      <c r="W276" t="s">
        <v>8310</v>
      </c>
      <c r="X276" t="s">
        <v>8315</v>
      </c>
    </row>
    <row r="277" spans="1:24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21">
        <f t="shared" si="25"/>
        <v>40969.704039351847</v>
      </c>
      <c r="L277" s="24">
        <v>40969.704039351855</v>
      </c>
      <c r="M277" s="27">
        <f t="shared" si="26"/>
        <v>3</v>
      </c>
      <c r="N277" s="27">
        <f t="shared" si="27"/>
        <v>2012</v>
      </c>
      <c r="O277" s="25" t="str">
        <f t="shared" si="28"/>
        <v>Mar</v>
      </c>
      <c r="P277" s="19">
        <f t="shared" si="29"/>
        <v>41004.082638888889</v>
      </c>
      <c r="Q277" t="b">
        <v>1</v>
      </c>
      <c r="R277">
        <v>332</v>
      </c>
      <c r="S277" t="b">
        <v>1</v>
      </c>
      <c r="T277" t="s">
        <v>8269</v>
      </c>
      <c r="U277" s="8">
        <v>1.08395</v>
      </c>
      <c r="V277" s="17">
        <f t="shared" si="24"/>
        <v>65.298192771084331</v>
      </c>
      <c r="W277" t="s">
        <v>8310</v>
      </c>
      <c r="X277" t="s">
        <v>8315</v>
      </c>
    </row>
    <row r="278" spans="1:24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21">
        <f t="shared" si="25"/>
        <v>41192.823680555557</v>
      </c>
      <c r="L278" s="24">
        <v>41192.823680555557</v>
      </c>
      <c r="M278" s="27">
        <f t="shared" si="26"/>
        <v>10</v>
      </c>
      <c r="N278" s="27">
        <f t="shared" si="27"/>
        <v>2012</v>
      </c>
      <c r="O278" s="25" t="str">
        <f t="shared" si="28"/>
        <v>Oct</v>
      </c>
      <c r="P278" s="19">
        <f t="shared" si="29"/>
        <v>41222.865347222221</v>
      </c>
      <c r="Q278" t="b">
        <v>1</v>
      </c>
      <c r="R278">
        <v>62</v>
      </c>
      <c r="S278" t="b">
        <v>1</v>
      </c>
      <c r="T278" t="s">
        <v>8269</v>
      </c>
      <c r="U278" s="8">
        <v>1.476</v>
      </c>
      <c r="V278" s="17">
        <f t="shared" si="24"/>
        <v>95.225806451612897</v>
      </c>
      <c r="W278" t="s">
        <v>8310</v>
      </c>
      <c r="X278" t="s">
        <v>8315</v>
      </c>
    </row>
    <row r="279" spans="1:24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21">
        <f t="shared" si="25"/>
        <v>40966.873541666668</v>
      </c>
      <c r="L279" s="24">
        <v>40966.873541666668</v>
      </c>
      <c r="M279" s="27">
        <f t="shared" si="26"/>
        <v>2</v>
      </c>
      <c r="N279" s="27">
        <f t="shared" si="27"/>
        <v>2012</v>
      </c>
      <c r="O279" s="25" t="str">
        <f t="shared" si="28"/>
        <v>Feb</v>
      </c>
      <c r="P279" s="19">
        <f t="shared" si="29"/>
        <v>41026.831874999996</v>
      </c>
      <c r="Q279" t="b">
        <v>1</v>
      </c>
      <c r="R279">
        <v>951</v>
      </c>
      <c r="S279" t="b">
        <v>1</v>
      </c>
      <c r="T279" t="s">
        <v>8269</v>
      </c>
      <c r="U279" s="8">
        <v>1.1038153846153846</v>
      </c>
      <c r="V279" s="17">
        <f t="shared" si="24"/>
        <v>75.444794952681391</v>
      </c>
      <c r="W279" t="s">
        <v>8310</v>
      </c>
      <c r="X279" t="s">
        <v>8315</v>
      </c>
    </row>
    <row r="280" spans="1:24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21">
        <f t="shared" si="25"/>
        <v>42117.68309027778</v>
      </c>
      <c r="L280" s="24">
        <v>42117.68309027778</v>
      </c>
      <c r="M280" s="27">
        <f t="shared" si="26"/>
        <v>4</v>
      </c>
      <c r="N280" s="27">
        <f t="shared" si="27"/>
        <v>2015</v>
      </c>
      <c r="O280" s="25" t="str">
        <f t="shared" si="28"/>
        <v>Apr</v>
      </c>
      <c r="P280" s="19">
        <f t="shared" si="29"/>
        <v>42147.68309027778</v>
      </c>
      <c r="Q280" t="b">
        <v>1</v>
      </c>
      <c r="R280">
        <v>415</v>
      </c>
      <c r="S280" t="b">
        <v>1</v>
      </c>
      <c r="T280" t="s">
        <v>8269</v>
      </c>
      <c r="U280" s="8">
        <v>1.5034814814814814</v>
      </c>
      <c r="V280" s="17">
        <f t="shared" si="24"/>
        <v>97.816867469879512</v>
      </c>
      <c r="W280" t="s">
        <v>8310</v>
      </c>
      <c r="X280" t="s">
        <v>8315</v>
      </c>
    </row>
    <row r="281" spans="1:24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21">
        <f t="shared" si="25"/>
        <v>41163.832627314812</v>
      </c>
      <c r="L281" s="24">
        <v>41163.832627314812</v>
      </c>
      <c r="M281" s="27">
        <f t="shared" si="26"/>
        <v>9</v>
      </c>
      <c r="N281" s="27">
        <f t="shared" si="27"/>
        <v>2012</v>
      </c>
      <c r="O281" s="25" t="str">
        <f t="shared" si="28"/>
        <v>Sep</v>
      </c>
      <c r="P281" s="19">
        <f t="shared" si="29"/>
        <v>41193.832627314812</v>
      </c>
      <c r="Q281" t="b">
        <v>1</v>
      </c>
      <c r="R281">
        <v>305</v>
      </c>
      <c r="S281" t="b">
        <v>1</v>
      </c>
      <c r="T281" t="s">
        <v>8269</v>
      </c>
      <c r="U281" s="8">
        <v>1.5731829411764706</v>
      </c>
      <c r="V281" s="17">
        <f t="shared" si="24"/>
        <v>87.685606557377056</v>
      </c>
      <c r="W281" t="s">
        <v>8310</v>
      </c>
      <c r="X281" t="s">
        <v>8315</v>
      </c>
    </row>
    <row r="282" spans="1:24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21">
        <f t="shared" si="25"/>
        <v>42759.035833333335</v>
      </c>
      <c r="L282" s="24">
        <v>42759.035833333335</v>
      </c>
      <c r="M282" s="27">
        <f t="shared" si="26"/>
        <v>1</v>
      </c>
      <c r="N282" s="27">
        <f t="shared" si="27"/>
        <v>2017</v>
      </c>
      <c r="O282" s="25" t="str">
        <f t="shared" si="28"/>
        <v>Jan</v>
      </c>
      <c r="P282" s="19">
        <f t="shared" si="29"/>
        <v>42792.875694444439</v>
      </c>
      <c r="Q282" t="b">
        <v>1</v>
      </c>
      <c r="R282">
        <v>2139</v>
      </c>
      <c r="S282" t="b">
        <v>1</v>
      </c>
      <c r="T282" t="s">
        <v>8269</v>
      </c>
      <c r="U282" s="8">
        <v>1.5614399999999999</v>
      </c>
      <c r="V282" s="17">
        <f t="shared" si="24"/>
        <v>54.748948106591868</v>
      </c>
      <c r="W282" t="s">
        <v>8310</v>
      </c>
      <c r="X282" t="s">
        <v>8315</v>
      </c>
    </row>
    <row r="283" spans="1:24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21">
        <f t="shared" si="25"/>
        <v>41744.382349537038</v>
      </c>
      <c r="L283" s="24">
        <v>41744.382349537038</v>
      </c>
      <c r="M283" s="27">
        <f t="shared" si="26"/>
        <v>4</v>
      </c>
      <c r="N283" s="27">
        <f t="shared" si="27"/>
        <v>2014</v>
      </c>
      <c r="O283" s="25" t="str">
        <f t="shared" si="28"/>
        <v>Apr</v>
      </c>
      <c r="P283" s="19">
        <f t="shared" si="29"/>
        <v>41789.382349537038</v>
      </c>
      <c r="Q283" t="b">
        <v>1</v>
      </c>
      <c r="R283">
        <v>79</v>
      </c>
      <c r="S283" t="b">
        <v>1</v>
      </c>
      <c r="T283" t="s">
        <v>8269</v>
      </c>
      <c r="U283" s="8">
        <v>1.2058763636363636</v>
      </c>
      <c r="V283" s="17">
        <f t="shared" si="24"/>
        <v>83.953417721518989</v>
      </c>
      <c r="W283" t="s">
        <v>8310</v>
      </c>
      <c r="X283" t="s">
        <v>8315</v>
      </c>
    </row>
    <row r="284" spans="1:24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21">
        <f t="shared" si="25"/>
        <v>39949.955011574071</v>
      </c>
      <c r="L284" s="24">
        <v>39949.955011574071</v>
      </c>
      <c r="M284" s="27">
        <f t="shared" si="26"/>
        <v>5</v>
      </c>
      <c r="N284" s="27">
        <f t="shared" si="27"/>
        <v>2009</v>
      </c>
      <c r="O284" s="25" t="str">
        <f t="shared" si="28"/>
        <v>May</v>
      </c>
      <c r="P284" s="19">
        <f t="shared" si="29"/>
        <v>40035.601388888885</v>
      </c>
      <c r="Q284" t="b">
        <v>1</v>
      </c>
      <c r="R284">
        <v>179</v>
      </c>
      <c r="S284" t="b">
        <v>1</v>
      </c>
      <c r="T284" t="s">
        <v>8269</v>
      </c>
      <c r="U284" s="8">
        <v>1.0118888888888888</v>
      </c>
      <c r="V284" s="17">
        <f t="shared" si="24"/>
        <v>254.38547486033519</v>
      </c>
      <c r="W284" t="s">
        <v>8310</v>
      </c>
      <c r="X284" t="s">
        <v>8315</v>
      </c>
    </row>
    <row r="285" spans="1:24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21">
        <f t="shared" si="25"/>
        <v>40194.711712962962</v>
      </c>
      <c r="L285" s="24">
        <v>40194.711712962962</v>
      </c>
      <c r="M285" s="27">
        <f t="shared" si="26"/>
        <v>1</v>
      </c>
      <c r="N285" s="27">
        <f t="shared" si="27"/>
        <v>2010</v>
      </c>
      <c r="O285" s="25" t="str">
        <f t="shared" si="28"/>
        <v>Jan</v>
      </c>
      <c r="P285" s="19">
        <f t="shared" si="29"/>
        <v>40231.708333333328</v>
      </c>
      <c r="Q285" t="b">
        <v>1</v>
      </c>
      <c r="R285">
        <v>202</v>
      </c>
      <c r="S285" t="b">
        <v>1</v>
      </c>
      <c r="T285" t="s">
        <v>8269</v>
      </c>
      <c r="U285" s="8">
        <v>1.142725</v>
      </c>
      <c r="V285" s="17">
        <f t="shared" si="24"/>
        <v>101.8269801980198</v>
      </c>
      <c r="W285" t="s">
        <v>8310</v>
      </c>
      <c r="X285" t="s">
        <v>8315</v>
      </c>
    </row>
    <row r="286" spans="1:24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21">
        <f t="shared" si="25"/>
        <v>40675.501666666663</v>
      </c>
      <c r="L286" s="24">
        <v>40675.501666666663</v>
      </c>
      <c r="M286" s="27">
        <f t="shared" si="26"/>
        <v>5</v>
      </c>
      <c r="N286" s="27">
        <f t="shared" si="27"/>
        <v>2011</v>
      </c>
      <c r="O286" s="25" t="str">
        <f t="shared" si="28"/>
        <v>May</v>
      </c>
      <c r="P286" s="19">
        <f t="shared" si="29"/>
        <v>40694.999305555553</v>
      </c>
      <c r="Q286" t="b">
        <v>1</v>
      </c>
      <c r="R286">
        <v>760</v>
      </c>
      <c r="S286" t="b">
        <v>1</v>
      </c>
      <c r="T286" t="s">
        <v>8269</v>
      </c>
      <c r="U286" s="8">
        <v>1.0462615</v>
      </c>
      <c r="V286" s="17">
        <f t="shared" si="24"/>
        <v>55.066394736842106</v>
      </c>
      <c r="W286" t="s">
        <v>8310</v>
      </c>
      <c r="X286" t="s">
        <v>8315</v>
      </c>
    </row>
    <row r="287" spans="1:24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21">
        <f t="shared" si="25"/>
        <v>40904.529861111107</v>
      </c>
      <c r="L287" s="24">
        <v>40904.529861111114</v>
      </c>
      <c r="M287" s="27">
        <f t="shared" si="26"/>
        <v>12</v>
      </c>
      <c r="N287" s="27">
        <f t="shared" si="27"/>
        <v>2011</v>
      </c>
      <c r="O287" s="25" t="str">
        <f t="shared" si="28"/>
        <v>Dec</v>
      </c>
      <c r="P287" s="19">
        <f t="shared" si="29"/>
        <v>40929.529861111107</v>
      </c>
      <c r="Q287" t="b">
        <v>1</v>
      </c>
      <c r="R287">
        <v>563</v>
      </c>
      <c r="S287" t="b">
        <v>1</v>
      </c>
      <c r="T287" t="s">
        <v>8269</v>
      </c>
      <c r="U287" s="8">
        <v>2.2882507142857142</v>
      </c>
      <c r="V287" s="17">
        <f t="shared" si="24"/>
        <v>56.901438721136763</v>
      </c>
      <c r="W287" t="s">
        <v>8310</v>
      </c>
      <c r="X287" t="s">
        <v>8315</v>
      </c>
    </row>
    <row r="288" spans="1:24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21">
        <f t="shared" si="25"/>
        <v>41506.547777777778</v>
      </c>
      <c r="L288" s="24">
        <v>41506.547777777778</v>
      </c>
      <c r="M288" s="27">
        <f t="shared" si="26"/>
        <v>8</v>
      </c>
      <c r="N288" s="27">
        <f t="shared" si="27"/>
        <v>2013</v>
      </c>
      <c r="O288" s="25" t="str">
        <f t="shared" si="28"/>
        <v>Aug</v>
      </c>
      <c r="P288" s="19">
        <f t="shared" si="29"/>
        <v>41536.547777777778</v>
      </c>
      <c r="Q288" t="b">
        <v>1</v>
      </c>
      <c r="R288">
        <v>135</v>
      </c>
      <c r="S288" t="b">
        <v>1</v>
      </c>
      <c r="T288" t="s">
        <v>8269</v>
      </c>
      <c r="U288" s="8">
        <v>1.0915333333333332</v>
      </c>
      <c r="V288" s="17">
        <f t="shared" si="24"/>
        <v>121.28148148148148</v>
      </c>
      <c r="W288" t="s">
        <v>8310</v>
      </c>
      <c r="X288" t="s">
        <v>8315</v>
      </c>
    </row>
    <row r="289" spans="1:24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21">
        <f t="shared" si="25"/>
        <v>41313.607916666668</v>
      </c>
      <c r="L289" s="24">
        <v>41313.607916666668</v>
      </c>
      <c r="M289" s="27">
        <f t="shared" si="26"/>
        <v>2</v>
      </c>
      <c r="N289" s="27">
        <f t="shared" si="27"/>
        <v>2013</v>
      </c>
      <c r="O289" s="25" t="str">
        <f t="shared" si="28"/>
        <v>Feb</v>
      </c>
      <c r="P289" s="19">
        <f t="shared" si="29"/>
        <v>41358.566249999996</v>
      </c>
      <c r="Q289" t="b">
        <v>1</v>
      </c>
      <c r="R289">
        <v>290</v>
      </c>
      <c r="S289" t="b">
        <v>1</v>
      </c>
      <c r="T289" t="s">
        <v>8269</v>
      </c>
      <c r="U289" s="8">
        <v>1.7629999999999999</v>
      </c>
      <c r="V289" s="17">
        <f t="shared" si="24"/>
        <v>91.189655172413794</v>
      </c>
      <c r="W289" t="s">
        <v>8310</v>
      </c>
      <c r="X289" t="s">
        <v>8315</v>
      </c>
    </row>
    <row r="290" spans="1:24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21">
        <f t="shared" si="25"/>
        <v>41184.069652777776</v>
      </c>
      <c r="L290" s="24">
        <v>41184.069652777776</v>
      </c>
      <c r="M290" s="27">
        <f t="shared" si="26"/>
        <v>10</v>
      </c>
      <c r="N290" s="27">
        <f t="shared" si="27"/>
        <v>2012</v>
      </c>
      <c r="O290" s="25" t="str">
        <f t="shared" si="28"/>
        <v>Oct</v>
      </c>
      <c r="P290" s="19">
        <f t="shared" si="29"/>
        <v>41214.958333333328</v>
      </c>
      <c r="Q290" t="b">
        <v>1</v>
      </c>
      <c r="R290">
        <v>447</v>
      </c>
      <c r="S290" t="b">
        <v>1</v>
      </c>
      <c r="T290" t="s">
        <v>8269</v>
      </c>
      <c r="U290" s="8">
        <v>1.0321061999999999</v>
      </c>
      <c r="V290" s="17">
        <f t="shared" si="24"/>
        <v>115.44812080536913</v>
      </c>
      <c r="W290" t="s">
        <v>8310</v>
      </c>
      <c r="X290" t="s">
        <v>8315</v>
      </c>
    </row>
    <row r="291" spans="1:24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21">
        <f t="shared" si="25"/>
        <v>41050.960567129623</v>
      </c>
      <c r="L291" s="24">
        <v>41050.96056712963</v>
      </c>
      <c r="M291" s="27">
        <f t="shared" si="26"/>
        <v>5</v>
      </c>
      <c r="N291" s="27">
        <f t="shared" si="27"/>
        <v>2012</v>
      </c>
      <c r="O291" s="25" t="str">
        <f t="shared" si="28"/>
        <v>May</v>
      </c>
      <c r="P291" s="19">
        <f t="shared" si="29"/>
        <v>41085.960567129623</v>
      </c>
      <c r="Q291" t="b">
        <v>1</v>
      </c>
      <c r="R291">
        <v>232</v>
      </c>
      <c r="S291" t="b">
        <v>1</v>
      </c>
      <c r="T291" t="s">
        <v>8269</v>
      </c>
      <c r="U291" s="8">
        <v>1.0482</v>
      </c>
      <c r="V291" s="17">
        <f t="shared" si="24"/>
        <v>67.771551724137936</v>
      </c>
      <c r="W291" t="s">
        <v>8310</v>
      </c>
      <c r="X291" t="s">
        <v>8315</v>
      </c>
    </row>
    <row r="292" spans="1:24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21">
        <f t="shared" si="25"/>
        <v>41550.248078703698</v>
      </c>
      <c r="L292" s="24">
        <v>41550.248078703706</v>
      </c>
      <c r="M292" s="27">
        <f t="shared" si="26"/>
        <v>10</v>
      </c>
      <c r="N292" s="27">
        <f t="shared" si="27"/>
        <v>2013</v>
      </c>
      <c r="O292" s="25" t="str">
        <f t="shared" si="28"/>
        <v>Oct</v>
      </c>
      <c r="P292" s="19">
        <f t="shared" si="29"/>
        <v>41580.248078703698</v>
      </c>
      <c r="Q292" t="b">
        <v>1</v>
      </c>
      <c r="R292">
        <v>168</v>
      </c>
      <c r="S292" t="b">
        <v>1</v>
      </c>
      <c r="T292" t="s">
        <v>8269</v>
      </c>
      <c r="U292" s="8">
        <v>1.0668444444444445</v>
      </c>
      <c r="V292" s="17">
        <f t="shared" si="24"/>
        <v>28.576190476190476</v>
      </c>
      <c r="W292" t="s">
        <v>8310</v>
      </c>
      <c r="X292" t="s">
        <v>8315</v>
      </c>
    </row>
    <row r="293" spans="1:24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21">
        <f t="shared" si="25"/>
        <v>40526.160844907405</v>
      </c>
      <c r="L293" s="24">
        <v>40526.160844907405</v>
      </c>
      <c r="M293" s="27">
        <f t="shared" si="26"/>
        <v>12</v>
      </c>
      <c r="N293" s="27">
        <f t="shared" si="27"/>
        <v>2010</v>
      </c>
      <c r="O293" s="25" t="str">
        <f t="shared" si="28"/>
        <v>Dec</v>
      </c>
      <c r="P293" s="19">
        <f t="shared" si="29"/>
        <v>40576.124305555553</v>
      </c>
      <c r="Q293" t="b">
        <v>1</v>
      </c>
      <c r="R293">
        <v>128</v>
      </c>
      <c r="S293" t="b">
        <v>1</v>
      </c>
      <c r="T293" t="s">
        <v>8269</v>
      </c>
      <c r="U293" s="8">
        <v>1.2001999999999999</v>
      </c>
      <c r="V293" s="17">
        <f t="shared" si="24"/>
        <v>46.8828125</v>
      </c>
      <c r="W293" t="s">
        <v>8310</v>
      </c>
      <c r="X293" t="s">
        <v>8315</v>
      </c>
    </row>
    <row r="294" spans="1:24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21">
        <f t="shared" si="25"/>
        <v>41376.560717592591</v>
      </c>
      <c r="L294" s="24">
        <v>41376.560717592591</v>
      </c>
      <c r="M294" s="27">
        <f t="shared" si="26"/>
        <v>4</v>
      </c>
      <c r="N294" s="27">
        <f t="shared" si="27"/>
        <v>2013</v>
      </c>
      <c r="O294" s="25" t="str">
        <f t="shared" si="28"/>
        <v>Apr</v>
      </c>
      <c r="P294" s="19">
        <f t="shared" si="29"/>
        <v>41394.792361111111</v>
      </c>
      <c r="Q294" t="b">
        <v>1</v>
      </c>
      <c r="R294">
        <v>493</v>
      </c>
      <c r="S294" t="b">
        <v>1</v>
      </c>
      <c r="T294" t="s">
        <v>8269</v>
      </c>
      <c r="U294" s="8">
        <v>1.0150693333333334</v>
      </c>
      <c r="V294" s="17">
        <f t="shared" si="24"/>
        <v>154.42231237322514</v>
      </c>
      <c r="W294" t="s">
        <v>8310</v>
      </c>
      <c r="X294" t="s">
        <v>8315</v>
      </c>
    </row>
    <row r="295" spans="1:24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21">
        <f t="shared" si="25"/>
        <v>40812.594895833332</v>
      </c>
      <c r="L295" s="24">
        <v>40812.594895833332</v>
      </c>
      <c r="M295" s="27">
        <f t="shared" si="26"/>
        <v>9</v>
      </c>
      <c r="N295" s="27">
        <f t="shared" si="27"/>
        <v>2011</v>
      </c>
      <c r="O295" s="25" t="str">
        <f t="shared" si="28"/>
        <v>Sep</v>
      </c>
      <c r="P295" s="19">
        <f t="shared" si="29"/>
        <v>40844.957638888889</v>
      </c>
      <c r="Q295" t="b">
        <v>1</v>
      </c>
      <c r="R295">
        <v>131</v>
      </c>
      <c r="S295" t="b">
        <v>1</v>
      </c>
      <c r="T295" t="s">
        <v>8269</v>
      </c>
      <c r="U295" s="8">
        <v>1.0138461538461538</v>
      </c>
      <c r="V295" s="17">
        <f t="shared" si="24"/>
        <v>201.22137404580153</v>
      </c>
      <c r="W295" t="s">
        <v>8310</v>
      </c>
      <c r="X295" t="s">
        <v>8315</v>
      </c>
    </row>
    <row r="296" spans="1:24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21">
        <f t="shared" si="25"/>
        <v>41719.459652777776</v>
      </c>
      <c r="L296" s="24">
        <v>41719.459652777776</v>
      </c>
      <c r="M296" s="27">
        <f t="shared" si="26"/>
        <v>3</v>
      </c>
      <c r="N296" s="27">
        <f t="shared" si="27"/>
        <v>2014</v>
      </c>
      <c r="O296" s="25" t="str">
        <f t="shared" si="28"/>
        <v>Mar</v>
      </c>
      <c r="P296" s="19">
        <f t="shared" si="29"/>
        <v>41749.459652777776</v>
      </c>
      <c r="Q296" t="b">
        <v>1</v>
      </c>
      <c r="R296">
        <v>50</v>
      </c>
      <c r="S296" t="b">
        <v>1</v>
      </c>
      <c r="T296" t="s">
        <v>8269</v>
      </c>
      <c r="U296" s="8">
        <v>1</v>
      </c>
      <c r="V296" s="17">
        <f t="shared" si="24"/>
        <v>100</v>
      </c>
      <c r="W296" t="s">
        <v>8310</v>
      </c>
      <c r="X296" t="s">
        <v>8315</v>
      </c>
    </row>
    <row r="297" spans="1:24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21">
        <f t="shared" si="25"/>
        <v>40342.876087962963</v>
      </c>
      <c r="L297" s="24">
        <v>40342.876087962963</v>
      </c>
      <c r="M297" s="27">
        <f t="shared" si="26"/>
        <v>6</v>
      </c>
      <c r="N297" s="27">
        <f t="shared" si="27"/>
        <v>2010</v>
      </c>
      <c r="O297" s="25" t="str">
        <f t="shared" si="28"/>
        <v>Jun</v>
      </c>
      <c r="P297" s="19">
        <f t="shared" si="29"/>
        <v>40378.458333333328</v>
      </c>
      <c r="Q297" t="b">
        <v>1</v>
      </c>
      <c r="R297">
        <v>665</v>
      </c>
      <c r="S297" t="b">
        <v>1</v>
      </c>
      <c r="T297" t="s">
        <v>8269</v>
      </c>
      <c r="U297" s="8">
        <v>1.3310911999999999</v>
      </c>
      <c r="V297" s="17">
        <f t="shared" si="24"/>
        <v>100.08204511278196</v>
      </c>
      <c r="W297" t="s">
        <v>8310</v>
      </c>
      <c r="X297" t="s">
        <v>8315</v>
      </c>
    </row>
    <row r="298" spans="1:24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21">
        <f t="shared" si="25"/>
        <v>41518.796400462961</v>
      </c>
      <c r="L298" s="24">
        <v>41518.796400462961</v>
      </c>
      <c r="M298" s="27">
        <f t="shared" si="26"/>
        <v>9</v>
      </c>
      <c r="N298" s="27">
        <f t="shared" si="27"/>
        <v>2013</v>
      </c>
      <c r="O298" s="25" t="str">
        <f t="shared" si="28"/>
        <v>Sep</v>
      </c>
      <c r="P298" s="19">
        <f t="shared" si="29"/>
        <v>41578.791666666664</v>
      </c>
      <c r="Q298" t="b">
        <v>1</v>
      </c>
      <c r="R298">
        <v>129</v>
      </c>
      <c r="S298" t="b">
        <v>1</v>
      </c>
      <c r="T298" t="s">
        <v>8269</v>
      </c>
      <c r="U298" s="8">
        <v>1.187262</v>
      </c>
      <c r="V298" s="17">
        <f t="shared" si="24"/>
        <v>230.08953488372092</v>
      </c>
      <c r="W298" t="s">
        <v>8310</v>
      </c>
      <c r="X298" t="s">
        <v>8315</v>
      </c>
    </row>
    <row r="299" spans="1:24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21">
        <f t="shared" si="25"/>
        <v>41134.267164351848</v>
      </c>
      <c r="L299" s="24">
        <v>41134.267164351855</v>
      </c>
      <c r="M299" s="27">
        <f t="shared" si="26"/>
        <v>8</v>
      </c>
      <c r="N299" s="27">
        <f t="shared" si="27"/>
        <v>2012</v>
      </c>
      <c r="O299" s="25" t="str">
        <f t="shared" si="28"/>
        <v>Aug</v>
      </c>
      <c r="P299" s="19">
        <f t="shared" si="29"/>
        <v>41159.267164351848</v>
      </c>
      <c r="Q299" t="b">
        <v>1</v>
      </c>
      <c r="R299">
        <v>142</v>
      </c>
      <c r="S299" t="b">
        <v>1</v>
      </c>
      <c r="T299" t="s">
        <v>8269</v>
      </c>
      <c r="U299" s="8">
        <v>1.0064</v>
      </c>
      <c r="V299" s="17">
        <f t="shared" si="24"/>
        <v>141.74647887323943</v>
      </c>
      <c r="W299" t="s">
        <v>8310</v>
      </c>
      <c r="X299" t="s">
        <v>8315</v>
      </c>
    </row>
    <row r="300" spans="1:24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21">
        <f t="shared" si="25"/>
        <v>42089.519687499997</v>
      </c>
      <c r="L300" s="24">
        <v>42089.519687499997</v>
      </c>
      <c r="M300" s="27">
        <f t="shared" si="26"/>
        <v>3</v>
      </c>
      <c r="N300" s="27">
        <f t="shared" si="27"/>
        <v>2015</v>
      </c>
      <c r="O300" s="25" t="str">
        <f t="shared" si="28"/>
        <v>Mar</v>
      </c>
      <c r="P300" s="19">
        <f t="shared" si="29"/>
        <v>42124.957638888889</v>
      </c>
      <c r="Q300" t="b">
        <v>1</v>
      </c>
      <c r="R300">
        <v>2436</v>
      </c>
      <c r="S300" t="b">
        <v>1</v>
      </c>
      <c r="T300" t="s">
        <v>8269</v>
      </c>
      <c r="U300" s="8">
        <v>1.089324126984127</v>
      </c>
      <c r="V300" s="17">
        <f t="shared" si="24"/>
        <v>56.344351395730705</v>
      </c>
      <c r="W300" t="s">
        <v>8310</v>
      </c>
      <c r="X300" t="s">
        <v>8315</v>
      </c>
    </row>
    <row r="301" spans="1:24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21">
        <f t="shared" si="25"/>
        <v>41709.255185185182</v>
      </c>
      <c r="L301" s="24">
        <v>41709.255185185182</v>
      </c>
      <c r="M301" s="27">
        <f t="shared" si="26"/>
        <v>3</v>
      </c>
      <c r="N301" s="27">
        <f t="shared" si="27"/>
        <v>2014</v>
      </c>
      <c r="O301" s="25" t="str">
        <f t="shared" si="28"/>
        <v>Mar</v>
      </c>
      <c r="P301" s="19">
        <f t="shared" si="29"/>
        <v>41768.666666666664</v>
      </c>
      <c r="Q301" t="b">
        <v>1</v>
      </c>
      <c r="R301">
        <v>244</v>
      </c>
      <c r="S301" t="b">
        <v>1</v>
      </c>
      <c r="T301" t="s">
        <v>8269</v>
      </c>
      <c r="U301" s="8">
        <v>1.789525</v>
      </c>
      <c r="V301" s="17">
        <f t="shared" si="24"/>
        <v>73.341188524590166</v>
      </c>
      <c r="W301" t="s">
        <v>8310</v>
      </c>
      <c r="X301" t="s">
        <v>8315</v>
      </c>
    </row>
    <row r="302" spans="1:24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21">
        <f t="shared" si="25"/>
        <v>40469.016898148147</v>
      </c>
      <c r="L302" s="24">
        <v>40469.016898148147</v>
      </c>
      <c r="M302" s="27">
        <f t="shared" si="26"/>
        <v>10</v>
      </c>
      <c r="N302" s="27">
        <f t="shared" si="27"/>
        <v>2010</v>
      </c>
      <c r="O302" s="25" t="str">
        <f t="shared" si="28"/>
        <v>Oct</v>
      </c>
      <c r="P302" s="19">
        <f t="shared" si="29"/>
        <v>40499.058564814812</v>
      </c>
      <c r="Q302" t="b">
        <v>1</v>
      </c>
      <c r="R302">
        <v>298</v>
      </c>
      <c r="S302" t="b">
        <v>1</v>
      </c>
      <c r="T302" t="s">
        <v>8269</v>
      </c>
      <c r="U302" s="8">
        <v>1.0172264</v>
      </c>
      <c r="V302" s="17">
        <f t="shared" si="24"/>
        <v>85.337785234899329</v>
      </c>
      <c r="W302" t="s">
        <v>8310</v>
      </c>
      <c r="X302" t="s">
        <v>8315</v>
      </c>
    </row>
    <row r="303" spans="1:24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21">
        <f t="shared" si="25"/>
        <v>40626.751597222217</v>
      </c>
      <c r="L303" s="24">
        <v>40626.751597222225</v>
      </c>
      <c r="M303" s="27">
        <f t="shared" si="26"/>
        <v>3</v>
      </c>
      <c r="N303" s="27">
        <f t="shared" si="27"/>
        <v>2011</v>
      </c>
      <c r="O303" s="25" t="str">
        <f t="shared" si="28"/>
        <v>Mar</v>
      </c>
      <c r="P303" s="19">
        <f t="shared" si="29"/>
        <v>40657.751597222217</v>
      </c>
      <c r="Q303" t="b">
        <v>1</v>
      </c>
      <c r="R303">
        <v>251</v>
      </c>
      <c r="S303" t="b">
        <v>1</v>
      </c>
      <c r="T303" t="s">
        <v>8269</v>
      </c>
      <c r="U303" s="8">
        <v>1.1873499999999999</v>
      </c>
      <c r="V303" s="17">
        <f t="shared" si="24"/>
        <v>61.496215139442228</v>
      </c>
      <c r="W303" t="s">
        <v>8310</v>
      </c>
      <c r="X303" t="s">
        <v>8315</v>
      </c>
    </row>
    <row r="304" spans="1:24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21">
        <f t="shared" si="25"/>
        <v>41312.529340277775</v>
      </c>
      <c r="L304" s="24">
        <v>41312.529340277775</v>
      </c>
      <c r="M304" s="27">
        <f t="shared" si="26"/>
        <v>2</v>
      </c>
      <c r="N304" s="27">
        <f t="shared" si="27"/>
        <v>2013</v>
      </c>
      <c r="O304" s="25" t="str">
        <f t="shared" si="28"/>
        <v>Feb</v>
      </c>
      <c r="P304" s="19">
        <f t="shared" si="29"/>
        <v>41352.487673611111</v>
      </c>
      <c r="Q304" t="b">
        <v>1</v>
      </c>
      <c r="R304">
        <v>108</v>
      </c>
      <c r="S304" t="b">
        <v>1</v>
      </c>
      <c r="T304" t="s">
        <v>8269</v>
      </c>
      <c r="U304" s="8">
        <v>1.0045999999999999</v>
      </c>
      <c r="V304" s="17">
        <f t="shared" si="24"/>
        <v>93.018518518518519</v>
      </c>
      <c r="W304" t="s">
        <v>8310</v>
      </c>
      <c r="X304" t="s">
        <v>8315</v>
      </c>
    </row>
    <row r="305" spans="1:24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21">
        <f t="shared" si="25"/>
        <v>40933.648587962962</v>
      </c>
      <c r="L305" s="24">
        <v>40933.648587962962</v>
      </c>
      <c r="M305" s="27">
        <f t="shared" si="26"/>
        <v>1</v>
      </c>
      <c r="N305" s="27">
        <f t="shared" si="27"/>
        <v>2012</v>
      </c>
      <c r="O305" s="25" t="str">
        <f t="shared" si="28"/>
        <v>Jan</v>
      </c>
      <c r="P305" s="19">
        <f t="shared" si="29"/>
        <v>40963.648587962962</v>
      </c>
      <c r="Q305" t="b">
        <v>1</v>
      </c>
      <c r="R305">
        <v>82</v>
      </c>
      <c r="S305" t="b">
        <v>1</v>
      </c>
      <c r="T305" t="s">
        <v>8269</v>
      </c>
      <c r="U305" s="8">
        <v>1.3746666666666667</v>
      </c>
      <c r="V305" s="17">
        <f t="shared" si="24"/>
        <v>50.292682926829265</v>
      </c>
      <c r="W305" t="s">
        <v>8310</v>
      </c>
      <c r="X305" t="s">
        <v>8315</v>
      </c>
    </row>
    <row r="306" spans="1:24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21">
        <f t="shared" si="25"/>
        <v>41031.862800925919</v>
      </c>
      <c r="L306" s="24">
        <v>41031.862800925926</v>
      </c>
      <c r="M306" s="27">
        <f t="shared" si="26"/>
        <v>5</v>
      </c>
      <c r="N306" s="27">
        <f t="shared" si="27"/>
        <v>2012</v>
      </c>
      <c r="O306" s="25" t="str">
        <f t="shared" si="28"/>
        <v>May</v>
      </c>
      <c r="P306" s="19">
        <f t="shared" si="29"/>
        <v>41061.862800925919</v>
      </c>
      <c r="Q306" t="b">
        <v>1</v>
      </c>
      <c r="R306">
        <v>74</v>
      </c>
      <c r="S306" t="b">
        <v>1</v>
      </c>
      <c r="T306" t="s">
        <v>8269</v>
      </c>
      <c r="U306" s="8">
        <v>2.3164705882352941</v>
      </c>
      <c r="V306" s="17">
        <f t="shared" si="24"/>
        <v>106.43243243243244</v>
      </c>
      <c r="W306" t="s">
        <v>8310</v>
      </c>
      <c r="X306" t="s">
        <v>8315</v>
      </c>
    </row>
    <row r="307" spans="1:24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21">
        <f t="shared" si="25"/>
        <v>41113.88653935185</v>
      </c>
      <c r="L307" s="24">
        <v>41113.88653935185</v>
      </c>
      <c r="M307" s="27">
        <f t="shared" si="26"/>
        <v>7</v>
      </c>
      <c r="N307" s="27">
        <f t="shared" si="27"/>
        <v>2012</v>
      </c>
      <c r="O307" s="25" t="str">
        <f t="shared" si="28"/>
        <v>Jul</v>
      </c>
      <c r="P307" s="19">
        <f t="shared" si="29"/>
        <v>41152.875</v>
      </c>
      <c r="Q307" t="b">
        <v>1</v>
      </c>
      <c r="R307">
        <v>189</v>
      </c>
      <c r="S307" t="b">
        <v>1</v>
      </c>
      <c r="T307" t="s">
        <v>8269</v>
      </c>
      <c r="U307" s="8">
        <v>1.3033333333333332</v>
      </c>
      <c r="V307" s="17">
        <f t="shared" si="24"/>
        <v>51.719576719576722</v>
      </c>
      <c r="W307" t="s">
        <v>8310</v>
      </c>
      <c r="X307" t="s">
        <v>8315</v>
      </c>
    </row>
    <row r="308" spans="1:24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21">
        <f t="shared" si="25"/>
        <v>40948.421863425923</v>
      </c>
      <c r="L308" s="24">
        <v>40948.421863425923</v>
      </c>
      <c r="M308" s="27">
        <f t="shared" si="26"/>
        <v>2</v>
      </c>
      <c r="N308" s="27">
        <f t="shared" si="27"/>
        <v>2012</v>
      </c>
      <c r="O308" s="25" t="str">
        <f t="shared" si="28"/>
        <v>Feb</v>
      </c>
      <c r="P308" s="19">
        <f t="shared" si="29"/>
        <v>40978.421863425923</v>
      </c>
      <c r="Q308" t="b">
        <v>1</v>
      </c>
      <c r="R308">
        <v>80</v>
      </c>
      <c r="S308" t="b">
        <v>1</v>
      </c>
      <c r="T308" t="s">
        <v>8269</v>
      </c>
      <c r="U308" s="8">
        <v>2.9289999999999998</v>
      </c>
      <c r="V308" s="17">
        <f t="shared" si="24"/>
        <v>36.612499999999997</v>
      </c>
      <c r="W308" t="s">
        <v>8310</v>
      </c>
      <c r="X308" t="s">
        <v>8315</v>
      </c>
    </row>
    <row r="309" spans="1:24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21">
        <f t="shared" si="25"/>
        <v>41333.628854166665</v>
      </c>
      <c r="L309" s="24">
        <v>41333.628854166665</v>
      </c>
      <c r="M309" s="27">
        <f t="shared" si="26"/>
        <v>2</v>
      </c>
      <c r="N309" s="27">
        <f t="shared" si="27"/>
        <v>2013</v>
      </c>
      <c r="O309" s="25" t="str">
        <f t="shared" si="28"/>
        <v>Feb</v>
      </c>
      <c r="P309" s="19">
        <f t="shared" si="29"/>
        <v>41353.587187499994</v>
      </c>
      <c r="Q309" t="b">
        <v>1</v>
      </c>
      <c r="R309">
        <v>576</v>
      </c>
      <c r="S309" t="b">
        <v>1</v>
      </c>
      <c r="T309" t="s">
        <v>8269</v>
      </c>
      <c r="U309" s="8">
        <v>1.1131818181818183</v>
      </c>
      <c r="V309" s="17">
        <f t="shared" si="24"/>
        <v>42.517361111111114</v>
      </c>
      <c r="W309" t="s">
        <v>8310</v>
      </c>
      <c r="X309" t="s">
        <v>8315</v>
      </c>
    </row>
    <row r="310" spans="1:24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21">
        <f t="shared" si="25"/>
        <v>41282.736122685186</v>
      </c>
      <c r="L310" s="24">
        <v>41282.736122685186</v>
      </c>
      <c r="M310" s="27">
        <f t="shared" si="26"/>
        <v>1</v>
      </c>
      <c r="N310" s="27">
        <f t="shared" si="27"/>
        <v>2013</v>
      </c>
      <c r="O310" s="25" t="str">
        <f t="shared" si="28"/>
        <v>Jan</v>
      </c>
      <c r="P310" s="19">
        <f t="shared" si="29"/>
        <v>41312.736122685186</v>
      </c>
      <c r="Q310" t="b">
        <v>1</v>
      </c>
      <c r="R310">
        <v>202</v>
      </c>
      <c r="S310" t="b">
        <v>1</v>
      </c>
      <c r="T310" t="s">
        <v>8269</v>
      </c>
      <c r="U310" s="8">
        <v>1.0556666666666668</v>
      </c>
      <c r="V310" s="17">
        <f t="shared" si="24"/>
        <v>62.712871287128714</v>
      </c>
      <c r="W310" t="s">
        <v>8310</v>
      </c>
      <c r="X310" t="s">
        <v>8315</v>
      </c>
    </row>
    <row r="311" spans="1:24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21">
        <f t="shared" si="25"/>
        <v>40567.486226851848</v>
      </c>
      <c r="L311" s="24">
        <v>40567.486226851855</v>
      </c>
      <c r="M311" s="27">
        <f t="shared" si="26"/>
        <v>1</v>
      </c>
      <c r="N311" s="27">
        <f t="shared" si="27"/>
        <v>2011</v>
      </c>
      <c r="O311" s="25" t="str">
        <f t="shared" si="28"/>
        <v>Jan</v>
      </c>
      <c r="P311" s="19">
        <f t="shared" si="29"/>
        <v>40612.486226851848</v>
      </c>
      <c r="Q311" t="b">
        <v>1</v>
      </c>
      <c r="R311">
        <v>238</v>
      </c>
      <c r="S311" t="b">
        <v>1</v>
      </c>
      <c r="T311" t="s">
        <v>8269</v>
      </c>
      <c r="U311" s="8">
        <v>1.1894444444444445</v>
      </c>
      <c r="V311" s="17">
        <f t="shared" si="24"/>
        <v>89.957983193277315</v>
      </c>
      <c r="W311" t="s">
        <v>8310</v>
      </c>
      <c r="X311" t="s">
        <v>8315</v>
      </c>
    </row>
    <row r="312" spans="1:24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21">
        <f t="shared" si="25"/>
        <v>41134.543217592589</v>
      </c>
      <c r="L312" s="24">
        <v>41134.543217592596</v>
      </c>
      <c r="M312" s="27">
        <f t="shared" si="26"/>
        <v>8</v>
      </c>
      <c r="N312" s="27">
        <f t="shared" si="27"/>
        <v>2012</v>
      </c>
      <c r="O312" s="25" t="str">
        <f t="shared" si="28"/>
        <v>Aug</v>
      </c>
      <c r="P312" s="19">
        <f t="shared" si="29"/>
        <v>41155.543217592589</v>
      </c>
      <c r="Q312" t="b">
        <v>1</v>
      </c>
      <c r="R312">
        <v>36</v>
      </c>
      <c r="S312" t="b">
        <v>1</v>
      </c>
      <c r="T312" t="s">
        <v>8269</v>
      </c>
      <c r="U312" s="8">
        <v>1.04129</v>
      </c>
      <c r="V312" s="17">
        <f t="shared" si="24"/>
        <v>28.924722222222222</v>
      </c>
      <c r="W312" t="s">
        <v>8310</v>
      </c>
      <c r="X312" t="s">
        <v>8315</v>
      </c>
    </row>
    <row r="313" spans="1:24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21">
        <f t="shared" si="25"/>
        <v>40820.974803240737</v>
      </c>
      <c r="L313" s="24">
        <v>40820.974803240744</v>
      </c>
      <c r="M313" s="27">
        <f t="shared" si="26"/>
        <v>10</v>
      </c>
      <c r="N313" s="27">
        <f t="shared" si="27"/>
        <v>2011</v>
      </c>
      <c r="O313" s="25" t="str">
        <f t="shared" si="28"/>
        <v>Oct</v>
      </c>
      <c r="P313" s="19">
        <f t="shared" si="29"/>
        <v>40835.875</v>
      </c>
      <c r="Q313" t="b">
        <v>1</v>
      </c>
      <c r="R313">
        <v>150</v>
      </c>
      <c r="S313" t="b">
        <v>1</v>
      </c>
      <c r="T313" t="s">
        <v>8269</v>
      </c>
      <c r="U313" s="8">
        <v>1.0410165</v>
      </c>
      <c r="V313" s="17">
        <f t="shared" si="24"/>
        <v>138.8022</v>
      </c>
      <c r="W313" t="s">
        <v>8310</v>
      </c>
      <c r="X313" t="s">
        <v>8315</v>
      </c>
    </row>
    <row r="314" spans="1:24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21">
        <f t="shared" si="25"/>
        <v>40868.011481481481</v>
      </c>
      <c r="L314" s="24">
        <v>40868.011481481481</v>
      </c>
      <c r="M314" s="27">
        <f t="shared" si="26"/>
        <v>11</v>
      </c>
      <c r="N314" s="27">
        <f t="shared" si="27"/>
        <v>2011</v>
      </c>
      <c r="O314" s="25" t="str">
        <f t="shared" si="28"/>
        <v>Nov</v>
      </c>
      <c r="P314" s="19">
        <f t="shared" si="29"/>
        <v>40909.124305555553</v>
      </c>
      <c r="Q314" t="b">
        <v>1</v>
      </c>
      <c r="R314">
        <v>146</v>
      </c>
      <c r="S314" t="b">
        <v>1</v>
      </c>
      <c r="T314" t="s">
        <v>8269</v>
      </c>
      <c r="U314" s="8">
        <v>1.1187499999999999</v>
      </c>
      <c r="V314" s="17">
        <f t="shared" si="24"/>
        <v>61.301369863013697</v>
      </c>
      <c r="W314" t="s">
        <v>8310</v>
      </c>
      <c r="X314" t="s">
        <v>8315</v>
      </c>
    </row>
    <row r="315" spans="1:24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21">
        <f t="shared" si="25"/>
        <v>41348.669351851851</v>
      </c>
      <c r="L315" s="24">
        <v>41348.669351851851</v>
      </c>
      <c r="M315" s="27">
        <f t="shared" si="26"/>
        <v>3</v>
      </c>
      <c r="N315" s="27">
        <f t="shared" si="27"/>
        <v>2013</v>
      </c>
      <c r="O315" s="25" t="str">
        <f t="shared" si="28"/>
        <v>Mar</v>
      </c>
      <c r="P315" s="19">
        <f t="shared" si="29"/>
        <v>41378.669351851851</v>
      </c>
      <c r="Q315" t="b">
        <v>1</v>
      </c>
      <c r="R315">
        <v>222</v>
      </c>
      <c r="S315" t="b">
        <v>1</v>
      </c>
      <c r="T315" t="s">
        <v>8269</v>
      </c>
      <c r="U315" s="8">
        <v>1.0473529411764706</v>
      </c>
      <c r="V315" s="17">
        <f t="shared" si="24"/>
        <v>80.202702702702709</v>
      </c>
      <c r="W315" t="s">
        <v>8310</v>
      </c>
      <c r="X315" t="s">
        <v>8315</v>
      </c>
    </row>
    <row r="316" spans="1:24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21">
        <f t="shared" si="25"/>
        <v>40357.019606481481</v>
      </c>
      <c r="L316" s="24">
        <v>40357.019606481481</v>
      </c>
      <c r="M316" s="27">
        <f t="shared" si="26"/>
        <v>6</v>
      </c>
      <c r="N316" s="27">
        <f t="shared" si="27"/>
        <v>2010</v>
      </c>
      <c r="O316" s="25" t="str">
        <f t="shared" si="28"/>
        <v>Jun</v>
      </c>
      <c r="P316" s="19">
        <f t="shared" si="29"/>
        <v>40401.457638888889</v>
      </c>
      <c r="Q316" t="b">
        <v>1</v>
      </c>
      <c r="R316">
        <v>120</v>
      </c>
      <c r="S316" t="b">
        <v>1</v>
      </c>
      <c r="T316" t="s">
        <v>8269</v>
      </c>
      <c r="U316" s="8">
        <v>3.8515000000000001</v>
      </c>
      <c r="V316" s="17">
        <f t="shared" si="24"/>
        <v>32.095833333333331</v>
      </c>
      <c r="W316" t="s">
        <v>8310</v>
      </c>
      <c r="X316" t="s">
        <v>8315</v>
      </c>
    </row>
    <row r="317" spans="1:24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21">
        <f t="shared" si="25"/>
        <v>41304.624861111108</v>
      </c>
      <c r="L317" s="24">
        <v>41304.624861111108</v>
      </c>
      <c r="M317" s="27">
        <f t="shared" si="26"/>
        <v>1</v>
      </c>
      <c r="N317" s="27">
        <f t="shared" si="27"/>
        <v>2013</v>
      </c>
      <c r="O317" s="25" t="str">
        <f t="shared" si="28"/>
        <v>Jan</v>
      </c>
      <c r="P317" s="19">
        <f t="shared" si="29"/>
        <v>41334.624861111108</v>
      </c>
      <c r="Q317" t="b">
        <v>1</v>
      </c>
      <c r="R317">
        <v>126</v>
      </c>
      <c r="S317" t="b">
        <v>1</v>
      </c>
      <c r="T317" t="s">
        <v>8269</v>
      </c>
      <c r="U317" s="8">
        <v>1.01248</v>
      </c>
      <c r="V317" s="17">
        <f t="shared" si="24"/>
        <v>200.88888888888889</v>
      </c>
      <c r="W317" t="s">
        <v>8310</v>
      </c>
      <c r="X317" t="s">
        <v>8315</v>
      </c>
    </row>
    <row r="318" spans="1:24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21">
        <f t="shared" si="25"/>
        <v>41113.564050925925</v>
      </c>
      <c r="L318" s="24">
        <v>41113.564050925925</v>
      </c>
      <c r="M318" s="27">
        <f t="shared" si="26"/>
        <v>7</v>
      </c>
      <c r="N318" s="27">
        <f t="shared" si="27"/>
        <v>2012</v>
      </c>
      <c r="O318" s="25" t="str">
        <f t="shared" si="28"/>
        <v>Jul</v>
      </c>
      <c r="P318" s="19">
        <f t="shared" si="29"/>
        <v>41143.564050925925</v>
      </c>
      <c r="Q318" t="b">
        <v>1</v>
      </c>
      <c r="R318">
        <v>158</v>
      </c>
      <c r="S318" t="b">
        <v>1</v>
      </c>
      <c r="T318" t="s">
        <v>8269</v>
      </c>
      <c r="U318" s="8">
        <v>1.1377333333333333</v>
      </c>
      <c r="V318" s="17">
        <f t="shared" si="24"/>
        <v>108.01265822784811</v>
      </c>
      <c r="W318" t="s">
        <v>8310</v>
      </c>
      <c r="X318" t="s">
        <v>8315</v>
      </c>
    </row>
    <row r="319" spans="1:24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21">
        <f t="shared" si="25"/>
        <v>41950.715243055551</v>
      </c>
      <c r="L319" s="24">
        <v>41950.715243055558</v>
      </c>
      <c r="M319" s="27">
        <f t="shared" si="26"/>
        <v>11</v>
      </c>
      <c r="N319" s="27">
        <f t="shared" si="27"/>
        <v>2014</v>
      </c>
      <c r="O319" s="25" t="str">
        <f t="shared" si="28"/>
        <v>Nov</v>
      </c>
      <c r="P319" s="19">
        <f t="shared" si="29"/>
        <v>41983.999305555553</v>
      </c>
      <c r="Q319" t="b">
        <v>1</v>
      </c>
      <c r="R319">
        <v>316</v>
      </c>
      <c r="S319" t="b">
        <v>1</v>
      </c>
      <c r="T319" t="s">
        <v>8269</v>
      </c>
      <c r="U319" s="8">
        <v>1.0080333333333333</v>
      </c>
      <c r="V319" s="17">
        <f t="shared" si="24"/>
        <v>95.699367088607602</v>
      </c>
      <c r="W319" t="s">
        <v>8310</v>
      </c>
      <c r="X319" t="s">
        <v>8315</v>
      </c>
    </row>
    <row r="320" spans="1:24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21">
        <f t="shared" si="25"/>
        <v>41589.468553240738</v>
      </c>
      <c r="L320" s="24">
        <v>41589.468553240738</v>
      </c>
      <c r="M320" s="27">
        <f t="shared" si="26"/>
        <v>11</v>
      </c>
      <c r="N320" s="27">
        <f t="shared" si="27"/>
        <v>2013</v>
      </c>
      <c r="O320" s="25" t="str">
        <f t="shared" si="28"/>
        <v>Nov</v>
      </c>
      <c r="P320" s="19">
        <f t="shared" si="29"/>
        <v>41619.468553240738</v>
      </c>
      <c r="Q320" t="b">
        <v>1</v>
      </c>
      <c r="R320">
        <v>284</v>
      </c>
      <c r="S320" t="b">
        <v>1</v>
      </c>
      <c r="T320" t="s">
        <v>8269</v>
      </c>
      <c r="U320" s="8">
        <v>2.8332000000000002</v>
      </c>
      <c r="V320" s="17">
        <f t="shared" si="24"/>
        <v>49.880281690140848</v>
      </c>
      <c r="W320" t="s">
        <v>8310</v>
      </c>
      <c r="X320" t="s">
        <v>8315</v>
      </c>
    </row>
    <row r="321" spans="1:24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21">
        <f t="shared" si="25"/>
        <v>41329.830451388887</v>
      </c>
      <c r="L321" s="24">
        <v>41329.830451388887</v>
      </c>
      <c r="M321" s="27">
        <f t="shared" si="26"/>
        <v>2</v>
      </c>
      <c r="N321" s="27">
        <f t="shared" si="27"/>
        <v>2013</v>
      </c>
      <c r="O321" s="25" t="str">
        <f t="shared" si="28"/>
        <v>Feb</v>
      </c>
      <c r="P321" s="19">
        <f t="shared" si="29"/>
        <v>41359.788784722223</v>
      </c>
      <c r="Q321" t="b">
        <v>1</v>
      </c>
      <c r="R321">
        <v>51</v>
      </c>
      <c r="S321" t="b">
        <v>1</v>
      </c>
      <c r="T321" t="s">
        <v>8269</v>
      </c>
      <c r="U321" s="8">
        <v>1.1268</v>
      </c>
      <c r="V321" s="17">
        <f t="shared" si="24"/>
        <v>110.47058823529412</v>
      </c>
      <c r="W321" t="s">
        <v>8310</v>
      </c>
      <c r="X321" t="s">
        <v>8315</v>
      </c>
    </row>
    <row r="322" spans="1:24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21">
        <f t="shared" si="25"/>
        <v>40123.629965277774</v>
      </c>
      <c r="L322" s="24">
        <v>40123.629965277774</v>
      </c>
      <c r="M322" s="27">
        <f t="shared" si="26"/>
        <v>11</v>
      </c>
      <c r="N322" s="27">
        <f t="shared" si="27"/>
        <v>2009</v>
      </c>
      <c r="O322" s="25" t="str">
        <f t="shared" si="28"/>
        <v>Nov</v>
      </c>
      <c r="P322" s="19">
        <f t="shared" si="29"/>
        <v>40211.124305555553</v>
      </c>
      <c r="Q322" t="b">
        <v>1</v>
      </c>
      <c r="R322">
        <v>158</v>
      </c>
      <c r="S322" t="b">
        <v>1</v>
      </c>
      <c r="T322" t="s">
        <v>8269</v>
      </c>
      <c r="U322" s="8">
        <v>1.0658000000000001</v>
      </c>
      <c r="V322" s="17">
        <f t="shared" ref="V322:V385" si="30">E322/R322</f>
        <v>134.91139240506328</v>
      </c>
      <c r="W322" t="s">
        <v>8310</v>
      </c>
      <c r="X322" t="s">
        <v>8315</v>
      </c>
    </row>
    <row r="323" spans="1:24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21">
        <f t="shared" ref="K323:K386" si="31">(J322/86400)+25569+(-5/24)</f>
        <v>42331.34297453703</v>
      </c>
      <c r="L323" s="24">
        <v>42331.342974537038</v>
      </c>
      <c r="M323" s="27">
        <f t="shared" ref="M323:M386" si="32">MONTH(L323)</f>
        <v>11</v>
      </c>
      <c r="N323" s="27">
        <f t="shared" ref="N323:N386" si="33">YEAR(L323)</f>
        <v>2015</v>
      </c>
      <c r="O323" s="25" t="str">
        <f t="shared" ref="O323:O386" si="34">VLOOKUP($M323,$AI$3:$AJ$14,2,FALSE)</f>
        <v>Nov</v>
      </c>
      <c r="P323" s="19">
        <f t="shared" ref="P323:P386" si="35">(I322/86400)+25569+(-5/24)</f>
        <v>42360.749999999993</v>
      </c>
      <c r="Q323" t="b">
        <v>1</v>
      </c>
      <c r="R323">
        <v>337</v>
      </c>
      <c r="S323" t="b">
        <v>1</v>
      </c>
      <c r="T323" t="s">
        <v>8269</v>
      </c>
      <c r="U323" s="8">
        <v>1.0266285714285714</v>
      </c>
      <c r="V323" s="17">
        <f t="shared" si="30"/>
        <v>106.62314540059347</v>
      </c>
      <c r="W323" t="s">
        <v>8310</v>
      </c>
      <c r="X323" t="s">
        <v>8315</v>
      </c>
    </row>
    <row r="324" spans="1:24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21">
        <f t="shared" si="31"/>
        <v>42647.238263888888</v>
      </c>
      <c r="L324" s="24">
        <v>42647.238263888888</v>
      </c>
      <c r="M324" s="27">
        <f t="shared" si="32"/>
        <v>10</v>
      </c>
      <c r="N324" s="27">
        <f t="shared" si="33"/>
        <v>2016</v>
      </c>
      <c r="O324" s="25" t="str">
        <f t="shared" si="34"/>
        <v>Oct</v>
      </c>
      <c r="P324" s="19">
        <f t="shared" si="35"/>
        <v>42682.279930555553</v>
      </c>
      <c r="Q324" t="b">
        <v>1</v>
      </c>
      <c r="R324">
        <v>186</v>
      </c>
      <c r="S324" t="b">
        <v>1</v>
      </c>
      <c r="T324" t="s">
        <v>8269</v>
      </c>
      <c r="U324" s="8">
        <v>1.0791200000000001</v>
      </c>
      <c r="V324" s="17">
        <f t="shared" si="30"/>
        <v>145.04301075268816</v>
      </c>
      <c r="W324" t="s">
        <v>8310</v>
      </c>
      <c r="X324" t="s">
        <v>8315</v>
      </c>
    </row>
    <row r="325" spans="1:24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21">
        <f t="shared" si="31"/>
        <v>42473.361666666664</v>
      </c>
      <c r="L325" s="24">
        <v>42473.361666666664</v>
      </c>
      <c r="M325" s="27">
        <f t="shared" si="32"/>
        <v>4</v>
      </c>
      <c r="N325" s="27">
        <f t="shared" si="33"/>
        <v>2016</v>
      </c>
      <c r="O325" s="25" t="str">
        <f t="shared" si="34"/>
        <v>Apr</v>
      </c>
      <c r="P325" s="19">
        <f t="shared" si="35"/>
        <v>42503.361666666664</v>
      </c>
      <c r="Q325" t="b">
        <v>1</v>
      </c>
      <c r="R325">
        <v>58</v>
      </c>
      <c r="S325" t="b">
        <v>1</v>
      </c>
      <c r="T325" t="s">
        <v>8269</v>
      </c>
      <c r="U325" s="8">
        <v>1.2307407407407407</v>
      </c>
      <c r="V325" s="17">
        <f t="shared" si="30"/>
        <v>114.58620689655173</v>
      </c>
      <c r="W325" t="s">
        <v>8310</v>
      </c>
      <c r="X325" t="s">
        <v>8315</v>
      </c>
    </row>
    <row r="326" spans="1:24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21">
        <f t="shared" si="31"/>
        <v>42697.113032407404</v>
      </c>
      <c r="L326" s="24">
        <v>42697.113032407404</v>
      </c>
      <c r="M326" s="27">
        <f t="shared" si="32"/>
        <v>11</v>
      </c>
      <c r="N326" s="27">
        <f t="shared" si="33"/>
        <v>2016</v>
      </c>
      <c r="O326" s="25" t="str">
        <f t="shared" si="34"/>
        <v>Nov</v>
      </c>
      <c r="P326" s="19">
        <f t="shared" si="35"/>
        <v>42725.124305555553</v>
      </c>
      <c r="Q326" t="b">
        <v>1</v>
      </c>
      <c r="R326">
        <v>82</v>
      </c>
      <c r="S326" t="b">
        <v>1</v>
      </c>
      <c r="T326" t="s">
        <v>8269</v>
      </c>
      <c r="U326" s="8">
        <v>1.016</v>
      </c>
      <c r="V326" s="17">
        <f t="shared" si="30"/>
        <v>105.3170731707317</v>
      </c>
      <c r="W326" t="s">
        <v>8310</v>
      </c>
      <c r="X326" t="s">
        <v>8315</v>
      </c>
    </row>
    <row r="327" spans="1:24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21">
        <f t="shared" si="31"/>
        <v>42184.417916666665</v>
      </c>
      <c r="L327" s="24">
        <v>42184.417916666665</v>
      </c>
      <c r="M327" s="27">
        <f t="shared" si="32"/>
        <v>6</v>
      </c>
      <c r="N327" s="27">
        <f t="shared" si="33"/>
        <v>2015</v>
      </c>
      <c r="O327" s="25" t="str">
        <f t="shared" si="34"/>
        <v>Jun</v>
      </c>
      <c r="P327" s="19">
        <f t="shared" si="35"/>
        <v>42217.417916666665</v>
      </c>
      <c r="Q327" t="b">
        <v>1</v>
      </c>
      <c r="R327">
        <v>736</v>
      </c>
      <c r="S327" t="b">
        <v>1</v>
      </c>
      <c r="T327" t="s">
        <v>8269</v>
      </c>
      <c r="U327" s="8">
        <v>1.04396</v>
      </c>
      <c r="V327" s="17">
        <f t="shared" si="30"/>
        <v>70.921195652173907</v>
      </c>
      <c r="W327" t="s">
        <v>8310</v>
      </c>
      <c r="X327" t="s">
        <v>8315</v>
      </c>
    </row>
    <row r="328" spans="1:24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21">
        <f t="shared" si="31"/>
        <v>42688.979548611103</v>
      </c>
      <c r="L328" s="24">
        <v>42688.979548611111</v>
      </c>
      <c r="M328" s="27">
        <f t="shared" si="32"/>
        <v>11</v>
      </c>
      <c r="N328" s="27">
        <f t="shared" si="33"/>
        <v>2016</v>
      </c>
      <c r="O328" s="25" t="str">
        <f t="shared" si="34"/>
        <v>Nov</v>
      </c>
      <c r="P328" s="19">
        <f t="shared" si="35"/>
        <v>42723.979548611103</v>
      </c>
      <c r="Q328" t="b">
        <v>1</v>
      </c>
      <c r="R328">
        <v>1151</v>
      </c>
      <c r="S328" t="b">
        <v>1</v>
      </c>
      <c r="T328" t="s">
        <v>8269</v>
      </c>
      <c r="U328" s="8">
        <v>1.1292973333333334</v>
      </c>
      <c r="V328" s="17">
        <f t="shared" si="30"/>
        <v>147.17167680278018</v>
      </c>
      <c r="W328" t="s">
        <v>8310</v>
      </c>
      <c r="X328" t="s">
        <v>8315</v>
      </c>
    </row>
    <row r="329" spans="1:24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21">
        <f t="shared" si="31"/>
        <v>42775.106550925928</v>
      </c>
      <c r="L329" s="24">
        <v>42775.106550925928</v>
      </c>
      <c r="M329" s="27">
        <f t="shared" si="32"/>
        <v>2</v>
      </c>
      <c r="N329" s="27">
        <f t="shared" si="33"/>
        <v>2017</v>
      </c>
      <c r="O329" s="25" t="str">
        <f t="shared" si="34"/>
        <v>Feb</v>
      </c>
      <c r="P329" s="19">
        <f t="shared" si="35"/>
        <v>42808.747916666667</v>
      </c>
      <c r="Q329" t="b">
        <v>1</v>
      </c>
      <c r="R329">
        <v>34</v>
      </c>
      <c r="S329" t="b">
        <v>1</v>
      </c>
      <c r="T329" t="s">
        <v>8269</v>
      </c>
      <c r="U329" s="8">
        <v>1.3640000000000001</v>
      </c>
      <c r="V329" s="17">
        <f t="shared" si="30"/>
        <v>160.47058823529412</v>
      </c>
      <c r="W329" t="s">
        <v>8310</v>
      </c>
      <c r="X329" t="s">
        <v>8315</v>
      </c>
    </row>
    <row r="330" spans="1:24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21">
        <f t="shared" si="31"/>
        <v>42058.026956018519</v>
      </c>
      <c r="L330" s="24">
        <v>42058.026956018519</v>
      </c>
      <c r="M330" s="27">
        <f t="shared" si="32"/>
        <v>2</v>
      </c>
      <c r="N330" s="27">
        <f t="shared" si="33"/>
        <v>2015</v>
      </c>
      <c r="O330" s="25" t="str">
        <f t="shared" si="34"/>
        <v>Feb</v>
      </c>
      <c r="P330" s="19">
        <f t="shared" si="35"/>
        <v>42085.124999999993</v>
      </c>
      <c r="Q330" t="b">
        <v>1</v>
      </c>
      <c r="R330">
        <v>498</v>
      </c>
      <c r="S330" t="b">
        <v>1</v>
      </c>
      <c r="T330" t="s">
        <v>8269</v>
      </c>
      <c r="U330" s="8">
        <v>1.036144</v>
      </c>
      <c r="V330" s="17">
        <f t="shared" si="30"/>
        <v>156.04578313253012</v>
      </c>
      <c r="W330" t="s">
        <v>8310</v>
      </c>
      <c r="X330" t="s">
        <v>8315</v>
      </c>
    </row>
    <row r="331" spans="1:24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21">
        <f t="shared" si="31"/>
        <v>42278.738287037035</v>
      </c>
      <c r="L331" s="24">
        <v>42278.738287037035</v>
      </c>
      <c r="M331" s="27">
        <f t="shared" si="32"/>
        <v>10</v>
      </c>
      <c r="N331" s="27">
        <f t="shared" si="33"/>
        <v>2015</v>
      </c>
      <c r="O331" s="25" t="str">
        <f t="shared" si="34"/>
        <v>Oct</v>
      </c>
      <c r="P331" s="19">
        <f t="shared" si="35"/>
        <v>42308.958333333336</v>
      </c>
      <c r="Q331" t="b">
        <v>1</v>
      </c>
      <c r="R331">
        <v>167</v>
      </c>
      <c r="S331" t="b">
        <v>1</v>
      </c>
      <c r="T331" t="s">
        <v>8269</v>
      </c>
      <c r="U331" s="8">
        <v>1.0549999999999999</v>
      </c>
      <c r="V331" s="17">
        <f t="shared" si="30"/>
        <v>63.17365269461078</v>
      </c>
      <c r="W331" t="s">
        <v>8310</v>
      </c>
      <c r="X331" t="s">
        <v>8315</v>
      </c>
    </row>
    <row r="332" spans="1:24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21">
        <f t="shared" si="31"/>
        <v>42291.258414351854</v>
      </c>
      <c r="L332" s="24">
        <v>42291.258414351854</v>
      </c>
      <c r="M332" s="27">
        <f t="shared" si="32"/>
        <v>10</v>
      </c>
      <c r="N332" s="27">
        <f t="shared" si="33"/>
        <v>2015</v>
      </c>
      <c r="O332" s="25" t="str">
        <f t="shared" si="34"/>
        <v>Oct</v>
      </c>
      <c r="P332" s="19">
        <f t="shared" si="35"/>
        <v>42314.958333333336</v>
      </c>
      <c r="Q332" t="b">
        <v>1</v>
      </c>
      <c r="R332">
        <v>340</v>
      </c>
      <c r="S332" t="b">
        <v>1</v>
      </c>
      <c r="T332" t="s">
        <v>8269</v>
      </c>
      <c r="U332" s="8">
        <v>1.0182857142857142</v>
      </c>
      <c r="V332" s="17">
        <f t="shared" si="30"/>
        <v>104.82352941176471</v>
      </c>
      <c r="W332" t="s">
        <v>8310</v>
      </c>
      <c r="X332" t="s">
        <v>8315</v>
      </c>
    </row>
    <row r="333" spans="1:24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21">
        <f t="shared" si="31"/>
        <v>41379.307442129626</v>
      </c>
      <c r="L333" s="24">
        <v>41379.307442129626</v>
      </c>
      <c r="M333" s="27">
        <f t="shared" si="32"/>
        <v>4</v>
      </c>
      <c r="N333" s="27">
        <f t="shared" si="33"/>
        <v>2013</v>
      </c>
      <c r="O333" s="25" t="str">
        <f t="shared" si="34"/>
        <v>Apr</v>
      </c>
      <c r="P333" s="19">
        <f t="shared" si="35"/>
        <v>41410.957638888889</v>
      </c>
      <c r="Q333" t="b">
        <v>1</v>
      </c>
      <c r="R333">
        <v>438</v>
      </c>
      <c r="S333" t="b">
        <v>1</v>
      </c>
      <c r="T333" t="s">
        <v>8269</v>
      </c>
      <c r="U333" s="8">
        <v>1.0660499999999999</v>
      </c>
      <c r="V333" s="17">
        <f t="shared" si="30"/>
        <v>97.356164383561648</v>
      </c>
      <c r="W333" t="s">
        <v>8310</v>
      </c>
      <c r="X333" t="s">
        <v>8315</v>
      </c>
    </row>
    <row r="334" spans="1:24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21">
        <f t="shared" si="31"/>
        <v>42507.373078703698</v>
      </c>
      <c r="L334" s="24">
        <v>42507.373078703706</v>
      </c>
      <c r="M334" s="27">
        <f t="shared" si="32"/>
        <v>5</v>
      </c>
      <c r="N334" s="27">
        <f t="shared" si="33"/>
        <v>2016</v>
      </c>
      <c r="O334" s="25" t="str">
        <f t="shared" si="34"/>
        <v>May</v>
      </c>
      <c r="P334" s="19">
        <f t="shared" si="35"/>
        <v>42538.373078703698</v>
      </c>
      <c r="Q334" t="b">
        <v>1</v>
      </c>
      <c r="R334">
        <v>555</v>
      </c>
      <c r="S334" t="b">
        <v>1</v>
      </c>
      <c r="T334" t="s">
        <v>8269</v>
      </c>
      <c r="U334" s="8">
        <v>1.13015</v>
      </c>
      <c r="V334" s="17">
        <f t="shared" si="30"/>
        <v>203.63063063063063</v>
      </c>
      <c r="W334" t="s">
        <v>8310</v>
      </c>
      <c r="X334" t="s">
        <v>8315</v>
      </c>
    </row>
    <row r="335" spans="1:24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21">
        <f t="shared" si="31"/>
        <v>42263.471956018511</v>
      </c>
      <c r="L335" s="24">
        <v>42263.471956018519</v>
      </c>
      <c r="M335" s="27">
        <f t="shared" si="32"/>
        <v>9</v>
      </c>
      <c r="N335" s="27">
        <f t="shared" si="33"/>
        <v>2015</v>
      </c>
      <c r="O335" s="25" t="str">
        <f t="shared" si="34"/>
        <v>Sep</v>
      </c>
      <c r="P335" s="19">
        <f t="shared" si="35"/>
        <v>42305.124999999993</v>
      </c>
      <c r="Q335" t="b">
        <v>1</v>
      </c>
      <c r="R335">
        <v>266</v>
      </c>
      <c r="S335" t="b">
        <v>1</v>
      </c>
      <c r="T335" t="s">
        <v>8269</v>
      </c>
      <c r="U335" s="8">
        <v>1.252275</v>
      </c>
      <c r="V335" s="17">
        <f t="shared" si="30"/>
        <v>188.31203007518798</v>
      </c>
      <c r="W335" t="s">
        <v>8310</v>
      </c>
      <c r="X335" t="s">
        <v>8315</v>
      </c>
    </row>
    <row r="336" spans="1:24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21">
        <f t="shared" si="31"/>
        <v>42437.428136574068</v>
      </c>
      <c r="L336" s="24">
        <v>42437.428136574075</v>
      </c>
      <c r="M336" s="27">
        <f t="shared" si="32"/>
        <v>3</v>
      </c>
      <c r="N336" s="27">
        <f t="shared" si="33"/>
        <v>2016</v>
      </c>
      <c r="O336" s="25" t="str">
        <f t="shared" si="34"/>
        <v>Mar</v>
      </c>
      <c r="P336" s="19">
        <f t="shared" si="35"/>
        <v>42467.386469907404</v>
      </c>
      <c r="Q336" t="b">
        <v>1</v>
      </c>
      <c r="R336">
        <v>69</v>
      </c>
      <c r="S336" t="b">
        <v>1</v>
      </c>
      <c r="T336" t="s">
        <v>8269</v>
      </c>
      <c r="U336" s="8">
        <v>1.0119</v>
      </c>
      <c r="V336" s="17">
        <f t="shared" si="30"/>
        <v>146.65217391304347</v>
      </c>
      <c r="W336" t="s">
        <v>8310</v>
      </c>
      <c r="X336" t="s">
        <v>8315</v>
      </c>
    </row>
    <row r="337" spans="1:24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21">
        <f t="shared" si="31"/>
        <v>42101.474039351851</v>
      </c>
      <c r="L337" s="24">
        <v>42101.474039351851</v>
      </c>
      <c r="M337" s="27">
        <f t="shared" si="32"/>
        <v>4</v>
      </c>
      <c r="N337" s="27">
        <f t="shared" si="33"/>
        <v>2015</v>
      </c>
      <c r="O337" s="25" t="str">
        <f t="shared" si="34"/>
        <v>Apr</v>
      </c>
      <c r="P337" s="19">
        <f t="shared" si="35"/>
        <v>42139.583333333336</v>
      </c>
      <c r="Q337" t="b">
        <v>1</v>
      </c>
      <c r="R337">
        <v>80</v>
      </c>
      <c r="S337" t="b">
        <v>1</v>
      </c>
      <c r="T337" t="s">
        <v>8269</v>
      </c>
      <c r="U337" s="8">
        <v>1.0276470588235294</v>
      </c>
      <c r="V337" s="17">
        <f t="shared" si="30"/>
        <v>109.1875</v>
      </c>
      <c r="W337" t="s">
        <v>8310</v>
      </c>
      <c r="X337" t="s">
        <v>8315</v>
      </c>
    </row>
    <row r="338" spans="1:24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21">
        <f t="shared" si="31"/>
        <v>42101.529108796291</v>
      </c>
      <c r="L338" s="24">
        <v>42101.529108796298</v>
      </c>
      <c r="M338" s="27">
        <f t="shared" si="32"/>
        <v>4</v>
      </c>
      <c r="N338" s="27">
        <f t="shared" si="33"/>
        <v>2015</v>
      </c>
      <c r="O338" s="25" t="str">
        <f t="shared" si="34"/>
        <v>Apr</v>
      </c>
      <c r="P338" s="19">
        <f t="shared" si="35"/>
        <v>42132.708333333336</v>
      </c>
      <c r="Q338" t="b">
        <v>1</v>
      </c>
      <c r="R338">
        <v>493</v>
      </c>
      <c r="S338" t="b">
        <v>1</v>
      </c>
      <c r="T338" t="s">
        <v>8269</v>
      </c>
      <c r="U338" s="8">
        <v>1.1683911999999999</v>
      </c>
      <c r="V338" s="17">
        <f t="shared" si="30"/>
        <v>59.249046653144013</v>
      </c>
      <c r="W338" t="s">
        <v>8310</v>
      </c>
      <c r="X338" t="s">
        <v>8315</v>
      </c>
    </row>
    <row r="339" spans="1:24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21">
        <f t="shared" si="31"/>
        <v>42291.387939814813</v>
      </c>
      <c r="L339" s="24">
        <v>42291.387939814813</v>
      </c>
      <c r="M339" s="27">
        <f t="shared" si="32"/>
        <v>10</v>
      </c>
      <c r="N339" s="27">
        <f t="shared" si="33"/>
        <v>2015</v>
      </c>
      <c r="O339" s="25" t="str">
        <f t="shared" si="34"/>
        <v>Oct</v>
      </c>
      <c r="P339" s="19">
        <f t="shared" si="35"/>
        <v>42321.429606481477</v>
      </c>
      <c r="Q339" t="b">
        <v>1</v>
      </c>
      <c r="R339">
        <v>31</v>
      </c>
      <c r="S339" t="b">
        <v>1</v>
      </c>
      <c r="T339" t="s">
        <v>8269</v>
      </c>
      <c r="U339" s="8">
        <v>1.0116833333333335</v>
      </c>
      <c r="V339" s="17">
        <f t="shared" si="30"/>
        <v>97.904838709677421</v>
      </c>
      <c r="W339" t="s">
        <v>8310</v>
      </c>
      <c r="X339" t="s">
        <v>8315</v>
      </c>
    </row>
    <row r="340" spans="1:24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21">
        <f t="shared" si="31"/>
        <v>42046.920231481483</v>
      </c>
      <c r="L340" s="24">
        <v>42046.920231481483</v>
      </c>
      <c r="M340" s="27">
        <f t="shared" si="32"/>
        <v>2</v>
      </c>
      <c r="N340" s="27">
        <f t="shared" si="33"/>
        <v>2015</v>
      </c>
      <c r="O340" s="25" t="str">
        <f t="shared" si="34"/>
        <v>Feb</v>
      </c>
      <c r="P340" s="19">
        <f t="shared" si="35"/>
        <v>42076.878564814811</v>
      </c>
      <c r="Q340" t="b">
        <v>1</v>
      </c>
      <c r="R340">
        <v>236</v>
      </c>
      <c r="S340" t="b">
        <v>1</v>
      </c>
      <c r="T340" t="s">
        <v>8269</v>
      </c>
      <c r="U340" s="8">
        <v>1.1013360000000001</v>
      </c>
      <c r="V340" s="17">
        <f t="shared" si="30"/>
        <v>70.000169491525426</v>
      </c>
      <c r="W340" t="s">
        <v>8310</v>
      </c>
      <c r="X340" t="s">
        <v>8315</v>
      </c>
    </row>
    <row r="341" spans="1:24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21">
        <f t="shared" si="31"/>
        <v>42559.547337962962</v>
      </c>
      <c r="L341" s="24">
        <v>42559.547337962962</v>
      </c>
      <c r="M341" s="27">
        <f t="shared" si="32"/>
        <v>7</v>
      </c>
      <c r="N341" s="27">
        <f t="shared" si="33"/>
        <v>2016</v>
      </c>
      <c r="O341" s="25" t="str">
        <f t="shared" si="34"/>
        <v>Jul</v>
      </c>
      <c r="P341" s="19">
        <f t="shared" si="35"/>
        <v>42615.833333333336</v>
      </c>
      <c r="Q341" t="b">
        <v>1</v>
      </c>
      <c r="R341">
        <v>89</v>
      </c>
      <c r="S341" t="b">
        <v>1</v>
      </c>
      <c r="T341" t="s">
        <v>8269</v>
      </c>
      <c r="U341" s="8">
        <v>1.0808333333333333</v>
      </c>
      <c r="V341" s="17">
        <f t="shared" si="30"/>
        <v>72.865168539325836</v>
      </c>
      <c r="W341" t="s">
        <v>8310</v>
      </c>
      <c r="X341" t="s">
        <v>8315</v>
      </c>
    </row>
    <row r="342" spans="1:24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21">
        <f t="shared" si="31"/>
        <v>42093.551712962959</v>
      </c>
      <c r="L342" s="24">
        <v>42093.551712962966</v>
      </c>
      <c r="M342" s="27">
        <f t="shared" si="32"/>
        <v>3</v>
      </c>
      <c r="N342" s="27">
        <f t="shared" si="33"/>
        <v>2015</v>
      </c>
      <c r="O342" s="25" t="str">
        <f t="shared" si="34"/>
        <v>Mar</v>
      </c>
      <c r="P342" s="19">
        <f t="shared" si="35"/>
        <v>42123.551712962959</v>
      </c>
      <c r="Q342" t="b">
        <v>1</v>
      </c>
      <c r="R342">
        <v>299</v>
      </c>
      <c r="S342" t="b">
        <v>1</v>
      </c>
      <c r="T342" t="s">
        <v>8269</v>
      </c>
      <c r="U342" s="8">
        <v>1.2502285714285715</v>
      </c>
      <c r="V342" s="17">
        <f t="shared" si="30"/>
        <v>146.34782608695653</v>
      </c>
      <c r="W342" t="s">
        <v>8310</v>
      </c>
      <c r="X342" t="s">
        <v>8315</v>
      </c>
    </row>
    <row r="343" spans="1:24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21">
        <f t="shared" si="31"/>
        <v>42772.460729166669</v>
      </c>
      <c r="L343" s="24">
        <v>42772.460729166669</v>
      </c>
      <c r="M343" s="27">
        <f t="shared" si="32"/>
        <v>2</v>
      </c>
      <c r="N343" s="27">
        <f t="shared" si="33"/>
        <v>2017</v>
      </c>
      <c r="O343" s="25" t="str">
        <f t="shared" si="34"/>
        <v>Feb</v>
      </c>
      <c r="P343" s="19">
        <f t="shared" si="35"/>
        <v>42802.666666666664</v>
      </c>
      <c r="Q343" t="b">
        <v>1</v>
      </c>
      <c r="R343">
        <v>55</v>
      </c>
      <c r="S343" t="b">
        <v>1</v>
      </c>
      <c r="T343" t="s">
        <v>8269</v>
      </c>
      <c r="U343" s="8">
        <v>1.0671428571428572</v>
      </c>
      <c r="V343" s="17">
        <f t="shared" si="30"/>
        <v>67.909090909090907</v>
      </c>
      <c r="W343" t="s">
        <v>8310</v>
      </c>
      <c r="X343" t="s">
        <v>8315</v>
      </c>
    </row>
    <row r="344" spans="1:24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21">
        <f t="shared" si="31"/>
        <v>41894.671273148146</v>
      </c>
      <c r="L344" s="24">
        <v>41894.671273148146</v>
      </c>
      <c r="M344" s="27">
        <f t="shared" si="32"/>
        <v>9</v>
      </c>
      <c r="N344" s="27">
        <f t="shared" si="33"/>
        <v>2014</v>
      </c>
      <c r="O344" s="25" t="str">
        <f t="shared" si="34"/>
        <v>Sep</v>
      </c>
      <c r="P344" s="19">
        <f t="shared" si="35"/>
        <v>41912.957638888889</v>
      </c>
      <c r="Q344" t="b">
        <v>1</v>
      </c>
      <c r="R344">
        <v>325</v>
      </c>
      <c r="S344" t="b">
        <v>1</v>
      </c>
      <c r="T344" t="s">
        <v>8269</v>
      </c>
      <c r="U344" s="8">
        <v>1.0036639999999999</v>
      </c>
      <c r="V344" s="17">
        <f t="shared" si="30"/>
        <v>169.85083076923075</v>
      </c>
      <c r="W344" t="s">
        <v>8310</v>
      </c>
      <c r="X344" t="s">
        <v>8315</v>
      </c>
    </row>
    <row r="345" spans="1:24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21">
        <f t="shared" si="31"/>
        <v>42459.572511574072</v>
      </c>
      <c r="L345" s="24">
        <v>42459.572511574072</v>
      </c>
      <c r="M345" s="27">
        <f t="shared" si="32"/>
        <v>3</v>
      </c>
      <c r="N345" s="27">
        <f t="shared" si="33"/>
        <v>2016</v>
      </c>
      <c r="O345" s="25" t="str">
        <f t="shared" si="34"/>
        <v>Mar</v>
      </c>
      <c r="P345" s="19">
        <f t="shared" si="35"/>
        <v>42489.572511574072</v>
      </c>
      <c r="Q345" t="b">
        <v>1</v>
      </c>
      <c r="R345">
        <v>524</v>
      </c>
      <c r="S345" t="b">
        <v>1</v>
      </c>
      <c r="T345" t="s">
        <v>8269</v>
      </c>
      <c r="U345" s="8">
        <v>1.0202863333333334</v>
      </c>
      <c r="V345" s="17">
        <f t="shared" si="30"/>
        <v>58.413339694656486</v>
      </c>
      <c r="W345" t="s">
        <v>8310</v>
      </c>
      <c r="X345" t="s">
        <v>8315</v>
      </c>
    </row>
    <row r="346" spans="1:24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21">
        <f t="shared" si="31"/>
        <v>41926.529456018514</v>
      </c>
      <c r="L346" s="24">
        <v>41926.529456018521</v>
      </c>
      <c r="M346" s="27">
        <f t="shared" si="32"/>
        <v>10</v>
      </c>
      <c r="N346" s="27">
        <f t="shared" si="33"/>
        <v>2014</v>
      </c>
      <c r="O346" s="25" t="str">
        <f t="shared" si="34"/>
        <v>Oct</v>
      </c>
      <c r="P346" s="19">
        <f t="shared" si="35"/>
        <v>41956.916666666664</v>
      </c>
      <c r="Q346" t="b">
        <v>1</v>
      </c>
      <c r="R346">
        <v>285</v>
      </c>
      <c r="S346" t="b">
        <v>1</v>
      </c>
      <c r="T346" t="s">
        <v>8269</v>
      </c>
      <c r="U346" s="8">
        <v>1.0208358208955224</v>
      </c>
      <c r="V346" s="17">
        <f t="shared" si="30"/>
        <v>119.99298245614035</v>
      </c>
      <c r="W346" t="s">
        <v>8310</v>
      </c>
      <c r="X346" t="s">
        <v>8315</v>
      </c>
    </row>
    <row r="347" spans="1:24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21">
        <f t="shared" si="31"/>
        <v>42111.762662037036</v>
      </c>
      <c r="L347" s="24">
        <v>42111.762662037036</v>
      </c>
      <c r="M347" s="27">
        <f t="shared" si="32"/>
        <v>4</v>
      </c>
      <c r="N347" s="27">
        <f t="shared" si="33"/>
        <v>2015</v>
      </c>
      <c r="O347" s="25" t="str">
        <f t="shared" si="34"/>
        <v>Apr</v>
      </c>
      <c r="P347" s="19">
        <f t="shared" si="35"/>
        <v>42155.888888888883</v>
      </c>
      <c r="Q347" t="b">
        <v>1</v>
      </c>
      <c r="R347">
        <v>179</v>
      </c>
      <c r="S347" t="b">
        <v>1</v>
      </c>
      <c r="T347" t="s">
        <v>8269</v>
      </c>
      <c r="U347" s="8">
        <v>1.2327586206896552</v>
      </c>
      <c r="V347" s="17">
        <f t="shared" si="30"/>
        <v>99.860335195530723</v>
      </c>
      <c r="W347" t="s">
        <v>8310</v>
      </c>
      <c r="X347" t="s">
        <v>8315</v>
      </c>
    </row>
    <row r="348" spans="1:24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21">
        <f t="shared" si="31"/>
        <v>42114.735995370364</v>
      </c>
      <c r="L348" s="24">
        <v>42114.735995370371</v>
      </c>
      <c r="M348" s="27">
        <f t="shared" si="32"/>
        <v>4</v>
      </c>
      <c r="N348" s="27">
        <f t="shared" si="33"/>
        <v>2015</v>
      </c>
      <c r="O348" s="25" t="str">
        <f t="shared" si="34"/>
        <v>Apr</v>
      </c>
      <c r="P348" s="19">
        <f t="shared" si="35"/>
        <v>42144.735995370364</v>
      </c>
      <c r="Q348" t="b">
        <v>1</v>
      </c>
      <c r="R348">
        <v>188</v>
      </c>
      <c r="S348" t="b">
        <v>1</v>
      </c>
      <c r="T348" t="s">
        <v>8269</v>
      </c>
      <c r="U348" s="8">
        <v>1.7028880000000002</v>
      </c>
      <c r="V348" s="17">
        <f t="shared" si="30"/>
        <v>90.579148936170213</v>
      </c>
      <c r="W348" t="s">
        <v>8310</v>
      </c>
      <c r="X348" t="s">
        <v>8315</v>
      </c>
    </row>
    <row r="349" spans="1:24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21">
        <f t="shared" si="31"/>
        <v>42261.291909722218</v>
      </c>
      <c r="L349" s="24">
        <v>42261.291909722226</v>
      </c>
      <c r="M349" s="27">
        <f t="shared" si="32"/>
        <v>9</v>
      </c>
      <c r="N349" s="27">
        <f t="shared" si="33"/>
        <v>2015</v>
      </c>
      <c r="O349" s="25" t="str">
        <f t="shared" si="34"/>
        <v>Sep</v>
      </c>
      <c r="P349" s="19">
        <f t="shared" si="35"/>
        <v>42291.291909722218</v>
      </c>
      <c r="Q349" t="b">
        <v>1</v>
      </c>
      <c r="R349">
        <v>379</v>
      </c>
      <c r="S349" t="b">
        <v>1</v>
      </c>
      <c r="T349" t="s">
        <v>8269</v>
      </c>
      <c r="U349" s="8">
        <v>1.1159049999999999</v>
      </c>
      <c r="V349" s="17">
        <f t="shared" si="30"/>
        <v>117.77361477572559</v>
      </c>
      <c r="W349" t="s">
        <v>8310</v>
      </c>
      <c r="X349" t="s">
        <v>8315</v>
      </c>
    </row>
    <row r="350" spans="1:24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21">
        <f t="shared" si="31"/>
        <v>42292.287141203698</v>
      </c>
      <c r="L350" s="24">
        <v>42292.287141203706</v>
      </c>
      <c r="M350" s="27">
        <f t="shared" si="32"/>
        <v>10</v>
      </c>
      <c r="N350" s="27">
        <f t="shared" si="33"/>
        <v>2015</v>
      </c>
      <c r="O350" s="25" t="str">
        <f t="shared" si="34"/>
        <v>Oct</v>
      </c>
      <c r="P350" s="19">
        <f t="shared" si="35"/>
        <v>42322.32880787037</v>
      </c>
      <c r="Q350" t="b">
        <v>1</v>
      </c>
      <c r="R350">
        <v>119</v>
      </c>
      <c r="S350" t="b">
        <v>1</v>
      </c>
      <c r="T350" t="s">
        <v>8269</v>
      </c>
      <c r="U350" s="8">
        <v>1.03</v>
      </c>
      <c r="V350" s="17">
        <f t="shared" si="30"/>
        <v>86.554621848739501</v>
      </c>
      <c r="W350" t="s">
        <v>8310</v>
      </c>
      <c r="X350" t="s">
        <v>8315</v>
      </c>
    </row>
    <row r="351" spans="1:24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21">
        <f t="shared" si="31"/>
        <v>42207.378657407404</v>
      </c>
      <c r="L351" s="24">
        <v>42207.378657407404</v>
      </c>
      <c r="M351" s="27">
        <f t="shared" si="32"/>
        <v>7</v>
      </c>
      <c r="N351" s="27">
        <f t="shared" si="33"/>
        <v>2015</v>
      </c>
      <c r="O351" s="25" t="str">
        <f t="shared" si="34"/>
        <v>Jul</v>
      </c>
      <c r="P351" s="19">
        <f t="shared" si="35"/>
        <v>42237.378657407404</v>
      </c>
      <c r="Q351" t="b">
        <v>1</v>
      </c>
      <c r="R351">
        <v>167</v>
      </c>
      <c r="S351" t="b">
        <v>1</v>
      </c>
      <c r="T351" t="s">
        <v>8269</v>
      </c>
      <c r="U351" s="8">
        <v>1.0663570159857905</v>
      </c>
      <c r="V351" s="17">
        <f t="shared" si="30"/>
        <v>71.899281437125751</v>
      </c>
      <c r="W351" t="s">
        <v>8310</v>
      </c>
      <c r="X351" t="s">
        <v>8315</v>
      </c>
    </row>
    <row r="352" spans="1:24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21">
        <f t="shared" si="31"/>
        <v>42760.290601851848</v>
      </c>
      <c r="L352" s="24">
        <v>42760.290601851855</v>
      </c>
      <c r="M352" s="27">
        <f t="shared" si="32"/>
        <v>1</v>
      </c>
      <c r="N352" s="27">
        <f t="shared" si="33"/>
        <v>2017</v>
      </c>
      <c r="O352" s="25" t="str">
        <f t="shared" si="34"/>
        <v>Jan</v>
      </c>
      <c r="P352" s="19">
        <f t="shared" si="35"/>
        <v>42790.290601851848</v>
      </c>
      <c r="Q352" t="b">
        <v>1</v>
      </c>
      <c r="R352">
        <v>221</v>
      </c>
      <c r="S352" t="b">
        <v>1</v>
      </c>
      <c r="T352" t="s">
        <v>8269</v>
      </c>
      <c r="U352" s="8">
        <v>1.1476</v>
      </c>
      <c r="V352" s="17">
        <f t="shared" si="30"/>
        <v>129.81900452488688</v>
      </c>
      <c r="W352" t="s">
        <v>8310</v>
      </c>
      <c r="X352" t="s">
        <v>8315</v>
      </c>
    </row>
    <row r="353" spans="1:24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21">
        <f t="shared" si="31"/>
        <v>42585.857743055552</v>
      </c>
      <c r="L353" s="24">
        <v>42585.857743055552</v>
      </c>
      <c r="M353" s="27">
        <f t="shared" si="32"/>
        <v>8</v>
      </c>
      <c r="N353" s="27">
        <f t="shared" si="33"/>
        <v>2016</v>
      </c>
      <c r="O353" s="25" t="str">
        <f t="shared" si="34"/>
        <v>Aug</v>
      </c>
      <c r="P353" s="19">
        <f t="shared" si="35"/>
        <v>42623.957638888889</v>
      </c>
      <c r="Q353" t="b">
        <v>1</v>
      </c>
      <c r="R353">
        <v>964</v>
      </c>
      <c r="S353" t="b">
        <v>1</v>
      </c>
      <c r="T353" t="s">
        <v>8269</v>
      </c>
      <c r="U353" s="8">
        <v>1.2734117647058822</v>
      </c>
      <c r="V353" s="17">
        <f t="shared" si="30"/>
        <v>44.912863070539416</v>
      </c>
      <c r="W353" t="s">
        <v>8310</v>
      </c>
      <c r="X353" t="s">
        <v>8315</v>
      </c>
    </row>
    <row r="354" spans="1:24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21">
        <f t="shared" si="31"/>
        <v>42427.75641203703</v>
      </c>
      <c r="L354" s="24">
        <v>42427.756412037037</v>
      </c>
      <c r="M354" s="27">
        <f t="shared" si="32"/>
        <v>2</v>
      </c>
      <c r="N354" s="27">
        <f t="shared" si="33"/>
        <v>2016</v>
      </c>
      <c r="O354" s="25" t="str">
        <f t="shared" si="34"/>
        <v>Feb</v>
      </c>
      <c r="P354" s="19">
        <f t="shared" si="35"/>
        <v>42467.714745370373</v>
      </c>
      <c r="Q354" t="b">
        <v>1</v>
      </c>
      <c r="R354">
        <v>286</v>
      </c>
      <c r="S354" t="b">
        <v>1</v>
      </c>
      <c r="T354" t="s">
        <v>8269</v>
      </c>
      <c r="U354" s="8">
        <v>1.1656</v>
      </c>
      <c r="V354" s="17">
        <f t="shared" si="30"/>
        <v>40.755244755244753</v>
      </c>
      <c r="W354" t="s">
        <v>8310</v>
      </c>
      <c r="X354" t="s">
        <v>8315</v>
      </c>
    </row>
    <row r="355" spans="1:24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21">
        <f t="shared" si="31"/>
        <v>41889.959120370368</v>
      </c>
      <c r="L355" s="24">
        <v>41889.959120370368</v>
      </c>
      <c r="M355" s="27">
        <f t="shared" si="32"/>
        <v>9</v>
      </c>
      <c r="N355" s="27">
        <f t="shared" si="33"/>
        <v>2014</v>
      </c>
      <c r="O355" s="25" t="str">
        <f t="shared" si="34"/>
        <v>Sep</v>
      </c>
      <c r="P355" s="19">
        <f t="shared" si="35"/>
        <v>41919.959120370368</v>
      </c>
      <c r="Q355" t="b">
        <v>1</v>
      </c>
      <c r="R355">
        <v>613</v>
      </c>
      <c r="S355" t="b">
        <v>1</v>
      </c>
      <c r="T355" t="s">
        <v>8269</v>
      </c>
      <c r="U355" s="8">
        <v>1.0861819426615318</v>
      </c>
      <c r="V355" s="17">
        <f t="shared" si="30"/>
        <v>103.52394779771615</v>
      </c>
      <c r="W355" t="s">
        <v>8310</v>
      </c>
      <c r="X355" t="s">
        <v>8315</v>
      </c>
    </row>
    <row r="356" spans="1:24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21">
        <f t="shared" si="31"/>
        <v>42297.583553240744</v>
      </c>
      <c r="L356" s="24">
        <v>42297.583553240744</v>
      </c>
      <c r="M356" s="27">
        <f t="shared" si="32"/>
        <v>10</v>
      </c>
      <c r="N356" s="27">
        <f t="shared" si="33"/>
        <v>2015</v>
      </c>
      <c r="O356" s="25" t="str">
        <f t="shared" si="34"/>
        <v>Oct</v>
      </c>
      <c r="P356" s="19">
        <f t="shared" si="35"/>
        <v>42327.625219907401</v>
      </c>
      <c r="Q356" t="b">
        <v>1</v>
      </c>
      <c r="R356">
        <v>29</v>
      </c>
      <c r="S356" t="b">
        <v>1</v>
      </c>
      <c r="T356" t="s">
        <v>8269</v>
      </c>
      <c r="U356" s="8">
        <v>1.0394285714285714</v>
      </c>
      <c r="V356" s="17">
        <f t="shared" si="30"/>
        <v>125.44827586206897</v>
      </c>
      <c r="W356" t="s">
        <v>8310</v>
      </c>
      <c r="X356" t="s">
        <v>8315</v>
      </c>
    </row>
    <row r="357" spans="1:24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21">
        <f t="shared" si="31"/>
        <v>42438.619456018518</v>
      </c>
      <c r="L357" s="24">
        <v>42438.619456018518</v>
      </c>
      <c r="M357" s="27">
        <f t="shared" si="32"/>
        <v>3</v>
      </c>
      <c r="N357" s="27">
        <f t="shared" si="33"/>
        <v>2016</v>
      </c>
      <c r="O357" s="25" t="str">
        <f t="shared" si="34"/>
        <v>Mar</v>
      </c>
      <c r="P357" s="19">
        <f t="shared" si="35"/>
        <v>42468.577789351846</v>
      </c>
      <c r="Q357" t="b">
        <v>1</v>
      </c>
      <c r="R357">
        <v>165</v>
      </c>
      <c r="S357" t="b">
        <v>1</v>
      </c>
      <c r="T357" t="s">
        <v>8269</v>
      </c>
      <c r="U357" s="8">
        <v>1.1625714285714286</v>
      </c>
      <c r="V357" s="17">
        <f t="shared" si="30"/>
        <v>246.60606060606059</v>
      </c>
      <c r="W357" t="s">
        <v>8310</v>
      </c>
      <c r="X357" t="s">
        <v>8315</v>
      </c>
    </row>
    <row r="358" spans="1:24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21">
        <f t="shared" si="31"/>
        <v>41943.0855787037</v>
      </c>
      <c r="L358" s="24">
        <v>41943.085578703707</v>
      </c>
      <c r="M358" s="27">
        <f t="shared" si="32"/>
        <v>10</v>
      </c>
      <c r="N358" s="27">
        <f t="shared" si="33"/>
        <v>2014</v>
      </c>
      <c r="O358" s="25" t="str">
        <f t="shared" si="34"/>
        <v>Oct</v>
      </c>
      <c r="P358" s="19">
        <f t="shared" si="35"/>
        <v>41974.127245370364</v>
      </c>
      <c r="Q358" t="b">
        <v>1</v>
      </c>
      <c r="R358">
        <v>97</v>
      </c>
      <c r="S358" t="b">
        <v>1</v>
      </c>
      <c r="T358" t="s">
        <v>8269</v>
      </c>
      <c r="U358" s="8">
        <v>1.0269239999999999</v>
      </c>
      <c r="V358" s="17">
        <f t="shared" si="30"/>
        <v>79.401340206185566</v>
      </c>
      <c r="W358" t="s">
        <v>8310</v>
      </c>
      <c r="X358" t="s">
        <v>8315</v>
      </c>
    </row>
    <row r="359" spans="1:24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21">
        <f t="shared" si="31"/>
        <v>42415.594826388886</v>
      </c>
      <c r="L359" s="24">
        <v>42415.594826388886</v>
      </c>
      <c r="M359" s="27">
        <f t="shared" si="32"/>
        <v>2</v>
      </c>
      <c r="N359" s="27">
        <f t="shared" si="33"/>
        <v>2016</v>
      </c>
      <c r="O359" s="25" t="str">
        <f t="shared" si="34"/>
        <v>Feb</v>
      </c>
      <c r="P359" s="19">
        <f t="shared" si="35"/>
        <v>42445.553159722222</v>
      </c>
      <c r="Q359" t="b">
        <v>1</v>
      </c>
      <c r="R359">
        <v>303</v>
      </c>
      <c r="S359" t="b">
        <v>1</v>
      </c>
      <c r="T359" t="s">
        <v>8269</v>
      </c>
      <c r="U359" s="8">
        <v>1.74</v>
      </c>
      <c r="V359" s="17">
        <f t="shared" si="30"/>
        <v>86.138613861386133</v>
      </c>
      <c r="W359" t="s">
        <v>8310</v>
      </c>
      <c r="X359" t="s">
        <v>8315</v>
      </c>
    </row>
    <row r="360" spans="1:24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21">
        <f t="shared" si="31"/>
        <v>42078.01385416666</v>
      </c>
      <c r="L360" s="24">
        <v>42078.013854166667</v>
      </c>
      <c r="M360" s="27">
        <f t="shared" si="32"/>
        <v>3</v>
      </c>
      <c r="N360" s="27">
        <f t="shared" si="33"/>
        <v>2015</v>
      </c>
      <c r="O360" s="25" t="str">
        <f t="shared" si="34"/>
        <v>Mar</v>
      </c>
      <c r="P360" s="19">
        <f t="shared" si="35"/>
        <v>42118.01385416666</v>
      </c>
      <c r="Q360" t="b">
        <v>1</v>
      </c>
      <c r="R360">
        <v>267</v>
      </c>
      <c r="S360" t="b">
        <v>1</v>
      </c>
      <c r="T360" t="s">
        <v>8269</v>
      </c>
      <c r="U360" s="8">
        <v>1.03088</v>
      </c>
      <c r="V360" s="17">
        <f t="shared" si="30"/>
        <v>193.04868913857678</v>
      </c>
      <c r="W360" t="s">
        <v>8310</v>
      </c>
      <c r="X360" t="s">
        <v>8315</v>
      </c>
    </row>
    <row r="361" spans="1:24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21">
        <f t="shared" si="31"/>
        <v>42507.651863425919</v>
      </c>
      <c r="L361" s="24">
        <v>42507.651863425926</v>
      </c>
      <c r="M361" s="27">
        <f t="shared" si="32"/>
        <v>5</v>
      </c>
      <c r="N361" s="27">
        <f t="shared" si="33"/>
        <v>2016</v>
      </c>
      <c r="O361" s="25" t="str">
        <f t="shared" si="34"/>
        <v>May</v>
      </c>
      <c r="P361" s="19">
        <f t="shared" si="35"/>
        <v>42536.416666666664</v>
      </c>
      <c r="Q361" t="b">
        <v>1</v>
      </c>
      <c r="R361">
        <v>302</v>
      </c>
      <c r="S361" t="b">
        <v>1</v>
      </c>
      <c r="T361" t="s">
        <v>8269</v>
      </c>
      <c r="U361" s="8">
        <v>1.0485537190082646</v>
      </c>
      <c r="V361" s="17">
        <f t="shared" si="30"/>
        <v>84.023178807947019</v>
      </c>
      <c r="W361" t="s">
        <v>8310</v>
      </c>
      <c r="X361" t="s">
        <v>8315</v>
      </c>
    </row>
    <row r="362" spans="1:24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21">
        <f t="shared" si="31"/>
        <v>41934.86215277778</v>
      </c>
      <c r="L362" s="24">
        <v>41934.86215277778</v>
      </c>
      <c r="M362" s="27">
        <f t="shared" si="32"/>
        <v>10</v>
      </c>
      <c r="N362" s="27">
        <f t="shared" si="33"/>
        <v>2014</v>
      </c>
      <c r="O362" s="25" t="str">
        <f t="shared" si="34"/>
        <v>Oct</v>
      </c>
      <c r="P362" s="19">
        <f t="shared" si="35"/>
        <v>41957.008333333331</v>
      </c>
      <c r="Q362" t="b">
        <v>0</v>
      </c>
      <c r="R362">
        <v>87</v>
      </c>
      <c r="S362" t="b">
        <v>1</v>
      </c>
      <c r="T362" t="s">
        <v>8269</v>
      </c>
      <c r="U362" s="8">
        <v>1.0137499999999999</v>
      </c>
      <c r="V362" s="17">
        <f t="shared" si="30"/>
        <v>139.82758620689654</v>
      </c>
      <c r="W362" t="s">
        <v>8310</v>
      </c>
      <c r="X362" t="s">
        <v>8315</v>
      </c>
    </row>
    <row r="363" spans="1:24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21">
        <f t="shared" si="31"/>
        <v>42163.689583333333</v>
      </c>
      <c r="L363" s="24">
        <v>42163.689583333333</v>
      </c>
      <c r="M363" s="27">
        <f t="shared" si="32"/>
        <v>6</v>
      </c>
      <c r="N363" s="27">
        <f t="shared" si="33"/>
        <v>2015</v>
      </c>
      <c r="O363" s="25" t="str">
        <f t="shared" si="34"/>
        <v>Jun</v>
      </c>
      <c r="P363" s="19">
        <f t="shared" si="35"/>
        <v>42207.924305555549</v>
      </c>
      <c r="Q363" t="b">
        <v>0</v>
      </c>
      <c r="R363">
        <v>354</v>
      </c>
      <c r="S363" t="b">
        <v>1</v>
      </c>
      <c r="T363" t="s">
        <v>8269</v>
      </c>
      <c r="U363" s="8">
        <v>1.1107699999999998</v>
      </c>
      <c r="V363" s="17">
        <f t="shared" si="30"/>
        <v>109.82189265536722</v>
      </c>
      <c r="W363" t="s">
        <v>8310</v>
      </c>
      <c r="X363" t="s">
        <v>8315</v>
      </c>
    </row>
    <row r="364" spans="1:24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21">
        <f t="shared" si="31"/>
        <v>41935.792893518512</v>
      </c>
      <c r="L364" s="24">
        <v>41935.792893518519</v>
      </c>
      <c r="M364" s="27">
        <f t="shared" si="32"/>
        <v>10</v>
      </c>
      <c r="N364" s="27">
        <f t="shared" si="33"/>
        <v>2014</v>
      </c>
      <c r="O364" s="25" t="str">
        <f t="shared" si="34"/>
        <v>Oct</v>
      </c>
      <c r="P364" s="19">
        <f t="shared" si="35"/>
        <v>41965.834560185183</v>
      </c>
      <c r="Q364" t="b">
        <v>0</v>
      </c>
      <c r="R364">
        <v>86</v>
      </c>
      <c r="S364" t="b">
        <v>1</v>
      </c>
      <c r="T364" t="s">
        <v>8269</v>
      </c>
      <c r="U364" s="8">
        <v>1.2415933781686497</v>
      </c>
      <c r="V364" s="17">
        <f t="shared" si="30"/>
        <v>139.53488372093022</v>
      </c>
      <c r="W364" t="s">
        <v>8310</v>
      </c>
      <c r="X364" t="s">
        <v>8315</v>
      </c>
    </row>
    <row r="365" spans="1:24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21">
        <f t="shared" si="31"/>
        <v>41837.002210648148</v>
      </c>
      <c r="L365" s="24">
        <v>41837.002210648148</v>
      </c>
      <c r="M365" s="27">
        <f t="shared" si="32"/>
        <v>7</v>
      </c>
      <c r="N365" s="27">
        <f t="shared" si="33"/>
        <v>2014</v>
      </c>
      <c r="O365" s="25" t="str">
        <f t="shared" si="34"/>
        <v>Jul</v>
      </c>
      <c r="P365" s="19">
        <f t="shared" si="35"/>
        <v>41858.791666666664</v>
      </c>
      <c r="Q365" t="b">
        <v>0</v>
      </c>
      <c r="R365">
        <v>26</v>
      </c>
      <c r="S365" t="b">
        <v>1</v>
      </c>
      <c r="T365" t="s">
        <v>8269</v>
      </c>
      <c r="U365" s="8">
        <v>1.0133333333333334</v>
      </c>
      <c r="V365" s="17">
        <f t="shared" si="30"/>
        <v>347.84615384615387</v>
      </c>
      <c r="W365" t="s">
        <v>8310</v>
      </c>
      <c r="X365" t="s">
        <v>8315</v>
      </c>
    </row>
    <row r="366" spans="1:24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21">
        <f t="shared" si="31"/>
        <v>40255.53629629629</v>
      </c>
      <c r="L366" s="24">
        <v>40255.536296296297</v>
      </c>
      <c r="M366" s="27">
        <f t="shared" si="32"/>
        <v>3</v>
      </c>
      <c r="N366" s="27">
        <f t="shared" si="33"/>
        <v>2010</v>
      </c>
      <c r="O366" s="25" t="str">
        <f t="shared" si="34"/>
        <v>Mar</v>
      </c>
      <c r="P366" s="19">
        <f t="shared" si="35"/>
        <v>40300.598611111105</v>
      </c>
      <c r="Q366" t="b">
        <v>0</v>
      </c>
      <c r="R366">
        <v>113</v>
      </c>
      <c r="S366" t="b">
        <v>1</v>
      </c>
      <c r="T366" t="s">
        <v>8269</v>
      </c>
      <c r="U366" s="8">
        <v>1.1016142857142857</v>
      </c>
      <c r="V366" s="17">
        <f t="shared" si="30"/>
        <v>68.24159292035398</v>
      </c>
      <c r="W366" t="s">
        <v>8310</v>
      </c>
      <c r="X366" t="s">
        <v>8315</v>
      </c>
    </row>
    <row r="367" spans="1:24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21">
        <f t="shared" si="31"/>
        <v>41780.651296296295</v>
      </c>
      <c r="L367" s="24">
        <v>41780.651296296295</v>
      </c>
      <c r="M367" s="27">
        <f t="shared" si="32"/>
        <v>5</v>
      </c>
      <c r="N367" s="27">
        <f t="shared" si="33"/>
        <v>2014</v>
      </c>
      <c r="O367" s="25" t="str">
        <f t="shared" si="34"/>
        <v>May</v>
      </c>
      <c r="P367" s="19">
        <f t="shared" si="35"/>
        <v>41810.957638888889</v>
      </c>
      <c r="Q367" t="b">
        <v>0</v>
      </c>
      <c r="R367">
        <v>65</v>
      </c>
      <c r="S367" t="b">
        <v>1</v>
      </c>
      <c r="T367" t="s">
        <v>8269</v>
      </c>
      <c r="U367" s="8">
        <v>1.0397333333333334</v>
      </c>
      <c r="V367" s="17">
        <f t="shared" si="30"/>
        <v>239.93846153846152</v>
      </c>
      <c r="W367" t="s">
        <v>8310</v>
      </c>
      <c r="X367" t="s">
        <v>8315</v>
      </c>
    </row>
    <row r="368" spans="1:24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21">
        <f t="shared" si="31"/>
        <v>41668.398136574069</v>
      </c>
      <c r="L368" s="24">
        <v>41668.398136574076</v>
      </c>
      <c r="M368" s="27">
        <f t="shared" si="32"/>
        <v>1</v>
      </c>
      <c r="N368" s="27">
        <f t="shared" si="33"/>
        <v>2014</v>
      </c>
      <c r="O368" s="25" t="str">
        <f t="shared" si="34"/>
        <v>Jan</v>
      </c>
      <c r="P368" s="19">
        <f t="shared" si="35"/>
        <v>41698.398136574069</v>
      </c>
      <c r="Q368" t="b">
        <v>0</v>
      </c>
      <c r="R368">
        <v>134</v>
      </c>
      <c r="S368" t="b">
        <v>1</v>
      </c>
      <c r="T368" t="s">
        <v>8269</v>
      </c>
      <c r="U368" s="8">
        <v>1.013157894736842</v>
      </c>
      <c r="V368" s="17">
        <f t="shared" si="30"/>
        <v>287.31343283582089</v>
      </c>
      <c r="W368" t="s">
        <v>8310</v>
      </c>
      <c r="X368" t="s">
        <v>8315</v>
      </c>
    </row>
    <row r="369" spans="1:24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21">
        <f t="shared" si="31"/>
        <v>41019.584699074076</v>
      </c>
      <c r="L369" s="24">
        <v>41019.584699074076</v>
      </c>
      <c r="M369" s="27">
        <f t="shared" si="32"/>
        <v>4</v>
      </c>
      <c r="N369" s="27">
        <f t="shared" si="33"/>
        <v>2012</v>
      </c>
      <c r="O369" s="25" t="str">
        <f t="shared" si="34"/>
        <v>Apr</v>
      </c>
      <c r="P369" s="19">
        <f t="shared" si="35"/>
        <v>41049.584699074076</v>
      </c>
      <c r="Q369" t="b">
        <v>0</v>
      </c>
      <c r="R369">
        <v>119</v>
      </c>
      <c r="S369" t="b">
        <v>1</v>
      </c>
      <c r="T369" t="s">
        <v>8269</v>
      </c>
      <c r="U369" s="8">
        <v>1.033501</v>
      </c>
      <c r="V369" s="17">
        <f t="shared" si="30"/>
        <v>86.84882352941176</v>
      </c>
      <c r="W369" t="s">
        <v>8310</v>
      </c>
      <c r="X369" t="s">
        <v>8315</v>
      </c>
    </row>
    <row r="370" spans="1:24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21">
        <f t="shared" si="31"/>
        <v>41355.368958333333</v>
      </c>
      <c r="L370" s="24">
        <v>41355.368958333333</v>
      </c>
      <c r="M370" s="27">
        <f t="shared" si="32"/>
        <v>3</v>
      </c>
      <c r="N370" s="27">
        <f t="shared" si="33"/>
        <v>2013</v>
      </c>
      <c r="O370" s="25" t="str">
        <f t="shared" si="34"/>
        <v>Mar</v>
      </c>
      <c r="P370" s="19">
        <f t="shared" si="35"/>
        <v>41394.999305555553</v>
      </c>
      <c r="Q370" t="b">
        <v>0</v>
      </c>
      <c r="R370">
        <v>159</v>
      </c>
      <c r="S370" t="b">
        <v>1</v>
      </c>
      <c r="T370" t="s">
        <v>8269</v>
      </c>
      <c r="U370" s="8">
        <v>1.04112</v>
      </c>
      <c r="V370" s="17">
        <f t="shared" si="30"/>
        <v>81.84905660377359</v>
      </c>
      <c r="W370" t="s">
        <v>8310</v>
      </c>
      <c r="X370" t="s">
        <v>8315</v>
      </c>
    </row>
    <row r="371" spans="1:24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21">
        <f t="shared" si="31"/>
        <v>42043.397245370368</v>
      </c>
      <c r="L371" s="24">
        <v>42043.397245370368</v>
      </c>
      <c r="M371" s="27">
        <f t="shared" si="32"/>
        <v>2</v>
      </c>
      <c r="N371" s="27">
        <f t="shared" si="33"/>
        <v>2015</v>
      </c>
      <c r="O371" s="25" t="str">
        <f t="shared" si="34"/>
        <v>Feb</v>
      </c>
      <c r="P371" s="19">
        <f t="shared" si="35"/>
        <v>42078.355578703697</v>
      </c>
      <c r="Q371" t="b">
        <v>0</v>
      </c>
      <c r="R371">
        <v>167</v>
      </c>
      <c r="S371" t="b">
        <v>1</v>
      </c>
      <c r="T371" t="s">
        <v>8269</v>
      </c>
      <c r="U371" s="8">
        <v>1.1015569230769231</v>
      </c>
      <c r="V371" s="17">
        <f t="shared" si="30"/>
        <v>42.874970059880241</v>
      </c>
      <c r="W371" t="s">
        <v>8310</v>
      </c>
      <c r="X371" t="s">
        <v>8315</v>
      </c>
    </row>
    <row r="372" spans="1:24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21">
        <f t="shared" si="31"/>
        <v>40893.3433912037</v>
      </c>
      <c r="L372" s="24">
        <v>40893.343391203707</v>
      </c>
      <c r="M372" s="27">
        <f t="shared" si="32"/>
        <v>12</v>
      </c>
      <c r="N372" s="27">
        <f t="shared" si="33"/>
        <v>2011</v>
      </c>
      <c r="O372" s="25" t="str">
        <f t="shared" si="34"/>
        <v>Dec</v>
      </c>
      <c r="P372" s="19">
        <f t="shared" si="35"/>
        <v>40923.3433912037</v>
      </c>
      <c r="Q372" t="b">
        <v>0</v>
      </c>
      <c r="R372">
        <v>43</v>
      </c>
      <c r="S372" t="b">
        <v>1</v>
      </c>
      <c r="T372" t="s">
        <v>8269</v>
      </c>
      <c r="U372" s="8">
        <v>1.2202</v>
      </c>
      <c r="V372" s="17">
        <f t="shared" si="30"/>
        <v>709.41860465116281</v>
      </c>
      <c r="W372" t="s">
        <v>8310</v>
      </c>
      <c r="X372" t="s">
        <v>8315</v>
      </c>
    </row>
    <row r="373" spans="1:24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21">
        <f t="shared" si="31"/>
        <v>42711.586805555555</v>
      </c>
      <c r="L373" s="24">
        <v>42711.586805555555</v>
      </c>
      <c r="M373" s="27">
        <f t="shared" si="32"/>
        <v>12</v>
      </c>
      <c r="N373" s="27">
        <f t="shared" si="33"/>
        <v>2016</v>
      </c>
      <c r="O373" s="25" t="str">
        <f t="shared" si="34"/>
        <v>Dec</v>
      </c>
      <c r="P373" s="19">
        <f t="shared" si="35"/>
        <v>42741.586805555555</v>
      </c>
      <c r="Q373" t="b">
        <v>0</v>
      </c>
      <c r="R373">
        <v>1062</v>
      </c>
      <c r="S373" t="b">
        <v>1</v>
      </c>
      <c r="T373" t="s">
        <v>8269</v>
      </c>
      <c r="U373" s="8">
        <v>1.1416866666666667</v>
      </c>
      <c r="V373" s="17">
        <f t="shared" si="30"/>
        <v>161.25517890772127</v>
      </c>
      <c r="W373" t="s">
        <v>8310</v>
      </c>
      <c r="X373" t="s">
        <v>8315</v>
      </c>
    </row>
    <row r="374" spans="1:24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21">
        <f t="shared" si="31"/>
        <v>41261.559479166666</v>
      </c>
      <c r="L374" s="24">
        <v>41261.559479166666</v>
      </c>
      <c r="M374" s="27">
        <f t="shared" si="32"/>
        <v>12</v>
      </c>
      <c r="N374" s="27">
        <f t="shared" si="33"/>
        <v>2012</v>
      </c>
      <c r="O374" s="25" t="str">
        <f t="shared" si="34"/>
        <v>Dec</v>
      </c>
      <c r="P374" s="19">
        <f t="shared" si="35"/>
        <v>41306.559479166666</v>
      </c>
      <c r="Q374" t="b">
        <v>0</v>
      </c>
      <c r="R374">
        <v>9</v>
      </c>
      <c r="S374" t="b">
        <v>1</v>
      </c>
      <c r="T374" t="s">
        <v>8269</v>
      </c>
      <c r="U374" s="8">
        <v>1.2533333333333334</v>
      </c>
      <c r="V374" s="17">
        <f t="shared" si="30"/>
        <v>41.777777777777779</v>
      </c>
      <c r="W374" t="s">
        <v>8310</v>
      </c>
      <c r="X374" t="s">
        <v>8315</v>
      </c>
    </row>
    <row r="375" spans="1:24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21">
        <f t="shared" si="31"/>
        <v>42425.368564814817</v>
      </c>
      <c r="L375" s="24">
        <v>42425.368564814817</v>
      </c>
      <c r="M375" s="27">
        <f t="shared" si="32"/>
        <v>2</v>
      </c>
      <c r="N375" s="27">
        <f t="shared" si="33"/>
        <v>2016</v>
      </c>
      <c r="O375" s="25" t="str">
        <f t="shared" si="34"/>
        <v>Feb</v>
      </c>
      <c r="P375" s="19">
        <f t="shared" si="35"/>
        <v>42465.458333333336</v>
      </c>
      <c r="Q375" t="b">
        <v>0</v>
      </c>
      <c r="R375">
        <v>89</v>
      </c>
      <c r="S375" t="b">
        <v>1</v>
      </c>
      <c r="T375" t="s">
        <v>8269</v>
      </c>
      <c r="U375" s="8">
        <v>1.0666666666666667</v>
      </c>
      <c r="V375" s="17">
        <f t="shared" si="30"/>
        <v>89.887640449438209</v>
      </c>
      <c r="W375" t="s">
        <v>8310</v>
      </c>
      <c r="X375" t="s">
        <v>8315</v>
      </c>
    </row>
    <row r="376" spans="1:24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21">
        <f t="shared" si="31"/>
        <v>41078.703680555554</v>
      </c>
      <c r="L376" s="24">
        <v>41078.703680555554</v>
      </c>
      <c r="M376" s="27">
        <f t="shared" si="32"/>
        <v>6</v>
      </c>
      <c r="N376" s="27">
        <f t="shared" si="33"/>
        <v>2012</v>
      </c>
      <c r="O376" s="25" t="str">
        <f t="shared" si="34"/>
        <v>Jun</v>
      </c>
      <c r="P376" s="19">
        <f t="shared" si="35"/>
        <v>41108.703680555554</v>
      </c>
      <c r="Q376" t="b">
        <v>0</v>
      </c>
      <c r="R376">
        <v>174</v>
      </c>
      <c r="S376" t="b">
        <v>1</v>
      </c>
      <c r="T376" t="s">
        <v>8269</v>
      </c>
      <c r="U376" s="8">
        <v>1.3065</v>
      </c>
      <c r="V376" s="17">
        <f t="shared" si="30"/>
        <v>45.051724137931032</v>
      </c>
      <c r="W376" t="s">
        <v>8310</v>
      </c>
      <c r="X376" t="s">
        <v>8315</v>
      </c>
    </row>
    <row r="377" spans="1:24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21">
        <f t="shared" si="31"/>
        <v>40757.680914351848</v>
      </c>
      <c r="L377" s="24">
        <v>40757.680914351855</v>
      </c>
      <c r="M377" s="27">
        <f t="shared" si="32"/>
        <v>8</v>
      </c>
      <c r="N377" s="27">
        <f t="shared" si="33"/>
        <v>2011</v>
      </c>
      <c r="O377" s="25" t="str">
        <f t="shared" si="34"/>
        <v>Aug</v>
      </c>
      <c r="P377" s="19">
        <f t="shared" si="35"/>
        <v>40802.680914351848</v>
      </c>
      <c r="Q377" t="b">
        <v>0</v>
      </c>
      <c r="R377">
        <v>14</v>
      </c>
      <c r="S377" t="b">
        <v>1</v>
      </c>
      <c r="T377" t="s">
        <v>8269</v>
      </c>
      <c r="U377" s="8">
        <v>1.2</v>
      </c>
      <c r="V377" s="17">
        <f t="shared" si="30"/>
        <v>42.857142857142854</v>
      </c>
      <c r="W377" t="s">
        <v>8310</v>
      </c>
      <c r="X377" t="s">
        <v>8315</v>
      </c>
    </row>
    <row r="378" spans="1:24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21">
        <f t="shared" si="31"/>
        <v>41657.77674768518</v>
      </c>
      <c r="L378" s="24">
        <v>41657.776747685188</v>
      </c>
      <c r="M378" s="27">
        <f t="shared" si="32"/>
        <v>1</v>
      </c>
      <c r="N378" s="27">
        <f t="shared" si="33"/>
        <v>2014</v>
      </c>
      <c r="O378" s="25" t="str">
        <f t="shared" si="34"/>
        <v>Jan</v>
      </c>
      <c r="P378" s="19">
        <f t="shared" si="35"/>
        <v>41699.512499999997</v>
      </c>
      <c r="Q378" t="b">
        <v>0</v>
      </c>
      <c r="R378">
        <v>48</v>
      </c>
      <c r="S378" t="b">
        <v>1</v>
      </c>
      <c r="T378" t="s">
        <v>8269</v>
      </c>
      <c r="U378" s="8">
        <v>1.0595918367346939</v>
      </c>
      <c r="V378" s="17">
        <f t="shared" si="30"/>
        <v>54.083333333333336</v>
      </c>
      <c r="W378" t="s">
        <v>8310</v>
      </c>
      <c r="X378" t="s">
        <v>8315</v>
      </c>
    </row>
    <row r="379" spans="1:24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21">
        <f t="shared" si="31"/>
        <v>42576.244398148141</v>
      </c>
      <c r="L379" s="24">
        <v>42576.244398148148</v>
      </c>
      <c r="M379" s="27">
        <f t="shared" si="32"/>
        <v>7</v>
      </c>
      <c r="N379" s="27">
        <f t="shared" si="33"/>
        <v>2016</v>
      </c>
      <c r="O379" s="25" t="str">
        <f t="shared" si="34"/>
        <v>Jul</v>
      </c>
      <c r="P379" s="19">
        <f t="shared" si="35"/>
        <v>42607.244398148141</v>
      </c>
      <c r="Q379" t="b">
        <v>0</v>
      </c>
      <c r="R379">
        <v>133</v>
      </c>
      <c r="S379" t="b">
        <v>1</v>
      </c>
      <c r="T379" t="s">
        <v>8269</v>
      </c>
      <c r="U379" s="8">
        <v>1.1439999999999999</v>
      </c>
      <c r="V379" s="17">
        <f t="shared" si="30"/>
        <v>103.21804511278195</v>
      </c>
      <c r="W379" t="s">
        <v>8310</v>
      </c>
      <c r="X379" t="s">
        <v>8315</v>
      </c>
    </row>
    <row r="380" spans="1:24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21">
        <f t="shared" si="31"/>
        <v>42292.042453703696</v>
      </c>
      <c r="L380" s="24">
        <v>42292.042453703703</v>
      </c>
      <c r="M380" s="27">
        <f t="shared" si="32"/>
        <v>10</v>
      </c>
      <c r="N380" s="27">
        <f t="shared" si="33"/>
        <v>2015</v>
      </c>
      <c r="O380" s="25" t="str">
        <f t="shared" si="34"/>
        <v>Oct</v>
      </c>
      <c r="P380" s="19">
        <f t="shared" si="35"/>
        <v>42322.084027777775</v>
      </c>
      <c r="Q380" t="b">
        <v>0</v>
      </c>
      <c r="R380">
        <v>83</v>
      </c>
      <c r="S380" t="b">
        <v>1</v>
      </c>
      <c r="T380" t="s">
        <v>8269</v>
      </c>
      <c r="U380" s="8">
        <v>1.1176666666666666</v>
      </c>
      <c r="V380" s="17">
        <f t="shared" si="30"/>
        <v>40.397590361445786</v>
      </c>
      <c r="W380" t="s">
        <v>8310</v>
      </c>
      <c r="X380" t="s">
        <v>8315</v>
      </c>
    </row>
    <row r="381" spans="1:24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21">
        <f t="shared" si="31"/>
        <v>42370.363518518519</v>
      </c>
      <c r="L381" s="24">
        <v>42370.363518518519</v>
      </c>
      <c r="M381" s="27">
        <f t="shared" si="32"/>
        <v>1</v>
      </c>
      <c r="N381" s="27">
        <f t="shared" si="33"/>
        <v>2016</v>
      </c>
      <c r="O381" s="25" t="str">
        <f t="shared" si="34"/>
        <v>Jan</v>
      </c>
      <c r="P381" s="19">
        <f t="shared" si="35"/>
        <v>42394.786111111105</v>
      </c>
      <c r="Q381" t="b">
        <v>0</v>
      </c>
      <c r="R381">
        <v>149</v>
      </c>
      <c r="S381" t="b">
        <v>1</v>
      </c>
      <c r="T381" t="s">
        <v>8269</v>
      </c>
      <c r="U381" s="8">
        <v>1.1608000000000001</v>
      </c>
      <c r="V381" s="17">
        <f t="shared" si="30"/>
        <v>116.85906040268456</v>
      </c>
      <c r="W381" t="s">
        <v>8310</v>
      </c>
      <c r="X381" t="s">
        <v>8315</v>
      </c>
    </row>
    <row r="382" spans="1:24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21">
        <f t="shared" si="31"/>
        <v>40987.479999999996</v>
      </c>
      <c r="L382" s="24">
        <v>40987.480000000003</v>
      </c>
      <c r="M382" s="27">
        <f t="shared" si="32"/>
        <v>3</v>
      </c>
      <c r="N382" s="27">
        <f t="shared" si="33"/>
        <v>2012</v>
      </c>
      <c r="O382" s="25" t="str">
        <f t="shared" si="34"/>
        <v>Mar</v>
      </c>
      <c r="P382" s="19">
        <f t="shared" si="35"/>
        <v>41032.479999999996</v>
      </c>
      <c r="Q382" t="b">
        <v>0</v>
      </c>
      <c r="R382">
        <v>49</v>
      </c>
      <c r="S382" t="b">
        <v>1</v>
      </c>
      <c r="T382" t="s">
        <v>8269</v>
      </c>
      <c r="U382" s="8">
        <v>1.415</v>
      </c>
      <c r="V382" s="17">
        <f t="shared" si="30"/>
        <v>115.51020408163265</v>
      </c>
      <c r="W382" t="s">
        <v>8310</v>
      </c>
      <c r="X382" t="s">
        <v>8315</v>
      </c>
    </row>
    <row r="383" spans="1:24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21">
        <f t="shared" si="31"/>
        <v>42367.511481481481</v>
      </c>
      <c r="L383" s="24">
        <v>42367.511481481481</v>
      </c>
      <c r="M383" s="27">
        <f t="shared" si="32"/>
        <v>12</v>
      </c>
      <c r="N383" s="27">
        <f t="shared" si="33"/>
        <v>2015</v>
      </c>
      <c r="O383" s="25" t="str">
        <f t="shared" si="34"/>
        <v>Dec</v>
      </c>
      <c r="P383" s="19">
        <f t="shared" si="35"/>
        <v>42392.511481481481</v>
      </c>
      <c r="Q383" t="b">
        <v>0</v>
      </c>
      <c r="R383">
        <v>251</v>
      </c>
      <c r="S383" t="b">
        <v>1</v>
      </c>
      <c r="T383" t="s">
        <v>8269</v>
      </c>
      <c r="U383" s="8">
        <v>1.0472999999999999</v>
      </c>
      <c r="V383" s="17">
        <f t="shared" si="30"/>
        <v>104.31274900398407</v>
      </c>
      <c r="W383" t="s">
        <v>8310</v>
      </c>
      <c r="X383" t="s">
        <v>8315</v>
      </c>
    </row>
    <row r="384" spans="1:24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21">
        <f t="shared" si="31"/>
        <v>41085.48978009259</v>
      </c>
      <c r="L384" s="24">
        <v>41085.48978009259</v>
      </c>
      <c r="M384" s="27">
        <f t="shared" si="32"/>
        <v>6</v>
      </c>
      <c r="N384" s="27">
        <f t="shared" si="33"/>
        <v>2012</v>
      </c>
      <c r="O384" s="25" t="str">
        <f t="shared" si="34"/>
        <v>Jun</v>
      </c>
      <c r="P384" s="19">
        <f t="shared" si="35"/>
        <v>41120</v>
      </c>
      <c r="Q384" t="b">
        <v>0</v>
      </c>
      <c r="R384">
        <v>22</v>
      </c>
      <c r="S384" t="b">
        <v>1</v>
      </c>
      <c r="T384" t="s">
        <v>8269</v>
      </c>
      <c r="U384" s="8">
        <v>2.5583333333333331</v>
      </c>
      <c r="V384" s="17">
        <f t="shared" si="30"/>
        <v>69.772727272727266</v>
      </c>
      <c r="W384" t="s">
        <v>8310</v>
      </c>
      <c r="X384" t="s">
        <v>8315</v>
      </c>
    </row>
    <row r="385" spans="1:24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21">
        <f t="shared" si="31"/>
        <v>41144.501157407409</v>
      </c>
      <c r="L385" s="24">
        <v>41144.501157407409</v>
      </c>
      <c r="M385" s="27">
        <f t="shared" si="32"/>
        <v>8</v>
      </c>
      <c r="N385" s="27">
        <f t="shared" si="33"/>
        <v>2012</v>
      </c>
      <c r="O385" s="25" t="str">
        <f t="shared" si="34"/>
        <v>Aug</v>
      </c>
      <c r="P385" s="19">
        <f t="shared" si="35"/>
        <v>41158.501157407409</v>
      </c>
      <c r="Q385" t="b">
        <v>0</v>
      </c>
      <c r="R385">
        <v>48</v>
      </c>
      <c r="S385" t="b">
        <v>1</v>
      </c>
      <c r="T385" t="s">
        <v>8269</v>
      </c>
      <c r="U385" s="8">
        <v>2.0670670670670672</v>
      </c>
      <c r="V385" s="17">
        <f t="shared" si="30"/>
        <v>43.020833333333336</v>
      </c>
      <c r="W385" t="s">
        <v>8310</v>
      </c>
      <c r="X385" t="s">
        <v>8315</v>
      </c>
    </row>
    <row r="386" spans="1:24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21">
        <f t="shared" si="31"/>
        <v>41754.90924768518</v>
      </c>
      <c r="L386" s="24">
        <v>41754.909247685187</v>
      </c>
      <c r="M386" s="27">
        <f t="shared" si="32"/>
        <v>4</v>
      </c>
      <c r="N386" s="27">
        <f t="shared" si="33"/>
        <v>2014</v>
      </c>
      <c r="O386" s="25" t="str">
        <f t="shared" si="34"/>
        <v>Apr</v>
      </c>
      <c r="P386" s="19">
        <f t="shared" si="35"/>
        <v>41777.90924768518</v>
      </c>
      <c r="Q386" t="b">
        <v>0</v>
      </c>
      <c r="R386">
        <v>383</v>
      </c>
      <c r="S386" t="b">
        <v>1</v>
      </c>
      <c r="T386" t="s">
        <v>8269</v>
      </c>
      <c r="U386" s="8">
        <v>1.1210500000000001</v>
      </c>
      <c r="V386" s="17">
        <f t="shared" ref="V386:V449" si="36">E386/R386</f>
        <v>58.540469973890339</v>
      </c>
      <c r="W386" t="s">
        <v>8310</v>
      </c>
      <c r="X386" t="s">
        <v>8315</v>
      </c>
    </row>
    <row r="387" spans="1:24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21">
        <f t="shared" ref="K387:K450" si="37">(J386/86400)+25569+(-5/24)</f>
        <v>41980.573460648149</v>
      </c>
      <c r="L387" s="24">
        <v>41980.573460648149</v>
      </c>
      <c r="M387" s="27">
        <f t="shared" ref="M387:M450" si="38">MONTH(L387)</f>
        <v>12</v>
      </c>
      <c r="N387" s="27">
        <f t="shared" ref="N387:N450" si="39">YEAR(L387)</f>
        <v>2014</v>
      </c>
      <c r="O387" s="25" t="str">
        <f t="shared" ref="O387:O450" si="40">VLOOKUP($M387,$AI$3:$AJ$14,2,FALSE)</f>
        <v>Dec</v>
      </c>
      <c r="P387" s="19">
        <f t="shared" ref="P387:P450" si="41">(I386/86400)+25569+(-5/24)</f>
        <v>42010.573460648149</v>
      </c>
      <c r="Q387" t="b">
        <v>0</v>
      </c>
      <c r="R387">
        <v>237</v>
      </c>
      <c r="S387" t="b">
        <v>1</v>
      </c>
      <c r="T387" t="s">
        <v>8269</v>
      </c>
      <c r="U387" s="8">
        <v>1.05982</v>
      </c>
      <c r="V387" s="17">
        <f t="shared" si="36"/>
        <v>111.79535864978902</v>
      </c>
      <c r="W387" t="s">
        <v>8310</v>
      </c>
      <c r="X387" t="s">
        <v>8315</v>
      </c>
    </row>
    <row r="388" spans="1:24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21">
        <f t="shared" si="37"/>
        <v>41934.376168981478</v>
      </c>
      <c r="L388" s="24">
        <v>41934.376168981478</v>
      </c>
      <c r="M388" s="27">
        <f t="shared" si="38"/>
        <v>10</v>
      </c>
      <c r="N388" s="27">
        <f t="shared" si="39"/>
        <v>2014</v>
      </c>
      <c r="O388" s="25" t="str">
        <f t="shared" si="40"/>
        <v>Oct</v>
      </c>
      <c r="P388" s="19">
        <f t="shared" si="41"/>
        <v>41964.41783564815</v>
      </c>
      <c r="Q388" t="b">
        <v>0</v>
      </c>
      <c r="R388">
        <v>13</v>
      </c>
      <c r="S388" t="b">
        <v>1</v>
      </c>
      <c r="T388" t="s">
        <v>8269</v>
      </c>
      <c r="U388" s="8">
        <v>1.0016666666666667</v>
      </c>
      <c r="V388" s="17">
        <f t="shared" si="36"/>
        <v>46.230769230769234</v>
      </c>
      <c r="W388" t="s">
        <v>8310</v>
      </c>
      <c r="X388" t="s">
        <v>8315</v>
      </c>
    </row>
    <row r="389" spans="1:24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21">
        <f t="shared" si="37"/>
        <v>42211.742951388886</v>
      </c>
      <c r="L389" s="24">
        <v>42211.742951388886</v>
      </c>
      <c r="M389" s="27">
        <f t="shared" si="38"/>
        <v>7</v>
      </c>
      <c r="N389" s="27">
        <f t="shared" si="39"/>
        <v>2015</v>
      </c>
      <c r="O389" s="25" t="str">
        <f t="shared" si="40"/>
        <v>Jul</v>
      </c>
      <c r="P389" s="19">
        <f t="shared" si="41"/>
        <v>42226.742951388886</v>
      </c>
      <c r="Q389" t="b">
        <v>0</v>
      </c>
      <c r="R389">
        <v>562</v>
      </c>
      <c r="S389" t="b">
        <v>1</v>
      </c>
      <c r="T389" t="s">
        <v>8269</v>
      </c>
      <c r="U389" s="8">
        <v>2.1398947368421051</v>
      </c>
      <c r="V389" s="17">
        <f t="shared" si="36"/>
        <v>144.69039145907473</v>
      </c>
      <c r="W389" t="s">
        <v>8310</v>
      </c>
      <c r="X389" t="s">
        <v>8315</v>
      </c>
    </row>
    <row r="390" spans="1:24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21">
        <f t="shared" si="37"/>
        <v>42200.468263888884</v>
      </c>
      <c r="L390" s="24">
        <v>42200.468263888892</v>
      </c>
      <c r="M390" s="27">
        <f t="shared" si="38"/>
        <v>7</v>
      </c>
      <c r="N390" s="27">
        <f t="shared" si="39"/>
        <v>2015</v>
      </c>
      <c r="O390" s="25" t="str">
        <f t="shared" si="40"/>
        <v>Jul</v>
      </c>
      <c r="P390" s="19">
        <f t="shared" si="41"/>
        <v>42231.041666666664</v>
      </c>
      <c r="Q390" t="b">
        <v>0</v>
      </c>
      <c r="R390">
        <v>71</v>
      </c>
      <c r="S390" t="b">
        <v>1</v>
      </c>
      <c r="T390" t="s">
        <v>8269</v>
      </c>
      <c r="U390" s="8">
        <v>1.2616000000000001</v>
      </c>
      <c r="V390" s="17">
        <f t="shared" si="36"/>
        <v>88.845070422535215</v>
      </c>
      <c r="W390" t="s">
        <v>8310</v>
      </c>
      <c r="X390" t="s">
        <v>8315</v>
      </c>
    </row>
    <row r="391" spans="1:24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21">
        <f t="shared" si="37"/>
        <v>42548.86782407407</v>
      </c>
      <c r="L391" s="24">
        <v>42548.867824074077</v>
      </c>
      <c r="M391" s="27">
        <f t="shared" si="38"/>
        <v>6</v>
      </c>
      <c r="N391" s="27">
        <f t="shared" si="39"/>
        <v>2016</v>
      </c>
      <c r="O391" s="25" t="str">
        <f t="shared" si="40"/>
        <v>Jun</v>
      </c>
      <c r="P391" s="19">
        <f t="shared" si="41"/>
        <v>42578.86782407407</v>
      </c>
      <c r="Q391" t="b">
        <v>0</v>
      </c>
      <c r="R391">
        <v>1510</v>
      </c>
      <c r="S391" t="b">
        <v>1</v>
      </c>
      <c r="T391" t="s">
        <v>8269</v>
      </c>
      <c r="U391" s="8">
        <v>1.8153547058823529</v>
      </c>
      <c r="V391" s="17">
        <f t="shared" si="36"/>
        <v>81.75107284768211</v>
      </c>
      <c r="W391" t="s">
        <v>8310</v>
      </c>
      <c r="X391" t="s">
        <v>8315</v>
      </c>
    </row>
    <row r="392" spans="1:24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21">
        <f t="shared" si="37"/>
        <v>41673.854745370372</v>
      </c>
      <c r="L392" s="24">
        <v>41673.854745370372</v>
      </c>
      <c r="M392" s="27">
        <f t="shared" si="38"/>
        <v>2</v>
      </c>
      <c r="N392" s="27">
        <f t="shared" si="39"/>
        <v>2014</v>
      </c>
      <c r="O392" s="25" t="str">
        <f t="shared" si="40"/>
        <v>Feb</v>
      </c>
      <c r="P392" s="19">
        <f t="shared" si="41"/>
        <v>41705.749305555553</v>
      </c>
      <c r="Q392" t="b">
        <v>0</v>
      </c>
      <c r="R392">
        <v>14</v>
      </c>
      <c r="S392" t="b">
        <v>1</v>
      </c>
      <c r="T392" t="s">
        <v>8269</v>
      </c>
      <c r="U392" s="8">
        <v>1</v>
      </c>
      <c r="V392" s="17">
        <f t="shared" si="36"/>
        <v>71.428571428571431</v>
      </c>
      <c r="W392" t="s">
        <v>8310</v>
      </c>
      <c r="X392" t="s">
        <v>8315</v>
      </c>
    </row>
    <row r="393" spans="1:24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21">
        <f t="shared" si="37"/>
        <v>42111.828379629624</v>
      </c>
      <c r="L393" s="24">
        <v>42111.828379629631</v>
      </c>
      <c r="M393" s="27">
        <f t="shared" si="38"/>
        <v>4</v>
      </c>
      <c r="N393" s="27">
        <f t="shared" si="39"/>
        <v>2015</v>
      </c>
      <c r="O393" s="25" t="str">
        <f t="shared" si="40"/>
        <v>Apr</v>
      </c>
      <c r="P393" s="19">
        <f t="shared" si="41"/>
        <v>42131.828379629624</v>
      </c>
      <c r="Q393" t="b">
        <v>0</v>
      </c>
      <c r="R393">
        <v>193</v>
      </c>
      <c r="S393" t="b">
        <v>1</v>
      </c>
      <c r="T393" t="s">
        <v>8269</v>
      </c>
      <c r="U393" s="8">
        <v>1.0061</v>
      </c>
      <c r="V393" s="17">
        <f t="shared" si="36"/>
        <v>104.25906735751295</v>
      </c>
      <c r="W393" t="s">
        <v>8310</v>
      </c>
      <c r="X393" t="s">
        <v>8315</v>
      </c>
    </row>
    <row r="394" spans="1:24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21">
        <f t="shared" si="37"/>
        <v>40864.833923611106</v>
      </c>
      <c r="L394" s="24">
        <v>40864.833923611113</v>
      </c>
      <c r="M394" s="27">
        <f t="shared" si="38"/>
        <v>11</v>
      </c>
      <c r="N394" s="27">
        <f t="shared" si="39"/>
        <v>2011</v>
      </c>
      <c r="O394" s="25" t="str">
        <f t="shared" si="40"/>
        <v>Nov</v>
      </c>
      <c r="P394" s="19">
        <f t="shared" si="41"/>
        <v>40894.832638888889</v>
      </c>
      <c r="Q394" t="b">
        <v>0</v>
      </c>
      <c r="R394">
        <v>206</v>
      </c>
      <c r="S394" t="b">
        <v>1</v>
      </c>
      <c r="T394" t="s">
        <v>8269</v>
      </c>
      <c r="U394" s="8">
        <v>1.009027027027027</v>
      </c>
      <c r="V394" s="17">
        <f t="shared" si="36"/>
        <v>90.616504854368927</v>
      </c>
      <c r="W394" t="s">
        <v>8310</v>
      </c>
      <c r="X394" t="s">
        <v>8315</v>
      </c>
    </row>
    <row r="395" spans="1:24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21">
        <f t="shared" si="37"/>
        <v>40763.508923611109</v>
      </c>
      <c r="L395" s="24">
        <v>40763.508923611109</v>
      </c>
      <c r="M395" s="27">
        <f t="shared" si="38"/>
        <v>8</v>
      </c>
      <c r="N395" s="27">
        <f t="shared" si="39"/>
        <v>2011</v>
      </c>
      <c r="O395" s="25" t="str">
        <f t="shared" si="40"/>
        <v>Aug</v>
      </c>
      <c r="P395" s="19">
        <f t="shared" si="41"/>
        <v>40793.916666666664</v>
      </c>
      <c r="Q395" t="b">
        <v>0</v>
      </c>
      <c r="R395">
        <v>351</v>
      </c>
      <c r="S395" t="b">
        <v>1</v>
      </c>
      <c r="T395" t="s">
        <v>8269</v>
      </c>
      <c r="U395" s="8">
        <v>1.10446</v>
      </c>
      <c r="V395" s="17">
        <f t="shared" si="36"/>
        <v>157.33048433048432</v>
      </c>
      <c r="W395" t="s">
        <v>8310</v>
      </c>
      <c r="X395" t="s">
        <v>8315</v>
      </c>
    </row>
    <row r="396" spans="1:24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21">
        <f t="shared" si="37"/>
        <v>41526.500601851847</v>
      </c>
      <c r="L396" s="24">
        <v>41526.500601851854</v>
      </c>
      <c r="M396" s="27">
        <f t="shared" si="38"/>
        <v>9</v>
      </c>
      <c r="N396" s="27">
        <f t="shared" si="39"/>
        <v>2013</v>
      </c>
      <c r="O396" s="25" t="str">
        <f t="shared" si="40"/>
        <v>Sep</v>
      </c>
      <c r="P396" s="19">
        <f t="shared" si="41"/>
        <v>41557.500601851847</v>
      </c>
      <c r="Q396" t="b">
        <v>0</v>
      </c>
      <c r="R396">
        <v>50</v>
      </c>
      <c r="S396" t="b">
        <v>1</v>
      </c>
      <c r="T396" t="s">
        <v>8269</v>
      </c>
      <c r="U396" s="8">
        <v>1.118936170212766</v>
      </c>
      <c r="V396" s="17">
        <f t="shared" si="36"/>
        <v>105.18</v>
      </c>
      <c r="W396" t="s">
        <v>8310</v>
      </c>
      <c r="X396" t="s">
        <v>8315</v>
      </c>
    </row>
    <row r="397" spans="1:24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21">
        <f t="shared" si="37"/>
        <v>42417.60974537037</v>
      </c>
      <c r="L397" s="24">
        <v>42417.60974537037</v>
      </c>
      <c r="M397" s="27">
        <f t="shared" si="38"/>
        <v>2</v>
      </c>
      <c r="N397" s="27">
        <f t="shared" si="39"/>
        <v>2016</v>
      </c>
      <c r="O397" s="25" t="str">
        <f t="shared" si="40"/>
        <v>Feb</v>
      </c>
      <c r="P397" s="19">
        <f t="shared" si="41"/>
        <v>42477.568078703705</v>
      </c>
      <c r="Q397" t="b">
        <v>0</v>
      </c>
      <c r="R397">
        <v>184</v>
      </c>
      <c r="S397" t="b">
        <v>1</v>
      </c>
      <c r="T397" t="s">
        <v>8269</v>
      </c>
      <c r="U397" s="8">
        <v>1.0804450000000001</v>
      </c>
      <c r="V397" s="17">
        <f t="shared" si="36"/>
        <v>58.719836956521746</v>
      </c>
      <c r="W397" t="s">
        <v>8310</v>
      </c>
      <c r="X397" t="s">
        <v>8315</v>
      </c>
    </row>
    <row r="398" spans="1:24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21">
        <f t="shared" si="37"/>
        <v>40990.700925925921</v>
      </c>
      <c r="L398" s="24">
        <v>40990.700925925928</v>
      </c>
      <c r="M398" s="27">
        <f t="shared" si="38"/>
        <v>3</v>
      </c>
      <c r="N398" s="27">
        <f t="shared" si="39"/>
        <v>2012</v>
      </c>
      <c r="O398" s="25" t="str">
        <f t="shared" si="40"/>
        <v>Mar</v>
      </c>
      <c r="P398" s="19">
        <f t="shared" si="41"/>
        <v>41026.688888888886</v>
      </c>
      <c r="Q398" t="b">
        <v>0</v>
      </c>
      <c r="R398">
        <v>196</v>
      </c>
      <c r="S398" t="b">
        <v>1</v>
      </c>
      <c r="T398" t="s">
        <v>8269</v>
      </c>
      <c r="U398" s="8">
        <v>1.0666666666666667</v>
      </c>
      <c r="V398" s="17">
        <f t="shared" si="36"/>
        <v>81.632653061224488</v>
      </c>
      <c r="W398" t="s">
        <v>8310</v>
      </c>
      <c r="X398" t="s">
        <v>8315</v>
      </c>
    </row>
    <row r="399" spans="1:24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21">
        <f t="shared" si="37"/>
        <v>41082.356550925928</v>
      </c>
      <c r="L399" s="24">
        <v>41082.356550925928</v>
      </c>
      <c r="M399" s="27">
        <f t="shared" si="38"/>
        <v>6</v>
      </c>
      <c r="N399" s="27">
        <f t="shared" si="39"/>
        <v>2012</v>
      </c>
      <c r="O399" s="25" t="str">
        <f t="shared" si="40"/>
        <v>Jun</v>
      </c>
      <c r="P399" s="19">
        <f t="shared" si="41"/>
        <v>41097.356550925928</v>
      </c>
      <c r="Q399" t="b">
        <v>0</v>
      </c>
      <c r="R399">
        <v>229</v>
      </c>
      <c r="S399" t="b">
        <v>1</v>
      </c>
      <c r="T399" t="s">
        <v>8269</v>
      </c>
      <c r="U399" s="8">
        <v>1.0390027322404372</v>
      </c>
      <c r="V399" s="17">
        <f t="shared" si="36"/>
        <v>56.460043668122275</v>
      </c>
      <c r="W399" t="s">
        <v>8310</v>
      </c>
      <c r="X399" t="s">
        <v>8315</v>
      </c>
    </row>
    <row r="400" spans="1:24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21">
        <f t="shared" si="37"/>
        <v>40379.568101851852</v>
      </c>
      <c r="L400" s="24">
        <v>40379.568101851852</v>
      </c>
      <c r="M400" s="27">
        <f t="shared" si="38"/>
        <v>7</v>
      </c>
      <c r="N400" s="27">
        <f t="shared" si="39"/>
        <v>2010</v>
      </c>
      <c r="O400" s="25" t="str">
        <f t="shared" si="40"/>
        <v>Jul</v>
      </c>
      <c r="P400" s="19">
        <f t="shared" si="41"/>
        <v>40421.947222222218</v>
      </c>
      <c r="Q400" t="b">
        <v>0</v>
      </c>
      <c r="R400">
        <v>67</v>
      </c>
      <c r="S400" t="b">
        <v>1</v>
      </c>
      <c r="T400" t="s">
        <v>8269</v>
      </c>
      <c r="U400" s="8">
        <v>1.2516</v>
      </c>
      <c r="V400" s="17">
        <f t="shared" si="36"/>
        <v>140.1044776119403</v>
      </c>
      <c r="W400" t="s">
        <v>8310</v>
      </c>
      <c r="X400" t="s">
        <v>8315</v>
      </c>
    </row>
    <row r="401" spans="1:24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21">
        <f t="shared" si="37"/>
        <v>42078.584791666661</v>
      </c>
      <c r="L401" s="24">
        <v>42078.584791666668</v>
      </c>
      <c r="M401" s="27">
        <f t="shared" si="38"/>
        <v>3</v>
      </c>
      <c r="N401" s="27">
        <f t="shared" si="39"/>
        <v>2015</v>
      </c>
      <c r="O401" s="25" t="str">
        <f t="shared" si="40"/>
        <v>Mar</v>
      </c>
      <c r="P401" s="19">
        <f t="shared" si="41"/>
        <v>42123.584791666661</v>
      </c>
      <c r="Q401" t="b">
        <v>0</v>
      </c>
      <c r="R401">
        <v>95</v>
      </c>
      <c r="S401" t="b">
        <v>1</v>
      </c>
      <c r="T401" t="s">
        <v>8269</v>
      </c>
      <c r="U401" s="8">
        <v>1.0680499999999999</v>
      </c>
      <c r="V401" s="17">
        <f t="shared" si="36"/>
        <v>224.85263157894738</v>
      </c>
      <c r="W401" t="s">
        <v>8310</v>
      </c>
      <c r="X401" t="s">
        <v>8315</v>
      </c>
    </row>
    <row r="402" spans="1:24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21">
        <f t="shared" si="37"/>
        <v>42687.667442129627</v>
      </c>
      <c r="L402" s="24">
        <v>42687.667442129627</v>
      </c>
      <c r="M402" s="27">
        <f t="shared" si="38"/>
        <v>11</v>
      </c>
      <c r="N402" s="27">
        <f t="shared" si="39"/>
        <v>2016</v>
      </c>
      <c r="O402" s="25" t="str">
        <f t="shared" si="40"/>
        <v>Nov</v>
      </c>
      <c r="P402" s="19">
        <f t="shared" si="41"/>
        <v>42718.291666666664</v>
      </c>
      <c r="Q402" t="b">
        <v>0</v>
      </c>
      <c r="R402">
        <v>62</v>
      </c>
      <c r="S402" t="b">
        <v>1</v>
      </c>
      <c r="T402" t="s">
        <v>8269</v>
      </c>
      <c r="U402" s="8">
        <v>1.1230249999999999</v>
      </c>
      <c r="V402" s="17">
        <f t="shared" si="36"/>
        <v>181.13306451612902</v>
      </c>
      <c r="W402" t="s">
        <v>8310</v>
      </c>
      <c r="X402" t="s">
        <v>8315</v>
      </c>
    </row>
    <row r="403" spans="1:24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21">
        <f t="shared" si="37"/>
        <v>41745.427627314813</v>
      </c>
      <c r="L403" s="24">
        <v>41745.427627314813</v>
      </c>
      <c r="M403" s="27">
        <f t="shared" si="38"/>
        <v>4</v>
      </c>
      <c r="N403" s="27">
        <f t="shared" si="39"/>
        <v>2014</v>
      </c>
      <c r="O403" s="25" t="str">
        <f t="shared" si="40"/>
        <v>Apr</v>
      </c>
      <c r="P403" s="19">
        <f t="shared" si="41"/>
        <v>41775.9375</v>
      </c>
      <c r="Q403" t="b">
        <v>0</v>
      </c>
      <c r="R403">
        <v>73</v>
      </c>
      <c r="S403" t="b">
        <v>1</v>
      </c>
      <c r="T403" t="s">
        <v>8269</v>
      </c>
      <c r="U403" s="8">
        <v>1.0381199999999999</v>
      </c>
      <c r="V403" s="17">
        <f t="shared" si="36"/>
        <v>711.04109589041093</v>
      </c>
      <c r="W403" t="s">
        <v>8310</v>
      </c>
      <c r="X403" t="s">
        <v>8315</v>
      </c>
    </row>
    <row r="404" spans="1:24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21">
        <f t="shared" si="37"/>
        <v>40732.633912037032</v>
      </c>
      <c r="L404" s="24">
        <v>40732.633912037039</v>
      </c>
      <c r="M404" s="27">
        <f t="shared" si="38"/>
        <v>7</v>
      </c>
      <c r="N404" s="27">
        <f t="shared" si="39"/>
        <v>2011</v>
      </c>
      <c r="O404" s="25" t="str">
        <f t="shared" si="40"/>
        <v>Jul</v>
      </c>
      <c r="P404" s="19">
        <f t="shared" si="41"/>
        <v>40762.633912037032</v>
      </c>
      <c r="Q404" t="b">
        <v>0</v>
      </c>
      <c r="R404">
        <v>43</v>
      </c>
      <c r="S404" t="b">
        <v>1</v>
      </c>
      <c r="T404" t="s">
        <v>8269</v>
      </c>
      <c r="U404" s="8">
        <v>1.4165000000000001</v>
      </c>
      <c r="V404" s="17">
        <f t="shared" si="36"/>
        <v>65.883720930232556</v>
      </c>
      <c r="W404" t="s">
        <v>8310</v>
      </c>
      <c r="X404" t="s">
        <v>8315</v>
      </c>
    </row>
    <row r="405" spans="1:24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21">
        <f t="shared" si="37"/>
        <v>42292.331215277773</v>
      </c>
      <c r="L405" s="24">
        <v>42292.33121527778</v>
      </c>
      <c r="M405" s="27">
        <f t="shared" si="38"/>
        <v>10</v>
      </c>
      <c r="N405" s="27">
        <f t="shared" si="39"/>
        <v>2015</v>
      </c>
      <c r="O405" s="25" t="str">
        <f t="shared" si="40"/>
        <v>Oct</v>
      </c>
      <c r="P405" s="19">
        <f t="shared" si="41"/>
        <v>42313.372881944444</v>
      </c>
      <c r="Q405" t="b">
        <v>0</v>
      </c>
      <c r="R405">
        <v>70</v>
      </c>
      <c r="S405" t="b">
        <v>1</v>
      </c>
      <c r="T405" t="s">
        <v>8269</v>
      </c>
      <c r="U405" s="8">
        <v>1.0526</v>
      </c>
      <c r="V405" s="17">
        <f t="shared" si="36"/>
        <v>75.185714285714283</v>
      </c>
      <c r="W405" t="s">
        <v>8310</v>
      </c>
      <c r="X405" t="s">
        <v>8315</v>
      </c>
    </row>
    <row r="406" spans="1:24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21">
        <f t="shared" si="37"/>
        <v>40718.102326388886</v>
      </c>
      <c r="L406" s="24">
        <v>40718.102326388886</v>
      </c>
      <c r="M406" s="27">
        <f t="shared" si="38"/>
        <v>6</v>
      </c>
      <c r="N406" s="27">
        <f t="shared" si="39"/>
        <v>2011</v>
      </c>
      <c r="O406" s="25" t="str">
        <f t="shared" si="40"/>
        <v>Jun</v>
      </c>
      <c r="P406" s="19">
        <f t="shared" si="41"/>
        <v>40765.088888888888</v>
      </c>
      <c r="Q406" t="b">
        <v>0</v>
      </c>
      <c r="R406">
        <v>271</v>
      </c>
      <c r="S406" t="b">
        <v>1</v>
      </c>
      <c r="T406" t="s">
        <v>8269</v>
      </c>
      <c r="U406" s="8">
        <v>1.0309142857142857</v>
      </c>
      <c r="V406" s="17">
        <f t="shared" si="36"/>
        <v>133.14391143911439</v>
      </c>
      <c r="W406" t="s">
        <v>8310</v>
      </c>
      <c r="X406" t="s">
        <v>8315</v>
      </c>
    </row>
    <row r="407" spans="1:24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21">
        <f t="shared" si="37"/>
        <v>41646.419699074067</v>
      </c>
      <c r="L407" s="24">
        <v>41646.419699074075</v>
      </c>
      <c r="M407" s="27">
        <f t="shared" si="38"/>
        <v>1</v>
      </c>
      <c r="N407" s="27">
        <f t="shared" si="39"/>
        <v>2014</v>
      </c>
      <c r="O407" s="25" t="str">
        <f t="shared" si="40"/>
        <v>Jan</v>
      </c>
      <c r="P407" s="19">
        <f t="shared" si="41"/>
        <v>41675.75277777778</v>
      </c>
      <c r="Q407" t="b">
        <v>0</v>
      </c>
      <c r="R407">
        <v>55</v>
      </c>
      <c r="S407" t="b">
        <v>1</v>
      </c>
      <c r="T407" t="s">
        <v>8269</v>
      </c>
      <c r="U407" s="8">
        <v>1.0765957446808512</v>
      </c>
      <c r="V407" s="17">
        <f t="shared" si="36"/>
        <v>55.2</v>
      </c>
      <c r="W407" t="s">
        <v>8310</v>
      </c>
      <c r="X407" t="s">
        <v>8315</v>
      </c>
    </row>
    <row r="408" spans="1:24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21">
        <f t="shared" si="37"/>
        <v>41673.876608796294</v>
      </c>
      <c r="L408" s="24">
        <v>41673.876608796294</v>
      </c>
      <c r="M408" s="27">
        <f t="shared" si="38"/>
        <v>2</v>
      </c>
      <c r="N408" s="27">
        <f t="shared" si="39"/>
        <v>2014</v>
      </c>
      <c r="O408" s="25" t="str">
        <f t="shared" si="40"/>
        <v>Feb</v>
      </c>
      <c r="P408" s="19">
        <f t="shared" si="41"/>
        <v>41703.876608796294</v>
      </c>
      <c r="Q408" t="b">
        <v>0</v>
      </c>
      <c r="R408">
        <v>35</v>
      </c>
      <c r="S408" t="b">
        <v>1</v>
      </c>
      <c r="T408" t="s">
        <v>8269</v>
      </c>
      <c r="U408" s="8">
        <v>1.0770464285714285</v>
      </c>
      <c r="V408" s="17">
        <f t="shared" si="36"/>
        <v>86.163714285714292</v>
      </c>
      <c r="W408" t="s">
        <v>8310</v>
      </c>
      <c r="X408" t="s">
        <v>8315</v>
      </c>
    </row>
    <row r="409" spans="1:24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21">
        <f t="shared" si="37"/>
        <v>40637.95413194444</v>
      </c>
      <c r="L409" s="24">
        <v>40637.954131944447</v>
      </c>
      <c r="M409" s="27">
        <f t="shared" si="38"/>
        <v>4</v>
      </c>
      <c r="N409" s="27">
        <f t="shared" si="39"/>
        <v>2011</v>
      </c>
      <c r="O409" s="25" t="str">
        <f t="shared" si="40"/>
        <v>Apr</v>
      </c>
      <c r="P409" s="19">
        <f t="shared" si="41"/>
        <v>40672.040972222218</v>
      </c>
      <c r="Q409" t="b">
        <v>0</v>
      </c>
      <c r="R409">
        <v>22</v>
      </c>
      <c r="S409" t="b">
        <v>1</v>
      </c>
      <c r="T409" t="s">
        <v>8269</v>
      </c>
      <c r="U409" s="8">
        <v>1.0155000000000001</v>
      </c>
      <c r="V409" s="17">
        <f t="shared" si="36"/>
        <v>92.318181818181813</v>
      </c>
      <c r="W409" t="s">
        <v>8310</v>
      </c>
      <c r="X409" t="s">
        <v>8315</v>
      </c>
    </row>
    <row r="410" spans="1:24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21">
        <f t="shared" si="37"/>
        <v>40806.662615740737</v>
      </c>
      <c r="L410" s="24">
        <v>40806.662615740737</v>
      </c>
      <c r="M410" s="27">
        <f t="shared" si="38"/>
        <v>9</v>
      </c>
      <c r="N410" s="27">
        <f t="shared" si="39"/>
        <v>2011</v>
      </c>
      <c r="O410" s="25" t="str">
        <f t="shared" si="40"/>
        <v>Sep</v>
      </c>
      <c r="P410" s="19">
        <f t="shared" si="41"/>
        <v>40866.704282407409</v>
      </c>
      <c r="Q410" t="b">
        <v>0</v>
      </c>
      <c r="R410">
        <v>38</v>
      </c>
      <c r="S410" t="b">
        <v>1</v>
      </c>
      <c r="T410" t="s">
        <v>8269</v>
      </c>
      <c r="U410" s="8">
        <v>1.0143766666666667</v>
      </c>
      <c r="V410" s="17">
        <f t="shared" si="36"/>
        <v>160.16473684210527</v>
      </c>
      <c r="W410" t="s">
        <v>8310</v>
      </c>
      <c r="X410" t="s">
        <v>8315</v>
      </c>
    </row>
    <row r="411" spans="1:24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21">
        <f t="shared" si="37"/>
        <v>41543.527662037035</v>
      </c>
      <c r="L411" s="24">
        <v>41543.527662037035</v>
      </c>
      <c r="M411" s="27">
        <f t="shared" si="38"/>
        <v>9</v>
      </c>
      <c r="N411" s="27">
        <f t="shared" si="39"/>
        <v>2013</v>
      </c>
      <c r="O411" s="25" t="str">
        <f t="shared" si="40"/>
        <v>Sep</v>
      </c>
      <c r="P411" s="19">
        <f t="shared" si="41"/>
        <v>41583.569328703699</v>
      </c>
      <c r="Q411" t="b">
        <v>0</v>
      </c>
      <c r="R411">
        <v>15</v>
      </c>
      <c r="S411" t="b">
        <v>1</v>
      </c>
      <c r="T411" t="s">
        <v>8269</v>
      </c>
      <c r="U411" s="8">
        <v>1.3680000000000001</v>
      </c>
      <c r="V411" s="17">
        <f t="shared" si="36"/>
        <v>45.6</v>
      </c>
      <c r="W411" t="s">
        <v>8310</v>
      </c>
      <c r="X411" t="s">
        <v>8315</v>
      </c>
    </row>
    <row r="412" spans="1:24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21">
        <f t="shared" si="37"/>
        <v>42543.654444444437</v>
      </c>
      <c r="L412" s="24">
        <v>42543.654444444444</v>
      </c>
      <c r="M412" s="27">
        <f t="shared" si="38"/>
        <v>6</v>
      </c>
      <c r="N412" s="27">
        <f t="shared" si="39"/>
        <v>2016</v>
      </c>
      <c r="O412" s="25" t="str">
        <f t="shared" si="40"/>
        <v>Jun</v>
      </c>
      <c r="P412" s="19">
        <f t="shared" si="41"/>
        <v>42573.654444444437</v>
      </c>
      <c r="Q412" t="b">
        <v>0</v>
      </c>
      <c r="R412">
        <v>7</v>
      </c>
      <c r="S412" t="b">
        <v>1</v>
      </c>
      <c r="T412" t="s">
        <v>8269</v>
      </c>
      <c r="U412" s="8">
        <v>1.2829999999999999</v>
      </c>
      <c r="V412" s="17">
        <f t="shared" si="36"/>
        <v>183.28571428571428</v>
      </c>
      <c r="W412" t="s">
        <v>8310</v>
      </c>
      <c r="X412" t="s">
        <v>8315</v>
      </c>
    </row>
    <row r="413" spans="1:24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21">
        <f t="shared" si="37"/>
        <v>42113.773113425923</v>
      </c>
      <c r="L413" s="24">
        <v>42113.773113425923</v>
      </c>
      <c r="M413" s="27">
        <f t="shared" si="38"/>
        <v>4</v>
      </c>
      <c r="N413" s="27">
        <f t="shared" si="39"/>
        <v>2015</v>
      </c>
      <c r="O413" s="25" t="str">
        <f t="shared" si="40"/>
        <v>Apr</v>
      </c>
      <c r="P413" s="19">
        <f t="shared" si="41"/>
        <v>42173.773113425923</v>
      </c>
      <c r="Q413" t="b">
        <v>0</v>
      </c>
      <c r="R413">
        <v>241</v>
      </c>
      <c r="S413" t="b">
        <v>1</v>
      </c>
      <c r="T413" t="s">
        <v>8269</v>
      </c>
      <c r="U413" s="8">
        <v>1.0105</v>
      </c>
      <c r="V413" s="17">
        <f t="shared" si="36"/>
        <v>125.78838174273859</v>
      </c>
      <c r="W413" t="s">
        <v>8310</v>
      </c>
      <c r="X413" t="s">
        <v>8315</v>
      </c>
    </row>
    <row r="414" spans="1:24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21">
        <f t="shared" si="37"/>
        <v>41597.967638888884</v>
      </c>
      <c r="L414" s="24">
        <v>41597.967638888891</v>
      </c>
      <c r="M414" s="27">
        <f t="shared" si="38"/>
        <v>11</v>
      </c>
      <c r="N414" s="27">
        <f t="shared" si="39"/>
        <v>2013</v>
      </c>
      <c r="O414" s="25" t="str">
        <f t="shared" si="40"/>
        <v>Nov</v>
      </c>
      <c r="P414" s="19">
        <f t="shared" si="41"/>
        <v>41630</v>
      </c>
      <c r="Q414" t="b">
        <v>0</v>
      </c>
      <c r="R414">
        <v>55</v>
      </c>
      <c r="S414" t="b">
        <v>1</v>
      </c>
      <c r="T414" t="s">
        <v>8269</v>
      </c>
      <c r="U414" s="8">
        <v>1.2684</v>
      </c>
      <c r="V414" s="17">
        <f t="shared" si="36"/>
        <v>57.654545454545456</v>
      </c>
      <c r="W414" t="s">
        <v>8310</v>
      </c>
      <c r="X414" t="s">
        <v>8315</v>
      </c>
    </row>
    <row r="415" spans="1:24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21">
        <f t="shared" si="37"/>
        <v>41099.534467592588</v>
      </c>
      <c r="L415" s="24">
        <v>41099.534467592595</v>
      </c>
      <c r="M415" s="27">
        <f t="shared" si="38"/>
        <v>7</v>
      </c>
      <c r="N415" s="27">
        <f t="shared" si="39"/>
        <v>2012</v>
      </c>
      <c r="O415" s="25" t="str">
        <f t="shared" si="40"/>
        <v>Jul</v>
      </c>
      <c r="P415" s="19">
        <f t="shared" si="41"/>
        <v>41115.534467592588</v>
      </c>
      <c r="Q415" t="b">
        <v>0</v>
      </c>
      <c r="R415">
        <v>171</v>
      </c>
      <c r="S415" t="b">
        <v>1</v>
      </c>
      <c r="T415" t="s">
        <v>8269</v>
      </c>
      <c r="U415" s="8">
        <v>1.0508593749999999</v>
      </c>
      <c r="V415" s="17">
        <f t="shared" si="36"/>
        <v>78.660818713450297</v>
      </c>
      <c r="W415" t="s">
        <v>8310</v>
      </c>
      <c r="X415" t="s">
        <v>8315</v>
      </c>
    </row>
    <row r="416" spans="1:24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21">
        <f t="shared" si="37"/>
        <v>41079.66910879629</v>
      </c>
      <c r="L416" s="24">
        <v>41079.669108796297</v>
      </c>
      <c r="M416" s="27">
        <f t="shared" si="38"/>
        <v>6</v>
      </c>
      <c r="N416" s="27">
        <f t="shared" si="39"/>
        <v>2012</v>
      </c>
      <c r="O416" s="25" t="str">
        <f t="shared" si="40"/>
        <v>Jun</v>
      </c>
      <c r="P416" s="19">
        <f t="shared" si="41"/>
        <v>41109.66910879629</v>
      </c>
      <c r="Q416" t="b">
        <v>0</v>
      </c>
      <c r="R416">
        <v>208</v>
      </c>
      <c r="S416" t="b">
        <v>1</v>
      </c>
      <c r="T416" t="s">
        <v>8269</v>
      </c>
      <c r="U416" s="8">
        <v>1.0285405405405406</v>
      </c>
      <c r="V416" s="17">
        <f t="shared" si="36"/>
        <v>91.480769230769226</v>
      </c>
      <c r="W416" t="s">
        <v>8310</v>
      </c>
      <c r="X416" t="s">
        <v>8315</v>
      </c>
    </row>
    <row r="417" spans="1:24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21">
        <f t="shared" si="37"/>
        <v>41528.85491898148</v>
      </c>
      <c r="L417" s="24">
        <v>41528.85491898148</v>
      </c>
      <c r="M417" s="27">
        <f t="shared" si="38"/>
        <v>9</v>
      </c>
      <c r="N417" s="27">
        <f t="shared" si="39"/>
        <v>2013</v>
      </c>
      <c r="O417" s="25" t="str">
        <f t="shared" si="40"/>
        <v>Sep</v>
      </c>
      <c r="P417" s="19">
        <f t="shared" si="41"/>
        <v>41558.85491898148</v>
      </c>
      <c r="Q417" t="b">
        <v>0</v>
      </c>
      <c r="R417">
        <v>21</v>
      </c>
      <c r="S417" t="b">
        <v>1</v>
      </c>
      <c r="T417" t="s">
        <v>8269</v>
      </c>
      <c r="U417" s="8">
        <v>1.0214714285714286</v>
      </c>
      <c r="V417" s="17">
        <f t="shared" si="36"/>
        <v>68.09809523809524</v>
      </c>
      <c r="W417" t="s">
        <v>8310</v>
      </c>
      <c r="X417" t="s">
        <v>8315</v>
      </c>
    </row>
    <row r="418" spans="1:24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21">
        <f t="shared" si="37"/>
        <v>41904.643541666665</v>
      </c>
      <c r="L418" s="24">
        <v>41904.643541666665</v>
      </c>
      <c r="M418" s="27">
        <f t="shared" si="38"/>
        <v>9</v>
      </c>
      <c r="N418" s="27">
        <f t="shared" si="39"/>
        <v>2014</v>
      </c>
      <c r="O418" s="25" t="str">
        <f t="shared" si="40"/>
        <v>Sep</v>
      </c>
      <c r="P418" s="19">
        <f t="shared" si="41"/>
        <v>41929.291666666664</v>
      </c>
      <c r="Q418" t="b">
        <v>0</v>
      </c>
      <c r="R418">
        <v>25</v>
      </c>
      <c r="S418" t="b">
        <v>1</v>
      </c>
      <c r="T418" t="s">
        <v>8269</v>
      </c>
      <c r="U418" s="8">
        <v>1.2021700000000002</v>
      </c>
      <c r="V418" s="17">
        <f t="shared" si="36"/>
        <v>48.086800000000004</v>
      </c>
      <c r="W418" t="s">
        <v>8310</v>
      </c>
      <c r="X418" t="s">
        <v>8315</v>
      </c>
    </row>
    <row r="419" spans="1:24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21">
        <f t="shared" si="37"/>
        <v>41648.187858796293</v>
      </c>
      <c r="L419" s="24">
        <v>41648.187858796293</v>
      </c>
      <c r="M419" s="27">
        <f t="shared" si="38"/>
        <v>1</v>
      </c>
      <c r="N419" s="27">
        <f t="shared" si="39"/>
        <v>2014</v>
      </c>
      <c r="O419" s="25" t="str">
        <f t="shared" si="40"/>
        <v>Jan</v>
      </c>
      <c r="P419" s="19">
        <f t="shared" si="41"/>
        <v>41678.187858796293</v>
      </c>
      <c r="Q419" t="b">
        <v>0</v>
      </c>
      <c r="R419">
        <v>52</v>
      </c>
      <c r="S419" t="b">
        <v>1</v>
      </c>
      <c r="T419" t="s">
        <v>8269</v>
      </c>
      <c r="U419" s="8">
        <v>1.0024761904761905</v>
      </c>
      <c r="V419" s="17">
        <f t="shared" si="36"/>
        <v>202.42307692307693</v>
      </c>
      <c r="W419" t="s">
        <v>8310</v>
      </c>
      <c r="X419" t="s">
        <v>8315</v>
      </c>
    </row>
    <row r="420" spans="1:24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21">
        <f t="shared" si="37"/>
        <v>41360.762268518512</v>
      </c>
      <c r="L420" s="24">
        <v>41360.76226851852</v>
      </c>
      <c r="M420" s="27">
        <f t="shared" si="38"/>
        <v>3</v>
      </c>
      <c r="N420" s="27">
        <f t="shared" si="39"/>
        <v>2013</v>
      </c>
      <c r="O420" s="25" t="str">
        <f t="shared" si="40"/>
        <v>Mar</v>
      </c>
      <c r="P420" s="19">
        <f t="shared" si="41"/>
        <v>41371.981249999997</v>
      </c>
      <c r="Q420" t="b">
        <v>0</v>
      </c>
      <c r="R420">
        <v>104</v>
      </c>
      <c r="S420" t="b">
        <v>1</v>
      </c>
      <c r="T420" t="s">
        <v>8269</v>
      </c>
      <c r="U420" s="8">
        <v>1.0063392857142857</v>
      </c>
      <c r="V420" s="17">
        <f t="shared" si="36"/>
        <v>216.75</v>
      </c>
      <c r="W420" t="s">
        <v>8310</v>
      </c>
      <c r="X420" t="s">
        <v>8315</v>
      </c>
    </row>
    <row r="421" spans="1:24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21">
        <f t="shared" si="37"/>
        <v>42178.07403935185</v>
      </c>
      <c r="L421" s="24">
        <v>42178.07403935185</v>
      </c>
      <c r="M421" s="27">
        <f t="shared" si="38"/>
        <v>6</v>
      </c>
      <c r="N421" s="27">
        <f t="shared" si="39"/>
        <v>2015</v>
      </c>
      <c r="O421" s="25" t="str">
        <f t="shared" si="40"/>
        <v>Jun</v>
      </c>
      <c r="P421" s="19">
        <f t="shared" si="41"/>
        <v>42208.07403935185</v>
      </c>
      <c r="Q421" t="b">
        <v>0</v>
      </c>
      <c r="R421">
        <v>73</v>
      </c>
      <c r="S421" t="b">
        <v>1</v>
      </c>
      <c r="T421" t="s">
        <v>8269</v>
      </c>
      <c r="U421" s="8">
        <v>1.004375</v>
      </c>
      <c r="V421" s="17">
        <f t="shared" si="36"/>
        <v>110.06849315068493</v>
      </c>
      <c r="W421" t="s">
        <v>8310</v>
      </c>
      <c r="X421" t="s">
        <v>8315</v>
      </c>
    </row>
    <row r="422" spans="1:24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21">
        <f t="shared" si="37"/>
        <v>41394.634108796294</v>
      </c>
      <c r="L422" s="24">
        <v>41394.634108796294</v>
      </c>
      <c r="M422" s="27">
        <f t="shared" si="38"/>
        <v>4</v>
      </c>
      <c r="N422" s="27">
        <f t="shared" si="39"/>
        <v>2013</v>
      </c>
      <c r="O422" s="25" t="str">
        <f t="shared" si="40"/>
        <v>Apr</v>
      </c>
      <c r="P422" s="19">
        <f t="shared" si="41"/>
        <v>41454.634108796294</v>
      </c>
      <c r="Q422" t="b">
        <v>0</v>
      </c>
      <c r="R422">
        <v>3</v>
      </c>
      <c r="S422" t="b">
        <v>0</v>
      </c>
      <c r="T422" t="s">
        <v>8270</v>
      </c>
      <c r="U422" s="8">
        <v>4.3939393939393936E-3</v>
      </c>
      <c r="V422" s="17">
        <f t="shared" si="36"/>
        <v>4.833333333333333</v>
      </c>
      <c r="W422" t="s">
        <v>8310</v>
      </c>
      <c r="X422" t="s">
        <v>8316</v>
      </c>
    </row>
    <row r="423" spans="1:24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21">
        <f t="shared" si="37"/>
        <v>41682.028136574074</v>
      </c>
      <c r="L423" s="24">
        <v>41682.028136574074</v>
      </c>
      <c r="M423" s="27">
        <f t="shared" si="38"/>
        <v>2</v>
      </c>
      <c r="N423" s="27">
        <f t="shared" si="39"/>
        <v>2014</v>
      </c>
      <c r="O423" s="25" t="str">
        <f t="shared" si="40"/>
        <v>Feb</v>
      </c>
      <c r="P423" s="19">
        <f t="shared" si="41"/>
        <v>41711.986469907402</v>
      </c>
      <c r="Q423" t="b">
        <v>0</v>
      </c>
      <c r="R423">
        <v>6</v>
      </c>
      <c r="S423" t="b">
        <v>0</v>
      </c>
      <c r="T423" t="s">
        <v>8270</v>
      </c>
      <c r="U423" s="8">
        <v>2.0066666666666667E-2</v>
      </c>
      <c r="V423" s="17">
        <f t="shared" si="36"/>
        <v>50.166666666666664</v>
      </c>
      <c r="W423" t="s">
        <v>8310</v>
      </c>
      <c r="X423" t="s">
        <v>8316</v>
      </c>
    </row>
    <row r="424" spans="1:24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21">
        <f t="shared" si="37"/>
        <v>42177.283055555548</v>
      </c>
      <c r="L424" s="24">
        <v>42177.283055555556</v>
      </c>
      <c r="M424" s="27">
        <f t="shared" si="38"/>
        <v>6</v>
      </c>
      <c r="N424" s="27">
        <f t="shared" si="39"/>
        <v>2015</v>
      </c>
      <c r="O424" s="25" t="str">
        <f t="shared" si="40"/>
        <v>Jun</v>
      </c>
      <c r="P424" s="19">
        <f t="shared" si="41"/>
        <v>42237.283055555548</v>
      </c>
      <c r="Q424" t="b">
        <v>0</v>
      </c>
      <c r="R424">
        <v>12</v>
      </c>
      <c r="S424" t="b">
        <v>0</v>
      </c>
      <c r="T424" t="s">
        <v>8270</v>
      </c>
      <c r="U424" s="8">
        <v>1.0749999999999999E-2</v>
      </c>
      <c r="V424" s="17">
        <f t="shared" si="36"/>
        <v>35.833333333333336</v>
      </c>
      <c r="W424" t="s">
        <v>8310</v>
      </c>
      <c r="X424" t="s">
        <v>8316</v>
      </c>
    </row>
    <row r="425" spans="1:24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21">
        <f t="shared" si="37"/>
        <v>41863.052048611113</v>
      </c>
      <c r="L425" s="24">
        <v>41863.052048611113</v>
      </c>
      <c r="M425" s="27">
        <f t="shared" si="38"/>
        <v>8</v>
      </c>
      <c r="N425" s="27">
        <f t="shared" si="39"/>
        <v>2014</v>
      </c>
      <c r="O425" s="25" t="str">
        <f t="shared" si="40"/>
        <v>Aug</v>
      </c>
      <c r="P425" s="19">
        <f t="shared" si="41"/>
        <v>41893.052048611113</v>
      </c>
      <c r="Q425" t="b">
        <v>0</v>
      </c>
      <c r="R425">
        <v>13</v>
      </c>
      <c r="S425" t="b">
        <v>0</v>
      </c>
      <c r="T425" t="s">
        <v>8270</v>
      </c>
      <c r="U425" s="8">
        <v>7.6499999999999997E-3</v>
      </c>
      <c r="V425" s="17">
        <f t="shared" si="36"/>
        <v>11.76923076923077</v>
      </c>
      <c r="W425" t="s">
        <v>8310</v>
      </c>
      <c r="X425" t="s">
        <v>8316</v>
      </c>
    </row>
    <row r="426" spans="1:24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21">
        <f t="shared" si="37"/>
        <v>41400.717939814815</v>
      </c>
      <c r="L426" s="24">
        <v>41400.717939814815</v>
      </c>
      <c r="M426" s="27">
        <f t="shared" si="38"/>
        <v>5</v>
      </c>
      <c r="N426" s="27">
        <f t="shared" si="39"/>
        <v>2013</v>
      </c>
      <c r="O426" s="25" t="str">
        <f t="shared" si="40"/>
        <v>May</v>
      </c>
      <c r="P426" s="19">
        <f t="shared" si="41"/>
        <v>41430.717939814815</v>
      </c>
      <c r="Q426" t="b">
        <v>0</v>
      </c>
      <c r="R426">
        <v>5</v>
      </c>
      <c r="S426" t="b">
        <v>0</v>
      </c>
      <c r="T426" t="s">
        <v>8270</v>
      </c>
      <c r="U426" s="8">
        <v>6.7966666666666675E-2</v>
      </c>
      <c r="V426" s="17">
        <f t="shared" si="36"/>
        <v>40.78</v>
      </c>
      <c r="W426" t="s">
        <v>8310</v>
      </c>
      <c r="X426" t="s">
        <v>8316</v>
      </c>
    </row>
    <row r="427" spans="1:24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21">
        <f t="shared" si="37"/>
        <v>40934.167812499996</v>
      </c>
      <c r="L427" s="24">
        <v>40934.167812500003</v>
      </c>
      <c r="M427" s="27">
        <f t="shared" si="38"/>
        <v>1</v>
      </c>
      <c r="N427" s="27">
        <f t="shared" si="39"/>
        <v>2012</v>
      </c>
      <c r="O427" s="25" t="str">
        <f t="shared" si="40"/>
        <v>Jan</v>
      </c>
      <c r="P427" s="19">
        <f t="shared" si="41"/>
        <v>40994.126145833332</v>
      </c>
      <c r="Q427" t="b">
        <v>0</v>
      </c>
      <c r="R427">
        <v>2</v>
      </c>
      <c r="S427" t="b">
        <v>0</v>
      </c>
      <c r="T427" t="s">
        <v>8270</v>
      </c>
      <c r="U427" s="8">
        <v>1.2E-4</v>
      </c>
      <c r="V427" s="17">
        <f t="shared" si="36"/>
        <v>3</v>
      </c>
      <c r="W427" t="s">
        <v>8310</v>
      </c>
      <c r="X427" t="s">
        <v>8316</v>
      </c>
    </row>
    <row r="428" spans="1:24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21">
        <f t="shared" si="37"/>
        <v>42275.652824074066</v>
      </c>
      <c r="L428" s="24">
        <v>42275.652824074074</v>
      </c>
      <c r="M428" s="27">
        <f t="shared" si="38"/>
        <v>9</v>
      </c>
      <c r="N428" s="27">
        <f t="shared" si="39"/>
        <v>2015</v>
      </c>
      <c r="O428" s="25" t="str">
        <f t="shared" si="40"/>
        <v>Sep</v>
      </c>
      <c r="P428" s="19">
        <f t="shared" si="41"/>
        <v>42335.694490740738</v>
      </c>
      <c r="Q428" t="b">
        <v>0</v>
      </c>
      <c r="R428">
        <v>8</v>
      </c>
      <c r="S428" t="b">
        <v>0</v>
      </c>
      <c r="T428" t="s">
        <v>8270</v>
      </c>
      <c r="U428" s="8">
        <v>1.3299999999999999E-2</v>
      </c>
      <c r="V428" s="17">
        <f t="shared" si="36"/>
        <v>16.625</v>
      </c>
      <c r="W428" t="s">
        <v>8310</v>
      </c>
      <c r="X428" t="s">
        <v>8316</v>
      </c>
    </row>
    <row r="429" spans="1:24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21">
        <f t="shared" si="37"/>
        <v>42400.503634259258</v>
      </c>
      <c r="L429" s="24">
        <v>42400.503634259258</v>
      </c>
      <c r="M429" s="27">
        <f t="shared" si="38"/>
        <v>1</v>
      </c>
      <c r="N429" s="27">
        <f t="shared" si="39"/>
        <v>2016</v>
      </c>
      <c r="O429" s="25" t="str">
        <f t="shared" si="40"/>
        <v>Jan</v>
      </c>
      <c r="P429" s="19">
        <f t="shared" si="41"/>
        <v>42430.503634259258</v>
      </c>
      <c r="Q429" t="b">
        <v>0</v>
      </c>
      <c r="R429">
        <v>0</v>
      </c>
      <c r="S429" t="b">
        <v>0</v>
      </c>
      <c r="T429" t="s">
        <v>8270</v>
      </c>
      <c r="U429" s="8">
        <v>0</v>
      </c>
      <c r="V429" s="17" t="e">
        <f t="shared" si="36"/>
        <v>#DIV/0!</v>
      </c>
      <c r="W429" t="s">
        <v>8310</v>
      </c>
      <c r="X429" t="s">
        <v>8316</v>
      </c>
    </row>
    <row r="430" spans="1:24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21">
        <f t="shared" si="37"/>
        <v>42285.700694444444</v>
      </c>
      <c r="L430" s="24">
        <v>42285.700694444444</v>
      </c>
      <c r="M430" s="27">
        <f t="shared" si="38"/>
        <v>10</v>
      </c>
      <c r="N430" s="27">
        <f t="shared" si="39"/>
        <v>2015</v>
      </c>
      <c r="O430" s="25" t="str">
        <f t="shared" si="40"/>
        <v>Oct</v>
      </c>
      <c r="P430" s="19">
        <f t="shared" si="41"/>
        <v>42299.582638888889</v>
      </c>
      <c r="Q430" t="b">
        <v>0</v>
      </c>
      <c r="R430">
        <v>13</v>
      </c>
      <c r="S430" t="b">
        <v>0</v>
      </c>
      <c r="T430" t="s">
        <v>8270</v>
      </c>
      <c r="U430" s="8">
        <v>5.6333333333333332E-2</v>
      </c>
      <c r="V430" s="17">
        <f t="shared" si="36"/>
        <v>52</v>
      </c>
      <c r="W430" t="s">
        <v>8310</v>
      </c>
      <c r="X430" t="s">
        <v>8316</v>
      </c>
    </row>
    <row r="431" spans="1:24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21">
        <f t="shared" si="37"/>
        <v>41778.558391203704</v>
      </c>
      <c r="L431" s="24">
        <v>41778.558391203704</v>
      </c>
      <c r="M431" s="27">
        <f t="shared" si="38"/>
        <v>5</v>
      </c>
      <c r="N431" s="27">
        <f t="shared" si="39"/>
        <v>2014</v>
      </c>
      <c r="O431" s="25" t="str">
        <f t="shared" si="40"/>
        <v>May</v>
      </c>
      <c r="P431" s="19">
        <f t="shared" si="41"/>
        <v>41806.708333333328</v>
      </c>
      <c r="Q431" t="b">
        <v>0</v>
      </c>
      <c r="R431">
        <v>0</v>
      </c>
      <c r="S431" t="b">
        <v>0</v>
      </c>
      <c r="T431" t="s">
        <v>8270</v>
      </c>
      <c r="U431" s="8">
        <v>0</v>
      </c>
      <c r="V431" s="17" t="e">
        <f t="shared" si="36"/>
        <v>#DIV/0!</v>
      </c>
      <c r="W431" t="s">
        <v>8310</v>
      </c>
      <c r="X431" t="s">
        <v>8316</v>
      </c>
    </row>
    <row r="432" spans="1:24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21">
        <f t="shared" si="37"/>
        <v>40070.693078703705</v>
      </c>
      <c r="L432" s="24">
        <v>40070.693078703705</v>
      </c>
      <c r="M432" s="27">
        <f t="shared" si="38"/>
        <v>9</v>
      </c>
      <c r="N432" s="27">
        <f t="shared" si="39"/>
        <v>2009</v>
      </c>
      <c r="O432" s="25" t="str">
        <f t="shared" si="40"/>
        <v>Sep</v>
      </c>
      <c r="P432" s="19">
        <f t="shared" si="41"/>
        <v>40143.999305555553</v>
      </c>
      <c r="Q432" t="b">
        <v>0</v>
      </c>
      <c r="R432">
        <v>5</v>
      </c>
      <c r="S432" t="b">
        <v>0</v>
      </c>
      <c r="T432" t="s">
        <v>8270</v>
      </c>
      <c r="U432" s="8">
        <v>2.4E-2</v>
      </c>
      <c r="V432" s="17">
        <f t="shared" si="36"/>
        <v>4.8</v>
      </c>
      <c r="W432" t="s">
        <v>8310</v>
      </c>
      <c r="X432" t="s">
        <v>8316</v>
      </c>
    </row>
    <row r="433" spans="1:24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21">
        <f t="shared" si="37"/>
        <v>41512.898923611108</v>
      </c>
      <c r="L433" s="24">
        <v>41512.898923611108</v>
      </c>
      <c r="M433" s="27">
        <f t="shared" si="38"/>
        <v>8</v>
      </c>
      <c r="N433" s="27">
        <f t="shared" si="39"/>
        <v>2013</v>
      </c>
      <c r="O433" s="25" t="str">
        <f t="shared" si="40"/>
        <v>Aug</v>
      </c>
      <c r="P433" s="19">
        <f t="shared" si="41"/>
        <v>41527.898923611108</v>
      </c>
      <c r="Q433" t="b">
        <v>0</v>
      </c>
      <c r="R433">
        <v>8</v>
      </c>
      <c r="S433" t="b">
        <v>0</v>
      </c>
      <c r="T433" t="s">
        <v>8270</v>
      </c>
      <c r="U433" s="8">
        <v>0.13833333333333334</v>
      </c>
      <c r="V433" s="17">
        <f t="shared" si="36"/>
        <v>51.875</v>
      </c>
      <c r="W433" t="s">
        <v>8310</v>
      </c>
      <c r="X433" t="s">
        <v>8316</v>
      </c>
    </row>
    <row r="434" spans="1:24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21">
        <f t="shared" si="37"/>
        <v>42526.662997685184</v>
      </c>
      <c r="L434" s="24">
        <v>42526.662997685184</v>
      </c>
      <c r="M434" s="27">
        <f t="shared" si="38"/>
        <v>6</v>
      </c>
      <c r="N434" s="27">
        <f t="shared" si="39"/>
        <v>2016</v>
      </c>
      <c r="O434" s="25" t="str">
        <f t="shared" si="40"/>
        <v>Jun</v>
      </c>
      <c r="P434" s="19">
        <f t="shared" si="41"/>
        <v>42556.662997685184</v>
      </c>
      <c r="Q434" t="b">
        <v>0</v>
      </c>
      <c r="R434">
        <v>8</v>
      </c>
      <c r="S434" t="b">
        <v>0</v>
      </c>
      <c r="T434" t="s">
        <v>8270</v>
      </c>
      <c r="U434" s="8">
        <v>9.5000000000000001E-2</v>
      </c>
      <c r="V434" s="17">
        <f t="shared" si="36"/>
        <v>71.25</v>
      </c>
      <c r="W434" t="s">
        <v>8310</v>
      </c>
      <c r="X434" t="s">
        <v>8316</v>
      </c>
    </row>
    <row r="435" spans="1:24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21">
        <f t="shared" si="37"/>
        <v>42238.51829861111</v>
      </c>
      <c r="L435" s="24">
        <v>42238.51829861111</v>
      </c>
      <c r="M435" s="27">
        <f t="shared" si="38"/>
        <v>8</v>
      </c>
      <c r="N435" s="27">
        <f t="shared" si="39"/>
        <v>2015</v>
      </c>
      <c r="O435" s="25" t="str">
        <f t="shared" si="40"/>
        <v>Aug</v>
      </c>
      <c r="P435" s="19">
        <f t="shared" si="41"/>
        <v>42298.51829861111</v>
      </c>
      <c r="Q435" t="b">
        <v>0</v>
      </c>
      <c r="R435">
        <v>0</v>
      </c>
      <c r="S435" t="b">
        <v>0</v>
      </c>
      <c r="T435" t="s">
        <v>8270</v>
      </c>
      <c r="U435" s="8">
        <v>0</v>
      </c>
      <c r="V435" s="17" t="e">
        <f t="shared" si="36"/>
        <v>#DIV/0!</v>
      </c>
      <c r="W435" t="s">
        <v>8310</v>
      </c>
      <c r="X435" t="s">
        <v>8316</v>
      </c>
    </row>
    <row r="436" spans="1:24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21">
        <f t="shared" si="37"/>
        <v>42228.421550925923</v>
      </c>
      <c r="L436" s="24">
        <v>42228.421550925923</v>
      </c>
      <c r="M436" s="27">
        <f t="shared" si="38"/>
        <v>8</v>
      </c>
      <c r="N436" s="27">
        <f t="shared" si="39"/>
        <v>2015</v>
      </c>
      <c r="O436" s="25" t="str">
        <f t="shared" si="40"/>
        <v>Aug</v>
      </c>
      <c r="P436" s="19">
        <f t="shared" si="41"/>
        <v>42288.421550925923</v>
      </c>
      <c r="Q436" t="b">
        <v>0</v>
      </c>
      <c r="R436">
        <v>2</v>
      </c>
      <c r="S436" t="b">
        <v>0</v>
      </c>
      <c r="T436" t="s">
        <v>8270</v>
      </c>
      <c r="U436" s="8">
        <v>0.05</v>
      </c>
      <c r="V436" s="17">
        <f t="shared" si="36"/>
        <v>62.5</v>
      </c>
      <c r="W436" t="s">
        <v>8310</v>
      </c>
      <c r="X436" t="s">
        <v>8316</v>
      </c>
    </row>
    <row r="437" spans="1:24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21">
        <f t="shared" si="37"/>
        <v>41576.626180555555</v>
      </c>
      <c r="L437" s="24">
        <v>41576.626180555555</v>
      </c>
      <c r="M437" s="27">
        <f t="shared" si="38"/>
        <v>10</v>
      </c>
      <c r="N437" s="27">
        <f t="shared" si="39"/>
        <v>2013</v>
      </c>
      <c r="O437" s="25" t="str">
        <f t="shared" si="40"/>
        <v>Oct</v>
      </c>
      <c r="P437" s="19">
        <f t="shared" si="41"/>
        <v>41609.667847222219</v>
      </c>
      <c r="Q437" t="b">
        <v>0</v>
      </c>
      <c r="R437">
        <v>3</v>
      </c>
      <c r="S437" t="b">
        <v>0</v>
      </c>
      <c r="T437" t="s">
        <v>8270</v>
      </c>
      <c r="U437" s="8">
        <v>2.7272727272727273E-5</v>
      </c>
      <c r="V437" s="17">
        <f t="shared" si="36"/>
        <v>1</v>
      </c>
      <c r="W437" t="s">
        <v>8310</v>
      </c>
      <c r="X437" t="s">
        <v>8316</v>
      </c>
    </row>
    <row r="438" spans="1:24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21">
        <f t="shared" si="37"/>
        <v>41500.539120370369</v>
      </c>
      <c r="L438" s="24">
        <v>41500.539120370369</v>
      </c>
      <c r="M438" s="27">
        <f t="shared" si="38"/>
        <v>8</v>
      </c>
      <c r="N438" s="27">
        <f t="shared" si="39"/>
        <v>2013</v>
      </c>
      <c r="O438" s="25" t="str">
        <f t="shared" si="40"/>
        <v>Aug</v>
      </c>
      <c r="P438" s="19">
        <f t="shared" si="41"/>
        <v>41530.539120370369</v>
      </c>
      <c r="Q438" t="b">
        <v>0</v>
      </c>
      <c r="R438">
        <v>0</v>
      </c>
      <c r="S438" t="b">
        <v>0</v>
      </c>
      <c r="T438" t="s">
        <v>8270</v>
      </c>
      <c r="U438" s="8">
        <v>0</v>
      </c>
      <c r="V438" s="17" t="e">
        <f t="shared" si="36"/>
        <v>#DIV/0!</v>
      </c>
      <c r="W438" t="s">
        <v>8310</v>
      </c>
      <c r="X438" t="s">
        <v>8316</v>
      </c>
    </row>
    <row r="439" spans="1:24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21">
        <f t="shared" si="37"/>
        <v>41456.154085648144</v>
      </c>
      <c r="L439" s="24">
        <v>41456.154085648152</v>
      </c>
      <c r="M439" s="27">
        <f t="shared" si="38"/>
        <v>7</v>
      </c>
      <c r="N439" s="27">
        <f t="shared" si="39"/>
        <v>2013</v>
      </c>
      <c r="O439" s="25" t="str">
        <f t="shared" si="40"/>
        <v>Jul</v>
      </c>
      <c r="P439" s="19">
        <f t="shared" si="41"/>
        <v>41486.154085648144</v>
      </c>
      <c r="Q439" t="b">
        <v>0</v>
      </c>
      <c r="R439">
        <v>0</v>
      </c>
      <c r="S439" t="b">
        <v>0</v>
      </c>
      <c r="T439" t="s">
        <v>8270</v>
      </c>
      <c r="U439" s="8">
        <v>0</v>
      </c>
      <c r="V439" s="17" t="e">
        <f t="shared" si="36"/>
        <v>#DIV/0!</v>
      </c>
      <c r="W439" t="s">
        <v>8310</v>
      </c>
      <c r="X439" t="s">
        <v>8316</v>
      </c>
    </row>
    <row r="440" spans="1:24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21">
        <f t="shared" si="37"/>
        <v>42591.110254629624</v>
      </c>
      <c r="L440" s="24">
        <v>42591.110254629632</v>
      </c>
      <c r="M440" s="27">
        <f t="shared" si="38"/>
        <v>8</v>
      </c>
      <c r="N440" s="27">
        <f t="shared" si="39"/>
        <v>2016</v>
      </c>
      <c r="O440" s="25" t="str">
        <f t="shared" si="40"/>
        <v>Aug</v>
      </c>
      <c r="P440" s="19">
        <f t="shared" si="41"/>
        <v>42651.110254629624</v>
      </c>
      <c r="Q440" t="b">
        <v>0</v>
      </c>
      <c r="R440">
        <v>11</v>
      </c>
      <c r="S440" t="b">
        <v>0</v>
      </c>
      <c r="T440" t="s">
        <v>8270</v>
      </c>
      <c r="U440" s="8">
        <v>9.3799999999999994E-2</v>
      </c>
      <c r="V440" s="17">
        <f t="shared" si="36"/>
        <v>170.54545454545453</v>
      </c>
      <c r="W440" t="s">
        <v>8310</v>
      </c>
      <c r="X440" t="s">
        <v>8316</v>
      </c>
    </row>
    <row r="441" spans="1:24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21">
        <f t="shared" si="37"/>
        <v>42296.052754629629</v>
      </c>
      <c r="L441" s="24">
        <v>42296.052754629629</v>
      </c>
      <c r="M441" s="27">
        <f t="shared" si="38"/>
        <v>10</v>
      </c>
      <c r="N441" s="27">
        <f t="shared" si="39"/>
        <v>2015</v>
      </c>
      <c r="O441" s="25" t="str">
        <f t="shared" si="40"/>
        <v>Oct</v>
      </c>
      <c r="P441" s="19">
        <f t="shared" si="41"/>
        <v>42326.094421296293</v>
      </c>
      <c r="Q441" t="b">
        <v>0</v>
      </c>
      <c r="R441">
        <v>0</v>
      </c>
      <c r="S441" t="b">
        <v>0</v>
      </c>
      <c r="T441" t="s">
        <v>8270</v>
      </c>
      <c r="U441" s="8">
        <v>0</v>
      </c>
      <c r="V441" s="17" t="e">
        <f t="shared" si="36"/>
        <v>#DIV/0!</v>
      </c>
      <c r="W441" t="s">
        <v>8310</v>
      </c>
      <c r="X441" t="s">
        <v>8316</v>
      </c>
    </row>
    <row r="442" spans="1:24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21">
        <f t="shared" si="37"/>
        <v>41919.553449074076</v>
      </c>
      <c r="L442" s="24">
        <v>41919.553449074076</v>
      </c>
      <c r="M442" s="27">
        <f t="shared" si="38"/>
        <v>10</v>
      </c>
      <c r="N442" s="27">
        <f t="shared" si="39"/>
        <v>2014</v>
      </c>
      <c r="O442" s="25" t="str">
        <f t="shared" si="40"/>
        <v>Oct</v>
      </c>
      <c r="P442" s="19">
        <f t="shared" si="41"/>
        <v>41929.553449074076</v>
      </c>
      <c r="Q442" t="b">
        <v>0</v>
      </c>
      <c r="R442">
        <v>1</v>
      </c>
      <c r="S442" t="b">
        <v>0</v>
      </c>
      <c r="T442" t="s">
        <v>8270</v>
      </c>
      <c r="U442" s="8">
        <v>1E-3</v>
      </c>
      <c r="V442" s="17">
        <f t="shared" si="36"/>
        <v>5</v>
      </c>
      <c r="W442" t="s">
        <v>8310</v>
      </c>
      <c r="X442" t="s">
        <v>8316</v>
      </c>
    </row>
    <row r="443" spans="1:24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21">
        <f t="shared" si="37"/>
        <v>42423.777233796289</v>
      </c>
      <c r="L443" s="24">
        <v>42423.777233796296</v>
      </c>
      <c r="M443" s="27">
        <f t="shared" si="38"/>
        <v>2</v>
      </c>
      <c r="N443" s="27">
        <f t="shared" si="39"/>
        <v>2016</v>
      </c>
      <c r="O443" s="25" t="str">
        <f t="shared" si="40"/>
        <v>Feb</v>
      </c>
      <c r="P443" s="19">
        <f t="shared" si="41"/>
        <v>42453.735567129632</v>
      </c>
      <c r="Q443" t="b">
        <v>0</v>
      </c>
      <c r="R443">
        <v>0</v>
      </c>
      <c r="S443" t="b">
        <v>0</v>
      </c>
      <c r="T443" t="s">
        <v>8270</v>
      </c>
      <c r="U443" s="8">
        <v>0</v>
      </c>
      <c r="V443" s="17" t="e">
        <f t="shared" si="36"/>
        <v>#DIV/0!</v>
      </c>
      <c r="W443" t="s">
        <v>8310</v>
      </c>
      <c r="X443" t="s">
        <v>8316</v>
      </c>
    </row>
    <row r="444" spans="1:24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21">
        <f t="shared" si="37"/>
        <v>41550.585601851846</v>
      </c>
      <c r="L444" s="24">
        <v>41550.585601851853</v>
      </c>
      <c r="M444" s="27">
        <f t="shared" si="38"/>
        <v>10</v>
      </c>
      <c r="N444" s="27">
        <f t="shared" si="39"/>
        <v>2013</v>
      </c>
      <c r="O444" s="25" t="str">
        <f t="shared" si="40"/>
        <v>Oct</v>
      </c>
      <c r="P444" s="19">
        <f t="shared" si="41"/>
        <v>41580.585601851846</v>
      </c>
      <c r="Q444" t="b">
        <v>0</v>
      </c>
      <c r="R444">
        <v>17</v>
      </c>
      <c r="S444" t="b">
        <v>0</v>
      </c>
      <c r="T444" t="s">
        <v>8270</v>
      </c>
      <c r="U444" s="8">
        <v>0.39358823529411763</v>
      </c>
      <c r="V444" s="17">
        <f t="shared" si="36"/>
        <v>393.58823529411762</v>
      </c>
      <c r="W444" t="s">
        <v>8310</v>
      </c>
      <c r="X444" t="s">
        <v>8316</v>
      </c>
    </row>
    <row r="445" spans="1:24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21">
        <f t="shared" si="37"/>
        <v>42024.680358796293</v>
      </c>
      <c r="L445" s="24">
        <v>42024.680358796293</v>
      </c>
      <c r="M445" s="27">
        <f t="shared" si="38"/>
        <v>1</v>
      </c>
      <c r="N445" s="27">
        <f t="shared" si="39"/>
        <v>2015</v>
      </c>
      <c r="O445" s="25" t="str">
        <f t="shared" si="40"/>
        <v>Jan</v>
      </c>
      <c r="P445" s="19">
        <f t="shared" si="41"/>
        <v>42054.680358796293</v>
      </c>
      <c r="Q445" t="b">
        <v>0</v>
      </c>
      <c r="R445">
        <v>2</v>
      </c>
      <c r="S445" t="b">
        <v>0</v>
      </c>
      <c r="T445" t="s">
        <v>8270</v>
      </c>
      <c r="U445" s="8">
        <v>1E-3</v>
      </c>
      <c r="V445" s="17">
        <f t="shared" si="36"/>
        <v>5</v>
      </c>
      <c r="W445" t="s">
        <v>8310</v>
      </c>
      <c r="X445" t="s">
        <v>8316</v>
      </c>
    </row>
    <row r="446" spans="1:24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21">
        <f t="shared" si="37"/>
        <v>41649.806724537033</v>
      </c>
      <c r="L446" s="24">
        <v>41649.80672453704</v>
      </c>
      <c r="M446" s="27">
        <f t="shared" si="38"/>
        <v>1</v>
      </c>
      <c r="N446" s="27">
        <f t="shared" si="39"/>
        <v>2014</v>
      </c>
      <c r="O446" s="25" t="str">
        <f t="shared" si="40"/>
        <v>Jan</v>
      </c>
      <c r="P446" s="19">
        <f t="shared" si="41"/>
        <v>41679.806724537033</v>
      </c>
      <c r="Q446" t="b">
        <v>0</v>
      </c>
      <c r="R446">
        <v>1</v>
      </c>
      <c r="S446" t="b">
        <v>0</v>
      </c>
      <c r="T446" t="s">
        <v>8270</v>
      </c>
      <c r="U446" s="8">
        <v>0.05</v>
      </c>
      <c r="V446" s="17">
        <f t="shared" si="36"/>
        <v>50</v>
      </c>
      <c r="W446" t="s">
        <v>8310</v>
      </c>
      <c r="X446" t="s">
        <v>8316</v>
      </c>
    </row>
    <row r="447" spans="1:24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21">
        <f t="shared" si="37"/>
        <v>40894.69862268518</v>
      </c>
      <c r="L447" s="24">
        <v>40894.698622685188</v>
      </c>
      <c r="M447" s="27">
        <f t="shared" si="38"/>
        <v>12</v>
      </c>
      <c r="N447" s="27">
        <f t="shared" si="39"/>
        <v>2011</v>
      </c>
      <c r="O447" s="25" t="str">
        <f t="shared" si="40"/>
        <v>Dec</v>
      </c>
      <c r="P447" s="19">
        <f t="shared" si="41"/>
        <v>40954.69862268518</v>
      </c>
      <c r="Q447" t="b">
        <v>0</v>
      </c>
      <c r="R447">
        <v>2</v>
      </c>
      <c r="S447" t="b">
        <v>0</v>
      </c>
      <c r="T447" t="s">
        <v>8270</v>
      </c>
      <c r="U447" s="8">
        <v>3.3333333333333335E-5</v>
      </c>
      <c r="V447" s="17">
        <f t="shared" si="36"/>
        <v>1</v>
      </c>
      <c r="W447" t="s">
        <v>8310</v>
      </c>
      <c r="X447" t="s">
        <v>8316</v>
      </c>
    </row>
    <row r="448" spans="1:24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21">
        <f t="shared" si="37"/>
        <v>42130.127025462956</v>
      </c>
      <c r="L448" s="24">
        <v>42130.127025462964</v>
      </c>
      <c r="M448" s="27">
        <f t="shared" si="38"/>
        <v>5</v>
      </c>
      <c r="N448" s="27">
        <f t="shared" si="39"/>
        <v>2015</v>
      </c>
      <c r="O448" s="25" t="str">
        <f t="shared" si="40"/>
        <v>May</v>
      </c>
      <c r="P448" s="19">
        <f t="shared" si="41"/>
        <v>42145.127025462956</v>
      </c>
      <c r="Q448" t="b">
        <v>0</v>
      </c>
      <c r="R448">
        <v>16</v>
      </c>
      <c r="S448" t="b">
        <v>0</v>
      </c>
      <c r="T448" t="s">
        <v>8270</v>
      </c>
      <c r="U448" s="8">
        <v>7.2952380952380949E-2</v>
      </c>
      <c r="V448" s="17">
        <f t="shared" si="36"/>
        <v>47.875</v>
      </c>
      <c r="W448" t="s">
        <v>8310</v>
      </c>
      <c r="X448" t="s">
        <v>8316</v>
      </c>
    </row>
    <row r="449" spans="1:24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21">
        <f t="shared" si="37"/>
        <v>42036.875231481477</v>
      </c>
      <c r="L449" s="24">
        <v>42036.875231481485</v>
      </c>
      <c r="M449" s="27">
        <f t="shared" si="38"/>
        <v>2</v>
      </c>
      <c r="N449" s="27">
        <f t="shared" si="39"/>
        <v>2015</v>
      </c>
      <c r="O449" s="25" t="str">
        <f t="shared" si="40"/>
        <v>Feb</v>
      </c>
      <c r="P449" s="19">
        <f t="shared" si="41"/>
        <v>42066.875231481477</v>
      </c>
      <c r="Q449" t="b">
        <v>0</v>
      </c>
      <c r="R449">
        <v>1</v>
      </c>
      <c r="S449" t="b">
        <v>0</v>
      </c>
      <c r="T449" t="s">
        <v>8270</v>
      </c>
      <c r="U449" s="8">
        <v>1.6666666666666666E-4</v>
      </c>
      <c r="V449" s="17">
        <f t="shared" si="36"/>
        <v>5</v>
      </c>
      <c r="W449" t="s">
        <v>8310</v>
      </c>
      <c r="X449" t="s">
        <v>8316</v>
      </c>
    </row>
    <row r="450" spans="1:24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21">
        <f t="shared" si="37"/>
        <v>41331.34679398148</v>
      </c>
      <c r="L450" s="24">
        <v>41331.34679398148</v>
      </c>
      <c r="M450" s="27">
        <f t="shared" si="38"/>
        <v>2</v>
      </c>
      <c r="N450" s="27">
        <f t="shared" si="39"/>
        <v>2013</v>
      </c>
      <c r="O450" s="25" t="str">
        <f t="shared" si="40"/>
        <v>Feb</v>
      </c>
      <c r="P450" s="19">
        <f t="shared" si="41"/>
        <v>41356.305127314808</v>
      </c>
      <c r="Q450" t="b">
        <v>0</v>
      </c>
      <c r="R450">
        <v>4</v>
      </c>
      <c r="S450" t="b">
        <v>0</v>
      </c>
      <c r="T450" t="s">
        <v>8270</v>
      </c>
      <c r="U450" s="8">
        <v>3.2804E-2</v>
      </c>
      <c r="V450" s="17">
        <f t="shared" ref="V450:V513" si="42">E450/R450</f>
        <v>20.502500000000001</v>
      </c>
      <c r="W450" t="s">
        <v>8310</v>
      </c>
      <c r="X450" t="s">
        <v>8316</v>
      </c>
    </row>
    <row r="451" spans="1:24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21">
        <f t="shared" ref="K451:K514" si="43">(J450/86400)+25569+(-5/24)</f>
        <v>41753.549710648142</v>
      </c>
      <c r="L451" s="24">
        <v>41753.549710648149</v>
      </c>
      <c r="M451" s="27">
        <f t="shared" ref="M451:M514" si="44">MONTH(L451)</f>
        <v>4</v>
      </c>
      <c r="N451" s="27">
        <f t="shared" ref="N451:N514" si="45">YEAR(L451)</f>
        <v>2014</v>
      </c>
      <c r="O451" s="25" t="str">
        <f t="shared" ref="O451:O514" si="46">VLOOKUP($M451,$AI$3:$AJ$14,2,FALSE)</f>
        <v>Apr</v>
      </c>
      <c r="P451" s="19">
        <f t="shared" ref="P451:P514" si="47">(I450/86400)+25569+(-5/24)</f>
        <v>41773.549710648142</v>
      </c>
      <c r="Q451" t="b">
        <v>0</v>
      </c>
      <c r="R451">
        <v>5</v>
      </c>
      <c r="S451" t="b">
        <v>0</v>
      </c>
      <c r="T451" t="s">
        <v>8270</v>
      </c>
      <c r="U451" s="8">
        <v>2.2499999999999999E-2</v>
      </c>
      <c r="V451" s="17">
        <f t="shared" si="42"/>
        <v>9</v>
      </c>
      <c r="W451" t="s">
        <v>8310</v>
      </c>
      <c r="X451" t="s">
        <v>8316</v>
      </c>
    </row>
    <row r="452" spans="1:24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21">
        <f t="shared" si="43"/>
        <v>41534.359780092593</v>
      </c>
      <c r="L452" s="24">
        <v>41534.359780092593</v>
      </c>
      <c r="M452" s="27">
        <f t="shared" si="44"/>
        <v>9</v>
      </c>
      <c r="N452" s="27">
        <f t="shared" si="45"/>
        <v>2013</v>
      </c>
      <c r="O452" s="25" t="str">
        <f t="shared" si="46"/>
        <v>Sep</v>
      </c>
      <c r="P452" s="19">
        <f t="shared" si="47"/>
        <v>41564.359780092593</v>
      </c>
      <c r="Q452" t="b">
        <v>0</v>
      </c>
      <c r="R452">
        <v>7</v>
      </c>
      <c r="S452" t="b">
        <v>0</v>
      </c>
      <c r="T452" t="s">
        <v>8270</v>
      </c>
      <c r="U452" s="8">
        <v>7.92E-3</v>
      </c>
      <c r="V452" s="17">
        <f t="shared" si="42"/>
        <v>56.571428571428569</v>
      </c>
      <c r="W452" t="s">
        <v>8310</v>
      </c>
      <c r="X452" t="s">
        <v>8316</v>
      </c>
    </row>
    <row r="453" spans="1:24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21">
        <f t="shared" si="43"/>
        <v>41654.73842592592</v>
      </c>
      <c r="L453" s="24">
        <v>41654.738425925927</v>
      </c>
      <c r="M453" s="27">
        <f t="shared" si="44"/>
        <v>1</v>
      </c>
      <c r="N453" s="27">
        <f t="shared" si="45"/>
        <v>2014</v>
      </c>
      <c r="O453" s="25" t="str">
        <f t="shared" si="46"/>
        <v>Jan</v>
      </c>
      <c r="P453" s="19">
        <f t="shared" si="47"/>
        <v>41684.73842592592</v>
      </c>
      <c r="Q453" t="b">
        <v>0</v>
      </c>
      <c r="R453">
        <v>0</v>
      </c>
      <c r="S453" t="b">
        <v>0</v>
      </c>
      <c r="T453" t="s">
        <v>8270</v>
      </c>
      <c r="U453" s="8">
        <v>0</v>
      </c>
      <c r="V453" s="17" t="e">
        <f t="shared" si="42"/>
        <v>#DIV/0!</v>
      </c>
      <c r="W453" t="s">
        <v>8310</v>
      </c>
      <c r="X453" t="s">
        <v>8316</v>
      </c>
    </row>
    <row r="454" spans="1:24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21">
        <f t="shared" si="43"/>
        <v>41634.506840277776</v>
      </c>
      <c r="L454" s="24">
        <v>41634.506840277776</v>
      </c>
      <c r="M454" s="27">
        <f t="shared" si="44"/>
        <v>12</v>
      </c>
      <c r="N454" s="27">
        <f t="shared" si="45"/>
        <v>2013</v>
      </c>
      <c r="O454" s="25" t="str">
        <f t="shared" si="46"/>
        <v>Dec</v>
      </c>
      <c r="P454" s="19">
        <f t="shared" si="47"/>
        <v>41664.506840277776</v>
      </c>
      <c r="Q454" t="b">
        <v>0</v>
      </c>
      <c r="R454">
        <v>12</v>
      </c>
      <c r="S454" t="b">
        <v>0</v>
      </c>
      <c r="T454" t="s">
        <v>8270</v>
      </c>
      <c r="U454" s="8">
        <v>0.64</v>
      </c>
      <c r="V454" s="17">
        <f t="shared" si="42"/>
        <v>40</v>
      </c>
      <c r="W454" t="s">
        <v>8310</v>
      </c>
      <c r="X454" t="s">
        <v>8316</v>
      </c>
    </row>
    <row r="455" spans="1:24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21">
        <f t="shared" si="43"/>
        <v>42107.49554398148</v>
      </c>
      <c r="L455" s="24">
        <v>42107.49554398148</v>
      </c>
      <c r="M455" s="27">
        <f t="shared" si="44"/>
        <v>4</v>
      </c>
      <c r="N455" s="27">
        <f t="shared" si="45"/>
        <v>2015</v>
      </c>
      <c r="O455" s="25" t="str">
        <f t="shared" si="46"/>
        <v>Apr</v>
      </c>
      <c r="P455" s="19">
        <f t="shared" si="47"/>
        <v>42137.49554398148</v>
      </c>
      <c r="Q455" t="b">
        <v>0</v>
      </c>
      <c r="R455">
        <v>2</v>
      </c>
      <c r="S455" t="b">
        <v>0</v>
      </c>
      <c r="T455" t="s">
        <v>8270</v>
      </c>
      <c r="U455" s="8">
        <v>2.740447957839262E-4</v>
      </c>
      <c r="V455" s="17">
        <f t="shared" si="42"/>
        <v>13</v>
      </c>
      <c r="W455" t="s">
        <v>8310</v>
      </c>
      <c r="X455" t="s">
        <v>8316</v>
      </c>
    </row>
    <row r="456" spans="1:24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21">
        <f t="shared" si="43"/>
        <v>42038.616655092592</v>
      </c>
      <c r="L456" s="24">
        <v>42038.616655092592</v>
      </c>
      <c r="M456" s="27">
        <f t="shared" si="44"/>
        <v>2</v>
      </c>
      <c r="N456" s="27">
        <f t="shared" si="45"/>
        <v>2015</v>
      </c>
      <c r="O456" s="25" t="str">
        <f t="shared" si="46"/>
        <v>Feb</v>
      </c>
      <c r="P456" s="19">
        <f t="shared" si="47"/>
        <v>42054.616655092592</v>
      </c>
      <c r="Q456" t="b">
        <v>0</v>
      </c>
      <c r="R456">
        <v>5</v>
      </c>
      <c r="S456" t="b">
        <v>0</v>
      </c>
      <c r="T456" t="s">
        <v>8270</v>
      </c>
      <c r="U456" s="8">
        <v>8.2000000000000007E-3</v>
      </c>
      <c r="V456" s="17">
        <f t="shared" si="42"/>
        <v>16.399999999999999</v>
      </c>
      <c r="W456" t="s">
        <v>8310</v>
      </c>
      <c r="X456" t="s">
        <v>8316</v>
      </c>
    </row>
    <row r="457" spans="1:24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21">
        <f t="shared" si="43"/>
        <v>41938.508923611109</v>
      </c>
      <c r="L457" s="24">
        <v>41938.508923611109</v>
      </c>
      <c r="M457" s="27">
        <f t="shared" si="44"/>
        <v>10</v>
      </c>
      <c r="N457" s="27">
        <f t="shared" si="45"/>
        <v>2014</v>
      </c>
      <c r="O457" s="25" t="str">
        <f t="shared" si="46"/>
        <v>Oct</v>
      </c>
      <c r="P457" s="19">
        <f t="shared" si="47"/>
        <v>41969.343055555553</v>
      </c>
      <c r="Q457" t="b">
        <v>0</v>
      </c>
      <c r="R457">
        <v>2</v>
      </c>
      <c r="S457" t="b">
        <v>0</v>
      </c>
      <c r="T457" t="s">
        <v>8270</v>
      </c>
      <c r="U457" s="8">
        <v>6.9230769230769226E-4</v>
      </c>
      <c r="V457" s="17">
        <f t="shared" si="42"/>
        <v>22.5</v>
      </c>
      <c r="W457" t="s">
        <v>8310</v>
      </c>
      <c r="X457" t="s">
        <v>8316</v>
      </c>
    </row>
    <row r="458" spans="1:24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21">
        <f t="shared" si="43"/>
        <v>40970.794236111113</v>
      </c>
      <c r="L458" s="24">
        <v>40970.794236111113</v>
      </c>
      <c r="M458" s="27">
        <f t="shared" si="44"/>
        <v>3</v>
      </c>
      <c r="N458" s="27">
        <f t="shared" si="45"/>
        <v>2012</v>
      </c>
      <c r="O458" s="25" t="str">
        <f t="shared" si="46"/>
        <v>Mar</v>
      </c>
      <c r="P458" s="19">
        <f t="shared" si="47"/>
        <v>41015.813194444439</v>
      </c>
      <c r="Q458" t="b">
        <v>0</v>
      </c>
      <c r="R458">
        <v>3</v>
      </c>
      <c r="S458" t="b">
        <v>0</v>
      </c>
      <c r="T458" t="s">
        <v>8270</v>
      </c>
      <c r="U458" s="8">
        <v>6.8631863186318634E-3</v>
      </c>
      <c r="V458" s="17">
        <f t="shared" si="42"/>
        <v>20.333333333333332</v>
      </c>
      <c r="W458" t="s">
        <v>8310</v>
      </c>
      <c r="X458" t="s">
        <v>8316</v>
      </c>
    </row>
    <row r="459" spans="1:24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21">
        <f t="shared" si="43"/>
        <v>41547.486122685186</v>
      </c>
      <c r="L459" s="24">
        <v>41547.486122685186</v>
      </c>
      <c r="M459" s="27">
        <f t="shared" si="44"/>
        <v>9</v>
      </c>
      <c r="N459" s="27">
        <f t="shared" si="45"/>
        <v>2013</v>
      </c>
      <c r="O459" s="25" t="str">
        <f t="shared" si="46"/>
        <v>Sep</v>
      </c>
      <c r="P459" s="19">
        <f t="shared" si="47"/>
        <v>41568.957638888889</v>
      </c>
      <c r="Q459" t="b">
        <v>0</v>
      </c>
      <c r="R459">
        <v>0</v>
      </c>
      <c r="S459" t="b">
        <v>0</v>
      </c>
      <c r="T459" t="s">
        <v>8270</v>
      </c>
      <c r="U459" s="8">
        <v>0</v>
      </c>
      <c r="V459" s="17" t="e">
        <f t="shared" si="42"/>
        <v>#DIV/0!</v>
      </c>
      <c r="W459" t="s">
        <v>8310</v>
      </c>
      <c r="X459" t="s">
        <v>8316</v>
      </c>
    </row>
    <row r="460" spans="1:24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21">
        <f t="shared" si="43"/>
        <v>41837.559166666666</v>
      </c>
      <c r="L460" s="24">
        <v>41837.559166666666</v>
      </c>
      <c r="M460" s="27">
        <f t="shared" si="44"/>
        <v>7</v>
      </c>
      <c r="N460" s="27">
        <f t="shared" si="45"/>
        <v>2014</v>
      </c>
      <c r="O460" s="25" t="str">
        <f t="shared" si="46"/>
        <v>Jul</v>
      </c>
      <c r="P460" s="19">
        <f t="shared" si="47"/>
        <v>41867.559166666666</v>
      </c>
      <c r="Q460" t="b">
        <v>0</v>
      </c>
      <c r="R460">
        <v>49</v>
      </c>
      <c r="S460" t="b">
        <v>0</v>
      </c>
      <c r="T460" t="s">
        <v>8270</v>
      </c>
      <c r="U460" s="8">
        <v>8.2100000000000006E-2</v>
      </c>
      <c r="V460" s="17">
        <f t="shared" si="42"/>
        <v>16.755102040816325</v>
      </c>
      <c r="W460" t="s">
        <v>8310</v>
      </c>
      <c r="X460" t="s">
        <v>8316</v>
      </c>
    </row>
    <row r="461" spans="1:24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21">
        <f t="shared" si="43"/>
        <v>41378.491435185184</v>
      </c>
      <c r="L461" s="24">
        <v>41378.491435185184</v>
      </c>
      <c r="M461" s="27">
        <f t="shared" si="44"/>
        <v>4</v>
      </c>
      <c r="N461" s="27">
        <f t="shared" si="45"/>
        <v>2013</v>
      </c>
      <c r="O461" s="25" t="str">
        <f t="shared" si="46"/>
        <v>Apr</v>
      </c>
      <c r="P461" s="19">
        <f t="shared" si="47"/>
        <v>41408.491435185184</v>
      </c>
      <c r="Q461" t="b">
        <v>0</v>
      </c>
      <c r="R461">
        <v>1</v>
      </c>
      <c r="S461" t="b">
        <v>0</v>
      </c>
      <c r="T461" t="s">
        <v>8270</v>
      </c>
      <c r="U461" s="8">
        <v>6.4102564102564103E-4</v>
      </c>
      <c r="V461" s="17">
        <f t="shared" si="42"/>
        <v>25</v>
      </c>
      <c r="W461" t="s">
        <v>8310</v>
      </c>
      <c r="X461" t="s">
        <v>8316</v>
      </c>
    </row>
    <row r="462" spans="1:24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21">
        <f t="shared" si="43"/>
        <v>40800.432025462964</v>
      </c>
      <c r="L462" s="24">
        <v>40800.432025462964</v>
      </c>
      <c r="M462" s="27">
        <f t="shared" si="44"/>
        <v>9</v>
      </c>
      <c r="N462" s="27">
        <f t="shared" si="45"/>
        <v>2011</v>
      </c>
      <c r="O462" s="25" t="str">
        <f t="shared" si="46"/>
        <v>Sep</v>
      </c>
      <c r="P462" s="19">
        <f t="shared" si="47"/>
        <v>40860.473692129628</v>
      </c>
      <c r="Q462" t="b">
        <v>0</v>
      </c>
      <c r="R462">
        <v>2</v>
      </c>
      <c r="S462" t="b">
        <v>0</v>
      </c>
      <c r="T462" t="s">
        <v>8270</v>
      </c>
      <c r="U462" s="8">
        <v>2.9411764705882353E-3</v>
      </c>
      <c r="V462" s="17">
        <f t="shared" si="42"/>
        <v>12.5</v>
      </c>
      <c r="W462" t="s">
        <v>8310</v>
      </c>
      <c r="X462" t="s">
        <v>8316</v>
      </c>
    </row>
    <row r="463" spans="1:24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21">
        <f t="shared" si="43"/>
        <v>41759.334201388883</v>
      </c>
      <c r="L463" s="24">
        <v>41759.334201388891</v>
      </c>
      <c r="M463" s="27">
        <f t="shared" si="44"/>
        <v>4</v>
      </c>
      <c r="N463" s="27">
        <f t="shared" si="45"/>
        <v>2014</v>
      </c>
      <c r="O463" s="25" t="str">
        <f t="shared" si="46"/>
        <v>Apr</v>
      </c>
      <c r="P463" s="19">
        <f t="shared" si="47"/>
        <v>41790.958333333328</v>
      </c>
      <c r="Q463" t="b">
        <v>0</v>
      </c>
      <c r="R463">
        <v>0</v>
      </c>
      <c r="S463" t="b">
        <v>0</v>
      </c>
      <c r="T463" t="s">
        <v>8270</v>
      </c>
      <c r="U463" s="8">
        <v>0</v>
      </c>
      <c r="V463" s="17" t="e">
        <f t="shared" si="42"/>
        <v>#DIV/0!</v>
      </c>
      <c r="W463" t="s">
        <v>8310</v>
      </c>
      <c r="X463" t="s">
        <v>8316</v>
      </c>
    </row>
    <row r="464" spans="1:24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21">
        <f t="shared" si="43"/>
        <v>41407.638506944444</v>
      </c>
      <c r="L464" s="24">
        <v>41407.638506944444</v>
      </c>
      <c r="M464" s="27">
        <f t="shared" si="44"/>
        <v>5</v>
      </c>
      <c r="N464" s="27">
        <f t="shared" si="45"/>
        <v>2013</v>
      </c>
      <c r="O464" s="25" t="str">
        <f t="shared" si="46"/>
        <v>May</v>
      </c>
      <c r="P464" s="19">
        <f t="shared" si="47"/>
        <v>41427.638506944444</v>
      </c>
      <c r="Q464" t="b">
        <v>0</v>
      </c>
      <c r="R464">
        <v>0</v>
      </c>
      <c r="S464" t="b">
        <v>0</v>
      </c>
      <c r="T464" t="s">
        <v>8270</v>
      </c>
      <c r="U464" s="8">
        <v>0</v>
      </c>
      <c r="V464" s="17" t="e">
        <f t="shared" si="42"/>
        <v>#DIV/0!</v>
      </c>
      <c r="W464" t="s">
        <v>8310</v>
      </c>
      <c r="X464" t="s">
        <v>8316</v>
      </c>
    </row>
    <row r="465" spans="1:24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21">
        <f t="shared" si="43"/>
        <v>40704.918298611105</v>
      </c>
      <c r="L465" s="24">
        <v>40704.918298611112</v>
      </c>
      <c r="M465" s="27">
        <f t="shared" si="44"/>
        <v>6</v>
      </c>
      <c r="N465" s="27">
        <f t="shared" si="45"/>
        <v>2011</v>
      </c>
      <c r="O465" s="25" t="str">
        <f t="shared" si="46"/>
        <v>Jun</v>
      </c>
      <c r="P465" s="19">
        <f t="shared" si="47"/>
        <v>40764.918298611105</v>
      </c>
      <c r="Q465" t="b">
        <v>0</v>
      </c>
      <c r="R465">
        <v>11</v>
      </c>
      <c r="S465" t="b">
        <v>0</v>
      </c>
      <c r="T465" t="s">
        <v>8270</v>
      </c>
      <c r="U465" s="8">
        <v>2.2727272727272728E-2</v>
      </c>
      <c r="V465" s="17">
        <f t="shared" si="42"/>
        <v>113.63636363636364</v>
      </c>
      <c r="W465" t="s">
        <v>8310</v>
      </c>
      <c r="X465" t="s">
        <v>8316</v>
      </c>
    </row>
    <row r="466" spans="1:24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21">
        <f t="shared" si="43"/>
        <v>40750.501770833333</v>
      </c>
      <c r="L466" s="24">
        <v>40750.501770833333</v>
      </c>
      <c r="M466" s="27">
        <f t="shared" si="44"/>
        <v>7</v>
      </c>
      <c r="N466" s="27">
        <f t="shared" si="45"/>
        <v>2011</v>
      </c>
      <c r="O466" s="25" t="str">
        <f t="shared" si="46"/>
        <v>Jul</v>
      </c>
      <c r="P466" s="19">
        <f t="shared" si="47"/>
        <v>40810.501770833333</v>
      </c>
      <c r="Q466" t="b">
        <v>0</v>
      </c>
      <c r="R466">
        <v>1</v>
      </c>
      <c r="S466" t="b">
        <v>0</v>
      </c>
      <c r="T466" t="s">
        <v>8270</v>
      </c>
      <c r="U466" s="8">
        <v>9.9009900990099011E-4</v>
      </c>
      <c r="V466" s="17">
        <f t="shared" si="42"/>
        <v>1</v>
      </c>
      <c r="W466" t="s">
        <v>8310</v>
      </c>
      <c r="X466" t="s">
        <v>8316</v>
      </c>
    </row>
    <row r="467" spans="1:24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21">
        <f t="shared" si="43"/>
        <v>42488.640451388885</v>
      </c>
      <c r="L467" s="24">
        <v>42488.640451388892</v>
      </c>
      <c r="M467" s="27">
        <f t="shared" si="44"/>
        <v>4</v>
      </c>
      <c r="N467" s="27">
        <f t="shared" si="45"/>
        <v>2016</v>
      </c>
      <c r="O467" s="25" t="str">
        <f t="shared" si="46"/>
        <v>Apr</v>
      </c>
      <c r="P467" s="19">
        <f t="shared" si="47"/>
        <v>42508.640451388885</v>
      </c>
      <c r="Q467" t="b">
        <v>0</v>
      </c>
      <c r="R467">
        <v>8</v>
      </c>
      <c r="S467" t="b">
        <v>0</v>
      </c>
      <c r="T467" t="s">
        <v>8270</v>
      </c>
      <c r="U467" s="8">
        <v>0.26953125</v>
      </c>
      <c r="V467" s="17">
        <f t="shared" si="42"/>
        <v>17.25</v>
      </c>
      <c r="W467" t="s">
        <v>8310</v>
      </c>
      <c r="X467" t="s">
        <v>8316</v>
      </c>
    </row>
    <row r="468" spans="1:24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21">
        <f t="shared" si="43"/>
        <v>41800.911736111106</v>
      </c>
      <c r="L468" s="24">
        <v>41800.911736111113</v>
      </c>
      <c r="M468" s="27">
        <f t="shared" si="44"/>
        <v>6</v>
      </c>
      <c r="N468" s="27">
        <f t="shared" si="45"/>
        <v>2014</v>
      </c>
      <c r="O468" s="25" t="str">
        <f t="shared" si="46"/>
        <v>Jun</v>
      </c>
      <c r="P468" s="19">
        <f t="shared" si="47"/>
        <v>41816.911736111106</v>
      </c>
      <c r="Q468" t="b">
        <v>0</v>
      </c>
      <c r="R468">
        <v>5</v>
      </c>
      <c r="S468" t="b">
        <v>0</v>
      </c>
      <c r="T468" t="s">
        <v>8270</v>
      </c>
      <c r="U468" s="8">
        <v>7.6E-3</v>
      </c>
      <c r="V468" s="17">
        <f t="shared" si="42"/>
        <v>15.2</v>
      </c>
      <c r="W468" t="s">
        <v>8310</v>
      </c>
      <c r="X468" t="s">
        <v>8316</v>
      </c>
    </row>
    <row r="469" spans="1:24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21">
        <f t="shared" si="43"/>
        <v>41129.734537037039</v>
      </c>
      <c r="L469" s="24">
        <v>41129.734537037039</v>
      </c>
      <c r="M469" s="27">
        <f t="shared" si="44"/>
        <v>8</v>
      </c>
      <c r="N469" s="27">
        <f t="shared" si="45"/>
        <v>2012</v>
      </c>
      <c r="O469" s="25" t="str">
        <f t="shared" si="46"/>
        <v>Aug</v>
      </c>
      <c r="P469" s="19">
        <f t="shared" si="47"/>
        <v>41159.734537037039</v>
      </c>
      <c r="Q469" t="b">
        <v>0</v>
      </c>
      <c r="R469">
        <v>39</v>
      </c>
      <c r="S469" t="b">
        <v>0</v>
      </c>
      <c r="T469" t="s">
        <v>8270</v>
      </c>
      <c r="U469" s="8">
        <v>0.21575</v>
      </c>
      <c r="V469" s="17">
        <f t="shared" si="42"/>
        <v>110.64102564102564</v>
      </c>
      <c r="W469" t="s">
        <v>8310</v>
      </c>
      <c r="X469" t="s">
        <v>8316</v>
      </c>
    </row>
    <row r="470" spans="1:24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21">
        <f t="shared" si="43"/>
        <v>41135.471458333333</v>
      </c>
      <c r="L470" s="24">
        <v>41135.471458333333</v>
      </c>
      <c r="M470" s="27">
        <f t="shared" si="44"/>
        <v>8</v>
      </c>
      <c r="N470" s="27">
        <f t="shared" si="45"/>
        <v>2012</v>
      </c>
      <c r="O470" s="25" t="str">
        <f t="shared" si="46"/>
        <v>Aug</v>
      </c>
      <c r="P470" s="19">
        <f t="shared" si="47"/>
        <v>41180.471458333333</v>
      </c>
      <c r="Q470" t="b">
        <v>0</v>
      </c>
      <c r="R470">
        <v>0</v>
      </c>
      <c r="S470" t="b">
        <v>0</v>
      </c>
      <c r="T470" t="s">
        <v>8270</v>
      </c>
      <c r="U470" s="8">
        <v>0</v>
      </c>
      <c r="V470" s="17" t="e">
        <f t="shared" si="42"/>
        <v>#DIV/0!</v>
      </c>
      <c r="W470" t="s">
        <v>8310</v>
      </c>
      <c r="X470" t="s">
        <v>8316</v>
      </c>
    </row>
    <row r="471" spans="1:24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21">
        <f t="shared" si="43"/>
        <v>41040.959293981483</v>
      </c>
      <c r="L471" s="24">
        <v>41040.959293981483</v>
      </c>
      <c r="M471" s="27">
        <f t="shared" si="44"/>
        <v>5</v>
      </c>
      <c r="N471" s="27">
        <f t="shared" si="45"/>
        <v>2012</v>
      </c>
      <c r="O471" s="25" t="str">
        <f t="shared" si="46"/>
        <v>May</v>
      </c>
      <c r="P471" s="19">
        <f t="shared" si="47"/>
        <v>41100.952141203699</v>
      </c>
      <c r="Q471" t="b">
        <v>0</v>
      </c>
      <c r="R471">
        <v>0</v>
      </c>
      <c r="S471" t="b">
        <v>0</v>
      </c>
      <c r="T471" t="s">
        <v>8270</v>
      </c>
      <c r="U471" s="8">
        <v>0</v>
      </c>
      <c r="V471" s="17" t="e">
        <f t="shared" si="42"/>
        <v>#DIV/0!</v>
      </c>
      <c r="W471" t="s">
        <v>8310</v>
      </c>
      <c r="X471" t="s">
        <v>8316</v>
      </c>
    </row>
    <row r="472" spans="1:24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21">
        <f t="shared" si="43"/>
        <v>41827.781527777777</v>
      </c>
      <c r="L472" s="24">
        <v>41827.781527777777</v>
      </c>
      <c r="M472" s="27">
        <f t="shared" si="44"/>
        <v>7</v>
      </c>
      <c r="N472" s="27">
        <f t="shared" si="45"/>
        <v>2014</v>
      </c>
      <c r="O472" s="25" t="str">
        <f t="shared" si="46"/>
        <v>Jul</v>
      </c>
      <c r="P472" s="19">
        <f t="shared" si="47"/>
        <v>41887.781527777777</v>
      </c>
      <c r="Q472" t="b">
        <v>0</v>
      </c>
      <c r="R472">
        <v>2</v>
      </c>
      <c r="S472" t="b">
        <v>0</v>
      </c>
      <c r="T472" t="s">
        <v>8270</v>
      </c>
      <c r="U472" s="8">
        <v>1.0200000000000001E-2</v>
      </c>
      <c r="V472" s="17">
        <f t="shared" si="42"/>
        <v>25.5</v>
      </c>
      <c r="W472" t="s">
        <v>8310</v>
      </c>
      <c r="X472" t="s">
        <v>8316</v>
      </c>
    </row>
    <row r="473" spans="1:24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21">
        <f t="shared" si="43"/>
        <v>41604.959363425922</v>
      </c>
      <c r="L473" s="24">
        <v>41604.959363425929</v>
      </c>
      <c r="M473" s="27">
        <f t="shared" si="44"/>
        <v>11</v>
      </c>
      <c r="N473" s="27">
        <f t="shared" si="45"/>
        <v>2013</v>
      </c>
      <c r="O473" s="25" t="str">
        <f t="shared" si="46"/>
        <v>Nov</v>
      </c>
      <c r="P473" s="19">
        <f t="shared" si="47"/>
        <v>41654.958333333328</v>
      </c>
      <c r="Q473" t="b">
        <v>0</v>
      </c>
      <c r="R473">
        <v>170</v>
      </c>
      <c r="S473" t="b">
        <v>0</v>
      </c>
      <c r="T473" t="s">
        <v>8270</v>
      </c>
      <c r="U473" s="8">
        <v>0.11892727272727273</v>
      </c>
      <c r="V473" s="17">
        <f t="shared" si="42"/>
        <v>38.476470588235294</v>
      </c>
      <c r="W473" t="s">
        <v>8310</v>
      </c>
      <c r="X473" t="s">
        <v>8316</v>
      </c>
    </row>
    <row r="474" spans="1:24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21">
        <f t="shared" si="43"/>
        <v>41703.513645833329</v>
      </c>
      <c r="L474" s="24">
        <v>41703.513645833336</v>
      </c>
      <c r="M474" s="27">
        <f t="shared" si="44"/>
        <v>3</v>
      </c>
      <c r="N474" s="27">
        <f t="shared" si="45"/>
        <v>2014</v>
      </c>
      <c r="O474" s="25" t="str">
        <f t="shared" si="46"/>
        <v>Mar</v>
      </c>
      <c r="P474" s="19">
        <f t="shared" si="47"/>
        <v>41748.471979166665</v>
      </c>
      <c r="Q474" t="b">
        <v>0</v>
      </c>
      <c r="R474">
        <v>5</v>
      </c>
      <c r="S474" t="b">
        <v>0</v>
      </c>
      <c r="T474" t="s">
        <v>8270</v>
      </c>
      <c r="U474" s="8">
        <v>0.17624999999999999</v>
      </c>
      <c r="V474" s="17">
        <f t="shared" si="42"/>
        <v>28.2</v>
      </c>
      <c r="W474" t="s">
        <v>8310</v>
      </c>
      <c r="X474" t="s">
        <v>8316</v>
      </c>
    </row>
    <row r="475" spans="1:24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21">
        <f t="shared" si="43"/>
        <v>41844.714328703703</v>
      </c>
      <c r="L475" s="24">
        <v>41844.714328703703</v>
      </c>
      <c r="M475" s="27">
        <f t="shared" si="44"/>
        <v>7</v>
      </c>
      <c r="N475" s="27">
        <f t="shared" si="45"/>
        <v>2014</v>
      </c>
      <c r="O475" s="25" t="str">
        <f t="shared" si="46"/>
        <v>Jul</v>
      </c>
      <c r="P475" s="19">
        <f t="shared" si="47"/>
        <v>41874.714328703703</v>
      </c>
      <c r="Q475" t="b">
        <v>0</v>
      </c>
      <c r="R475">
        <v>14</v>
      </c>
      <c r="S475" t="b">
        <v>0</v>
      </c>
      <c r="T475" t="s">
        <v>8270</v>
      </c>
      <c r="U475" s="8">
        <v>2.87E-2</v>
      </c>
      <c r="V475" s="17">
        <f t="shared" si="42"/>
        <v>61.5</v>
      </c>
      <c r="W475" t="s">
        <v>8310</v>
      </c>
      <c r="X475" t="s">
        <v>8316</v>
      </c>
    </row>
    <row r="476" spans="1:24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21">
        <f t="shared" si="43"/>
        <v>41869.489803240736</v>
      </c>
      <c r="L476" s="24">
        <v>41869.489803240744</v>
      </c>
      <c r="M476" s="27">
        <f t="shared" si="44"/>
        <v>8</v>
      </c>
      <c r="N476" s="27">
        <f t="shared" si="45"/>
        <v>2014</v>
      </c>
      <c r="O476" s="25" t="str">
        <f t="shared" si="46"/>
        <v>Aug</v>
      </c>
      <c r="P476" s="19">
        <f t="shared" si="47"/>
        <v>41899.489803240736</v>
      </c>
      <c r="Q476" t="b">
        <v>0</v>
      </c>
      <c r="R476">
        <v>1</v>
      </c>
      <c r="S476" t="b">
        <v>0</v>
      </c>
      <c r="T476" t="s">
        <v>8270</v>
      </c>
      <c r="U476" s="8">
        <v>3.0303030303030303E-4</v>
      </c>
      <c r="V476" s="17">
        <f t="shared" si="42"/>
        <v>1</v>
      </c>
      <c r="W476" t="s">
        <v>8310</v>
      </c>
      <c r="X476" t="s">
        <v>8316</v>
      </c>
    </row>
    <row r="477" spans="1:24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21">
        <f t="shared" si="43"/>
        <v>42753.120706018519</v>
      </c>
      <c r="L477" s="24">
        <v>42753.120706018519</v>
      </c>
      <c r="M477" s="27">
        <f t="shared" si="44"/>
        <v>1</v>
      </c>
      <c r="N477" s="27">
        <f t="shared" si="45"/>
        <v>2017</v>
      </c>
      <c r="O477" s="25" t="str">
        <f t="shared" si="46"/>
        <v>Jan</v>
      </c>
      <c r="P477" s="19">
        <f t="shared" si="47"/>
        <v>42783.120706018519</v>
      </c>
      <c r="Q477" t="b">
        <v>0</v>
      </c>
      <c r="R477">
        <v>0</v>
      </c>
      <c r="S477" t="b">
        <v>0</v>
      </c>
      <c r="T477" t="s">
        <v>8270</v>
      </c>
      <c r="U477" s="8">
        <v>0</v>
      </c>
      <c r="V477" s="17" t="e">
        <f t="shared" si="42"/>
        <v>#DIV/0!</v>
      </c>
      <c r="W477" t="s">
        <v>8310</v>
      </c>
      <c r="X477" t="s">
        <v>8316</v>
      </c>
    </row>
    <row r="478" spans="1:24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21">
        <f t="shared" si="43"/>
        <v>42099.877812500003</v>
      </c>
      <c r="L478" s="24">
        <v>42099.877812500003</v>
      </c>
      <c r="M478" s="27">
        <f t="shared" si="44"/>
        <v>4</v>
      </c>
      <c r="N478" s="27">
        <f t="shared" si="45"/>
        <v>2015</v>
      </c>
      <c r="O478" s="25" t="str">
        <f t="shared" si="46"/>
        <v>Apr</v>
      </c>
      <c r="P478" s="19">
        <f t="shared" si="47"/>
        <v>42129.877812500003</v>
      </c>
      <c r="Q478" t="b">
        <v>0</v>
      </c>
      <c r="R478">
        <v>124</v>
      </c>
      <c r="S478" t="b">
        <v>0</v>
      </c>
      <c r="T478" t="s">
        <v>8270</v>
      </c>
      <c r="U478" s="8">
        <v>2.2302681818181819E-2</v>
      </c>
      <c r="V478" s="17">
        <f t="shared" si="42"/>
        <v>39.569274193548388</v>
      </c>
      <c r="W478" t="s">
        <v>8310</v>
      </c>
      <c r="X478" t="s">
        <v>8316</v>
      </c>
    </row>
    <row r="479" spans="1:24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21">
        <f t="shared" si="43"/>
        <v>41757.76667824074</v>
      </c>
      <c r="L479" s="24">
        <v>41757.76667824074</v>
      </c>
      <c r="M479" s="27">
        <f t="shared" si="44"/>
        <v>4</v>
      </c>
      <c r="N479" s="27">
        <f t="shared" si="45"/>
        <v>2014</v>
      </c>
      <c r="O479" s="25" t="str">
        <f t="shared" si="46"/>
        <v>Apr</v>
      </c>
      <c r="P479" s="19">
        <f t="shared" si="47"/>
        <v>41792.957638888889</v>
      </c>
      <c r="Q479" t="b">
        <v>0</v>
      </c>
      <c r="R479">
        <v>0</v>
      </c>
      <c r="S479" t="b">
        <v>0</v>
      </c>
      <c r="T479" t="s">
        <v>8270</v>
      </c>
      <c r="U479" s="8">
        <v>0</v>
      </c>
      <c r="V479" s="17" t="e">
        <f t="shared" si="42"/>
        <v>#DIV/0!</v>
      </c>
      <c r="W479" t="s">
        <v>8310</v>
      </c>
      <c r="X479" t="s">
        <v>8316</v>
      </c>
    </row>
    <row r="480" spans="1:24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21">
        <f t="shared" si="43"/>
        <v>40987.626550925925</v>
      </c>
      <c r="L480" s="24">
        <v>40987.626550925925</v>
      </c>
      <c r="M480" s="27">
        <f t="shared" si="44"/>
        <v>3</v>
      </c>
      <c r="N480" s="27">
        <f t="shared" si="45"/>
        <v>2012</v>
      </c>
      <c r="O480" s="25" t="str">
        <f t="shared" si="46"/>
        <v>Mar</v>
      </c>
      <c r="P480" s="19">
        <f t="shared" si="47"/>
        <v>41047.626550925925</v>
      </c>
      <c r="Q480" t="b">
        <v>0</v>
      </c>
      <c r="R480">
        <v>0</v>
      </c>
      <c r="S480" t="b">
        <v>0</v>
      </c>
      <c r="T480" t="s">
        <v>8270</v>
      </c>
      <c r="U480" s="8">
        <v>0</v>
      </c>
      <c r="V480" s="17" t="e">
        <f t="shared" si="42"/>
        <v>#DIV/0!</v>
      </c>
      <c r="W480" t="s">
        <v>8310</v>
      </c>
      <c r="X480" t="s">
        <v>8316</v>
      </c>
    </row>
    <row r="481" spans="1:24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21">
        <f t="shared" si="43"/>
        <v>42065.702650462961</v>
      </c>
      <c r="L481" s="24">
        <v>42065.702650462961</v>
      </c>
      <c r="M481" s="27">
        <f t="shared" si="44"/>
        <v>3</v>
      </c>
      <c r="N481" s="27">
        <f t="shared" si="45"/>
        <v>2015</v>
      </c>
      <c r="O481" s="25" t="str">
        <f t="shared" si="46"/>
        <v>Mar</v>
      </c>
      <c r="P481" s="19">
        <f t="shared" si="47"/>
        <v>42095.660983796297</v>
      </c>
      <c r="Q481" t="b">
        <v>0</v>
      </c>
      <c r="R481">
        <v>55</v>
      </c>
      <c r="S481" t="b">
        <v>0</v>
      </c>
      <c r="T481" t="s">
        <v>8270</v>
      </c>
      <c r="U481" s="8">
        <v>0.3256</v>
      </c>
      <c r="V481" s="17">
        <f t="shared" si="42"/>
        <v>88.8</v>
      </c>
      <c r="W481" t="s">
        <v>8310</v>
      </c>
      <c r="X481" t="s">
        <v>8316</v>
      </c>
    </row>
    <row r="482" spans="1:24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21">
        <f t="shared" si="43"/>
        <v>41904.199479166666</v>
      </c>
      <c r="L482" s="24">
        <v>41904.199479166666</v>
      </c>
      <c r="M482" s="27">
        <f t="shared" si="44"/>
        <v>9</v>
      </c>
      <c r="N482" s="27">
        <f t="shared" si="45"/>
        <v>2014</v>
      </c>
      <c r="O482" s="25" t="str">
        <f t="shared" si="46"/>
        <v>Sep</v>
      </c>
      <c r="P482" s="19">
        <f t="shared" si="47"/>
        <v>41964.24114583333</v>
      </c>
      <c r="Q482" t="b">
        <v>0</v>
      </c>
      <c r="R482">
        <v>140</v>
      </c>
      <c r="S482" t="b">
        <v>0</v>
      </c>
      <c r="T482" t="s">
        <v>8270</v>
      </c>
      <c r="U482" s="8">
        <v>0.19409999999999999</v>
      </c>
      <c r="V482" s="17">
        <f t="shared" si="42"/>
        <v>55.457142857142856</v>
      </c>
      <c r="W482" t="s">
        <v>8310</v>
      </c>
      <c r="X482" t="s">
        <v>8316</v>
      </c>
    </row>
    <row r="483" spans="1:24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21">
        <f t="shared" si="43"/>
        <v>41465.29184027778</v>
      </c>
      <c r="L483" s="24">
        <v>41465.29184027778</v>
      </c>
      <c r="M483" s="27">
        <f t="shared" si="44"/>
        <v>7</v>
      </c>
      <c r="N483" s="27">
        <f t="shared" si="45"/>
        <v>2013</v>
      </c>
      <c r="O483" s="25" t="str">
        <f t="shared" si="46"/>
        <v>Jul</v>
      </c>
      <c r="P483" s="19">
        <f t="shared" si="47"/>
        <v>41495.29184027778</v>
      </c>
      <c r="Q483" t="b">
        <v>0</v>
      </c>
      <c r="R483">
        <v>21</v>
      </c>
      <c r="S483" t="b">
        <v>0</v>
      </c>
      <c r="T483" t="s">
        <v>8270</v>
      </c>
      <c r="U483" s="8">
        <v>6.0999999999999999E-2</v>
      </c>
      <c r="V483" s="17">
        <f t="shared" si="42"/>
        <v>87.142857142857139</v>
      </c>
      <c r="W483" t="s">
        <v>8310</v>
      </c>
      <c r="X483" t="s">
        <v>8316</v>
      </c>
    </row>
    <row r="484" spans="1:24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21">
        <f t="shared" si="43"/>
        <v>41162.46399305555</v>
      </c>
      <c r="L484" s="24">
        <v>41162.463993055557</v>
      </c>
      <c r="M484" s="27">
        <f t="shared" si="44"/>
        <v>9</v>
      </c>
      <c r="N484" s="27">
        <f t="shared" si="45"/>
        <v>2012</v>
      </c>
      <c r="O484" s="25" t="str">
        <f t="shared" si="46"/>
        <v>Sep</v>
      </c>
      <c r="P484" s="19">
        <f t="shared" si="47"/>
        <v>41192.46399305555</v>
      </c>
      <c r="Q484" t="b">
        <v>0</v>
      </c>
      <c r="R484">
        <v>1</v>
      </c>
      <c r="S484" t="b">
        <v>0</v>
      </c>
      <c r="T484" t="s">
        <v>8270</v>
      </c>
      <c r="U484" s="8">
        <v>1E-3</v>
      </c>
      <c r="V484" s="17">
        <f t="shared" si="42"/>
        <v>10</v>
      </c>
      <c r="W484" t="s">
        <v>8310</v>
      </c>
      <c r="X484" t="s">
        <v>8316</v>
      </c>
    </row>
    <row r="485" spans="1:24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21">
        <f t="shared" si="43"/>
        <v>42447.688541666663</v>
      </c>
      <c r="L485" s="24">
        <v>42447.68854166667</v>
      </c>
      <c r="M485" s="27">
        <f t="shared" si="44"/>
        <v>3</v>
      </c>
      <c r="N485" s="27">
        <f t="shared" si="45"/>
        <v>2016</v>
      </c>
      <c r="O485" s="25" t="str">
        <f t="shared" si="46"/>
        <v>Mar</v>
      </c>
      <c r="P485" s="19">
        <f t="shared" si="47"/>
        <v>42474.398611111108</v>
      </c>
      <c r="Q485" t="b">
        <v>0</v>
      </c>
      <c r="R485">
        <v>147</v>
      </c>
      <c r="S485" t="b">
        <v>0</v>
      </c>
      <c r="T485" t="s">
        <v>8270</v>
      </c>
      <c r="U485" s="8">
        <v>0.502</v>
      </c>
      <c r="V485" s="17">
        <f t="shared" si="42"/>
        <v>51.224489795918366</v>
      </c>
      <c r="W485" t="s">
        <v>8310</v>
      </c>
      <c r="X485" t="s">
        <v>8316</v>
      </c>
    </row>
    <row r="486" spans="1:24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21">
        <f t="shared" si="43"/>
        <v>41242.989259259259</v>
      </c>
      <c r="L486" s="24">
        <v>41242.989259259259</v>
      </c>
      <c r="M486" s="27">
        <f t="shared" si="44"/>
        <v>11</v>
      </c>
      <c r="N486" s="27">
        <f t="shared" si="45"/>
        <v>2012</v>
      </c>
      <c r="O486" s="25" t="str">
        <f t="shared" si="46"/>
        <v>Nov</v>
      </c>
      <c r="P486" s="19">
        <f t="shared" si="47"/>
        <v>41302.989259259259</v>
      </c>
      <c r="Q486" t="b">
        <v>0</v>
      </c>
      <c r="R486">
        <v>11</v>
      </c>
      <c r="S486" t="b">
        <v>0</v>
      </c>
      <c r="T486" t="s">
        <v>8270</v>
      </c>
      <c r="U486" s="8">
        <v>1.8625E-3</v>
      </c>
      <c r="V486" s="17">
        <f t="shared" si="42"/>
        <v>13.545454545454545</v>
      </c>
      <c r="W486" t="s">
        <v>8310</v>
      </c>
      <c r="X486" t="s">
        <v>8316</v>
      </c>
    </row>
    <row r="487" spans="1:24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21">
        <f t="shared" si="43"/>
        <v>42272.731157407405</v>
      </c>
      <c r="L487" s="24">
        <v>42272.731157407405</v>
      </c>
      <c r="M487" s="27">
        <f t="shared" si="44"/>
        <v>9</v>
      </c>
      <c r="N487" s="27">
        <f t="shared" si="45"/>
        <v>2015</v>
      </c>
      <c r="O487" s="25" t="str">
        <f t="shared" si="46"/>
        <v>Sep</v>
      </c>
      <c r="P487" s="19">
        <f t="shared" si="47"/>
        <v>42313.772824074076</v>
      </c>
      <c r="Q487" t="b">
        <v>0</v>
      </c>
      <c r="R487">
        <v>125</v>
      </c>
      <c r="S487" t="b">
        <v>0</v>
      </c>
      <c r="T487" t="s">
        <v>8270</v>
      </c>
      <c r="U487" s="8">
        <v>0.21906971229845085</v>
      </c>
      <c r="V487" s="17">
        <f t="shared" si="42"/>
        <v>66.520080000000007</v>
      </c>
      <c r="W487" t="s">
        <v>8310</v>
      </c>
      <c r="X487" t="s">
        <v>8316</v>
      </c>
    </row>
    <row r="488" spans="1:24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21">
        <f t="shared" si="43"/>
        <v>41381.297442129631</v>
      </c>
      <c r="L488" s="24">
        <v>41381.297442129631</v>
      </c>
      <c r="M488" s="27">
        <f t="shared" si="44"/>
        <v>4</v>
      </c>
      <c r="N488" s="27">
        <f t="shared" si="45"/>
        <v>2013</v>
      </c>
      <c r="O488" s="25" t="str">
        <f t="shared" si="46"/>
        <v>Apr</v>
      </c>
      <c r="P488" s="19">
        <f t="shared" si="47"/>
        <v>41411.297442129631</v>
      </c>
      <c r="Q488" t="b">
        <v>0</v>
      </c>
      <c r="R488">
        <v>1</v>
      </c>
      <c r="S488" t="b">
        <v>0</v>
      </c>
      <c r="T488" t="s">
        <v>8270</v>
      </c>
      <c r="U488" s="8">
        <v>9.0909090909090904E-5</v>
      </c>
      <c r="V488" s="17">
        <f t="shared" si="42"/>
        <v>50</v>
      </c>
      <c r="W488" t="s">
        <v>8310</v>
      </c>
      <c r="X488" t="s">
        <v>8316</v>
      </c>
    </row>
    <row r="489" spans="1:24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21">
        <f t="shared" si="43"/>
        <v>41761.734247685185</v>
      </c>
      <c r="L489" s="24">
        <v>41761.734247685185</v>
      </c>
      <c r="M489" s="27">
        <f t="shared" si="44"/>
        <v>5</v>
      </c>
      <c r="N489" s="27">
        <f t="shared" si="45"/>
        <v>2014</v>
      </c>
      <c r="O489" s="25" t="str">
        <f t="shared" si="46"/>
        <v>May</v>
      </c>
      <c r="P489" s="19">
        <f t="shared" si="47"/>
        <v>41791.734247685185</v>
      </c>
      <c r="Q489" t="b">
        <v>0</v>
      </c>
      <c r="R489">
        <v>0</v>
      </c>
      <c r="S489" t="b">
        <v>0</v>
      </c>
      <c r="T489" t="s">
        <v>8270</v>
      </c>
      <c r="U489" s="8">
        <v>0</v>
      </c>
      <c r="V489" s="17" t="e">
        <f t="shared" si="42"/>
        <v>#DIV/0!</v>
      </c>
      <c r="W489" t="s">
        <v>8310</v>
      </c>
      <c r="X489" t="s">
        <v>8316</v>
      </c>
    </row>
    <row r="490" spans="1:24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21">
        <f t="shared" si="43"/>
        <v>42669.386504629627</v>
      </c>
      <c r="L490" s="24">
        <v>42669.386504629627</v>
      </c>
      <c r="M490" s="27">
        <f t="shared" si="44"/>
        <v>10</v>
      </c>
      <c r="N490" s="27">
        <f t="shared" si="45"/>
        <v>2016</v>
      </c>
      <c r="O490" s="25" t="str">
        <f t="shared" si="46"/>
        <v>Oct</v>
      </c>
      <c r="P490" s="19">
        <f t="shared" si="47"/>
        <v>42729.428171296291</v>
      </c>
      <c r="Q490" t="b">
        <v>0</v>
      </c>
      <c r="R490">
        <v>0</v>
      </c>
      <c r="S490" t="b">
        <v>0</v>
      </c>
      <c r="T490" t="s">
        <v>8270</v>
      </c>
      <c r="U490" s="8">
        <v>0</v>
      </c>
      <c r="V490" s="17" t="e">
        <f t="shared" si="42"/>
        <v>#DIV/0!</v>
      </c>
      <c r="W490" t="s">
        <v>8310</v>
      </c>
      <c r="X490" t="s">
        <v>8316</v>
      </c>
    </row>
    <row r="491" spans="1:24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21">
        <f t="shared" si="43"/>
        <v>42713.84606481481</v>
      </c>
      <c r="L491" s="24">
        <v>42713.846064814818</v>
      </c>
      <c r="M491" s="27">
        <f t="shared" si="44"/>
        <v>12</v>
      </c>
      <c r="N491" s="27">
        <f t="shared" si="45"/>
        <v>2016</v>
      </c>
      <c r="O491" s="25" t="str">
        <f t="shared" si="46"/>
        <v>Dec</v>
      </c>
      <c r="P491" s="19">
        <f t="shared" si="47"/>
        <v>42743.84606481481</v>
      </c>
      <c r="Q491" t="b">
        <v>0</v>
      </c>
      <c r="R491">
        <v>3</v>
      </c>
      <c r="S491" t="b">
        <v>0</v>
      </c>
      <c r="T491" t="s">
        <v>8270</v>
      </c>
      <c r="U491" s="8">
        <v>2.8667813379201833E-3</v>
      </c>
      <c r="V491" s="17">
        <f t="shared" si="42"/>
        <v>71.666666666666671</v>
      </c>
      <c r="W491" t="s">
        <v>8310</v>
      </c>
      <c r="X491" t="s">
        <v>8316</v>
      </c>
    </row>
    <row r="492" spans="1:24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21">
        <f t="shared" si="43"/>
        <v>40882.273333333331</v>
      </c>
      <c r="L492" s="24">
        <v>40882.273333333331</v>
      </c>
      <c r="M492" s="27">
        <f t="shared" si="44"/>
        <v>12</v>
      </c>
      <c r="N492" s="27">
        <f t="shared" si="45"/>
        <v>2011</v>
      </c>
      <c r="O492" s="25" t="str">
        <f t="shared" si="46"/>
        <v>Dec</v>
      </c>
      <c r="P492" s="19">
        <f t="shared" si="47"/>
        <v>40913.272916666661</v>
      </c>
      <c r="Q492" t="b">
        <v>0</v>
      </c>
      <c r="R492">
        <v>0</v>
      </c>
      <c r="S492" t="b">
        <v>0</v>
      </c>
      <c r="T492" t="s">
        <v>8270</v>
      </c>
      <c r="U492" s="8">
        <v>0</v>
      </c>
      <c r="V492" s="17" t="e">
        <f t="shared" si="42"/>
        <v>#DIV/0!</v>
      </c>
      <c r="W492" t="s">
        <v>8310</v>
      </c>
      <c r="X492" t="s">
        <v>8316</v>
      </c>
    </row>
    <row r="493" spans="1:24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21">
        <f t="shared" si="43"/>
        <v>41113.760243055549</v>
      </c>
      <c r="L493" s="24">
        <v>41113.760243055556</v>
      </c>
      <c r="M493" s="27">
        <f t="shared" si="44"/>
        <v>7</v>
      </c>
      <c r="N493" s="27">
        <f t="shared" si="45"/>
        <v>2012</v>
      </c>
      <c r="O493" s="25" t="str">
        <f t="shared" si="46"/>
        <v>Jul</v>
      </c>
      <c r="P493" s="19">
        <f t="shared" si="47"/>
        <v>41143.760243055549</v>
      </c>
      <c r="Q493" t="b">
        <v>0</v>
      </c>
      <c r="R493">
        <v>0</v>
      </c>
      <c r="S493" t="b">
        <v>0</v>
      </c>
      <c r="T493" t="s">
        <v>8270</v>
      </c>
      <c r="U493" s="8">
        <v>0</v>
      </c>
      <c r="V493" s="17" t="e">
        <f t="shared" si="42"/>
        <v>#DIV/0!</v>
      </c>
      <c r="W493" t="s">
        <v>8310</v>
      </c>
      <c r="X493" t="s">
        <v>8316</v>
      </c>
    </row>
    <row r="494" spans="1:24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21">
        <f t="shared" si="43"/>
        <v>42366.774293981478</v>
      </c>
      <c r="L494" s="24">
        <v>42366.774293981478</v>
      </c>
      <c r="M494" s="27">
        <f t="shared" si="44"/>
        <v>12</v>
      </c>
      <c r="N494" s="27">
        <f t="shared" si="45"/>
        <v>2015</v>
      </c>
      <c r="O494" s="25" t="str">
        <f t="shared" si="46"/>
        <v>Dec</v>
      </c>
      <c r="P494" s="19">
        <f t="shared" si="47"/>
        <v>42396.774293981478</v>
      </c>
      <c r="Q494" t="b">
        <v>0</v>
      </c>
      <c r="R494">
        <v>0</v>
      </c>
      <c r="S494" t="b">
        <v>0</v>
      </c>
      <c r="T494" t="s">
        <v>8270</v>
      </c>
      <c r="U494" s="8">
        <v>0</v>
      </c>
      <c r="V494" s="17" t="e">
        <f t="shared" si="42"/>
        <v>#DIV/0!</v>
      </c>
      <c r="W494" t="s">
        <v>8310</v>
      </c>
      <c r="X494" t="s">
        <v>8316</v>
      </c>
    </row>
    <row r="495" spans="1:24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21">
        <f t="shared" si="43"/>
        <v>42595.826736111114</v>
      </c>
      <c r="L495" s="24">
        <v>42595.826736111114</v>
      </c>
      <c r="M495" s="27">
        <f t="shared" si="44"/>
        <v>8</v>
      </c>
      <c r="N495" s="27">
        <f t="shared" si="45"/>
        <v>2016</v>
      </c>
      <c r="O495" s="25" t="str">
        <f t="shared" si="46"/>
        <v>Aug</v>
      </c>
      <c r="P495" s="19">
        <f t="shared" si="47"/>
        <v>42655.826736111114</v>
      </c>
      <c r="Q495" t="b">
        <v>0</v>
      </c>
      <c r="R495">
        <v>0</v>
      </c>
      <c r="S495" t="b">
        <v>0</v>
      </c>
      <c r="T495" t="s">
        <v>8270</v>
      </c>
      <c r="U495" s="8">
        <v>0</v>
      </c>
      <c r="V495" s="17" t="e">
        <f t="shared" si="42"/>
        <v>#DIV/0!</v>
      </c>
      <c r="W495" t="s">
        <v>8310</v>
      </c>
      <c r="X495" t="s">
        <v>8316</v>
      </c>
    </row>
    <row r="496" spans="1:24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21">
        <f t="shared" si="43"/>
        <v>42114.517800925925</v>
      </c>
      <c r="L496" s="24">
        <v>42114.517800925925</v>
      </c>
      <c r="M496" s="27">
        <f t="shared" si="44"/>
        <v>4</v>
      </c>
      <c r="N496" s="27">
        <f t="shared" si="45"/>
        <v>2015</v>
      </c>
      <c r="O496" s="25" t="str">
        <f t="shared" si="46"/>
        <v>Apr</v>
      </c>
      <c r="P496" s="19">
        <f t="shared" si="47"/>
        <v>42144.517800925925</v>
      </c>
      <c r="Q496" t="b">
        <v>0</v>
      </c>
      <c r="R496">
        <v>3</v>
      </c>
      <c r="S496" t="b">
        <v>0</v>
      </c>
      <c r="T496" t="s">
        <v>8270</v>
      </c>
      <c r="U496" s="8">
        <v>1.5499999999999999E-3</v>
      </c>
      <c r="V496" s="17">
        <f t="shared" si="42"/>
        <v>10.333333333333334</v>
      </c>
      <c r="W496" t="s">
        <v>8310</v>
      </c>
      <c r="X496" t="s">
        <v>8316</v>
      </c>
    </row>
    <row r="497" spans="1:24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21">
        <f t="shared" si="43"/>
        <v>41799.62228009259</v>
      </c>
      <c r="L497" s="24">
        <v>41799.62228009259</v>
      </c>
      <c r="M497" s="27">
        <f t="shared" si="44"/>
        <v>6</v>
      </c>
      <c r="N497" s="27">
        <f t="shared" si="45"/>
        <v>2014</v>
      </c>
      <c r="O497" s="25" t="str">
        <f t="shared" si="46"/>
        <v>Jun</v>
      </c>
      <c r="P497" s="19">
        <f t="shared" si="47"/>
        <v>41822.916666666664</v>
      </c>
      <c r="Q497" t="b">
        <v>0</v>
      </c>
      <c r="R497">
        <v>0</v>
      </c>
      <c r="S497" t="b">
        <v>0</v>
      </c>
      <c r="T497" t="s">
        <v>8270</v>
      </c>
      <c r="U497" s="8">
        <v>0</v>
      </c>
      <c r="V497" s="17" t="e">
        <f t="shared" si="42"/>
        <v>#DIV/0!</v>
      </c>
      <c r="W497" t="s">
        <v>8310</v>
      </c>
      <c r="X497" t="s">
        <v>8316</v>
      </c>
    </row>
    <row r="498" spans="1:24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21">
        <f t="shared" si="43"/>
        <v>42171.619270833333</v>
      </c>
      <c r="L498" s="24">
        <v>42171.619270833333</v>
      </c>
      <c r="M498" s="27">
        <f t="shared" si="44"/>
        <v>6</v>
      </c>
      <c r="N498" s="27">
        <f t="shared" si="45"/>
        <v>2015</v>
      </c>
      <c r="O498" s="25" t="str">
        <f t="shared" si="46"/>
        <v>Jun</v>
      </c>
      <c r="P498" s="19">
        <f t="shared" si="47"/>
        <v>42201.619270833333</v>
      </c>
      <c r="Q498" t="b">
        <v>0</v>
      </c>
      <c r="R498">
        <v>1</v>
      </c>
      <c r="S498" t="b">
        <v>0</v>
      </c>
      <c r="T498" t="s">
        <v>8270</v>
      </c>
      <c r="U498" s="8">
        <v>1.6666666666666667E-5</v>
      </c>
      <c r="V498" s="17">
        <f t="shared" si="42"/>
        <v>1</v>
      </c>
      <c r="W498" t="s">
        <v>8310</v>
      </c>
      <c r="X498" t="s">
        <v>8316</v>
      </c>
    </row>
    <row r="499" spans="1:24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21">
        <f t="shared" si="43"/>
        <v>41620.723078703704</v>
      </c>
      <c r="L499" s="24">
        <v>41620.723078703704</v>
      </c>
      <c r="M499" s="27">
        <f t="shared" si="44"/>
        <v>12</v>
      </c>
      <c r="N499" s="27">
        <f t="shared" si="45"/>
        <v>2013</v>
      </c>
      <c r="O499" s="25" t="str">
        <f t="shared" si="46"/>
        <v>Dec</v>
      </c>
      <c r="P499" s="19">
        <f t="shared" si="47"/>
        <v>41680.723078703704</v>
      </c>
      <c r="Q499" t="b">
        <v>0</v>
      </c>
      <c r="R499">
        <v>3</v>
      </c>
      <c r="S499" t="b">
        <v>0</v>
      </c>
      <c r="T499" t="s">
        <v>8270</v>
      </c>
      <c r="U499" s="8">
        <v>6.6964285714285711E-3</v>
      </c>
      <c r="V499" s="17">
        <f t="shared" si="42"/>
        <v>10</v>
      </c>
      <c r="W499" t="s">
        <v>8310</v>
      </c>
      <c r="X499" t="s">
        <v>8316</v>
      </c>
    </row>
    <row r="500" spans="1:24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21">
        <f t="shared" si="43"/>
        <v>41944.829456018517</v>
      </c>
      <c r="L500" s="24">
        <v>41944.829456018517</v>
      </c>
      <c r="M500" s="27">
        <f t="shared" si="44"/>
        <v>11</v>
      </c>
      <c r="N500" s="27">
        <f t="shared" si="45"/>
        <v>2014</v>
      </c>
      <c r="O500" s="25" t="str">
        <f t="shared" si="46"/>
        <v>Nov</v>
      </c>
      <c r="P500" s="19">
        <f t="shared" si="47"/>
        <v>41997.999999999993</v>
      </c>
      <c r="Q500" t="b">
        <v>0</v>
      </c>
      <c r="R500">
        <v>22</v>
      </c>
      <c r="S500" t="b">
        <v>0</v>
      </c>
      <c r="T500" t="s">
        <v>8270</v>
      </c>
      <c r="U500" s="8">
        <v>4.5985132395404561E-2</v>
      </c>
      <c r="V500" s="17">
        <f t="shared" si="42"/>
        <v>136.09090909090909</v>
      </c>
      <c r="W500" t="s">
        <v>8310</v>
      </c>
      <c r="X500" t="s">
        <v>8316</v>
      </c>
    </row>
    <row r="501" spans="1:24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21">
        <f t="shared" si="43"/>
        <v>40858.553807870368</v>
      </c>
      <c r="L501" s="24">
        <v>40858.553807870368</v>
      </c>
      <c r="M501" s="27">
        <f t="shared" si="44"/>
        <v>11</v>
      </c>
      <c r="N501" s="27">
        <f t="shared" si="45"/>
        <v>2011</v>
      </c>
      <c r="O501" s="25" t="str">
        <f t="shared" si="46"/>
        <v>Nov</v>
      </c>
      <c r="P501" s="19">
        <f t="shared" si="47"/>
        <v>40900.553807870368</v>
      </c>
      <c r="Q501" t="b">
        <v>0</v>
      </c>
      <c r="R501">
        <v>26</v>
      </c>
      <c r="S501" t="b">
        <v>0</v>
      </c>
      <c r="T501" t="s">
        <v>8270</v>
      </c>
      <c r="U501" s="8">
        <v>9.5500000000000002E-2</v>
      </c>
      <c r="V501" s="17">
        <f t="shared" si="42"/>
        <v>73.461538461538467</v>
      </c>
      <c r="W501" t="s">
        <v>8310</v>
      </c>
      <c r="X501" t="s">
        <v>8316</v>
      </c>
    </row>
    <row r="502" spans="1:24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21">
        <f t="shared" si="43"/>
        <v>40043.687129629623</v>
      </c>
      <c r="L502" s="24">
        <v>40043.68712962963</v>
      </c>
      <c r="M502" s="27">
        <f t="shared" si="44"/>
        <v>8</v>
      </c>
      <c r="N502" s="27">
        <f t="shared" si="45"/>
        <v>2009</v>
      </c>
      <c r="O502" s="25" t="str">
        <f t="shared" si="46"/>
        <v>Aug</v>
      </c>
      <c r="P502" s="19">
        <f t="shared" si="47"/>
        <v>40098.665972222218</v>
      </c>
      <c r="Q502" t="b">
        <v>0</v>
      </c>
      <c r="R502">
        <v>4</v>
      </c>
      <c r="S502" t="b">
        <v>0</v>
      </c>
      <c r="T502" t="s">
        <v>8270</v>
      </c>
      <c r="U502" s="8">
        <v>3.307692307692308E-2</v>
      </c>
      <c r="V502" s="17">
        <f t="shared" si="42"/>
        <v>53.75</v>
      </c>
      <c r="W502" t="s">
        <v>8310</v>
      </c>
      <c r="X502" t="s">
        <v>8316</v>
      </c>
    </row>
    <row r="503" spans="1:24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21">
        <f t="shared" si="43"/>
        <v>40247.677673611106</v>
      </c>
      <c r="L503" s="24">
        <v>40247.677673611113</v>
      </c>
      <c r="M503" s="27">
        <f t="shared" si="44"/>
        <v>3</v>
      </c>
      <c r="N503" s="27">
        <f t="shared" si="45"/>
        <v>2010</v>
      </c>
      <c r="O503" s="25" t="str">
        <f t="shared" si="46"/>
        <v>Mar</v>
      </c>
      <c r="P503" s="19">
        <f t="shared" si="47"/>
        <v>40306.719444444439</v>
      </c>
      <c r="Q503" t="b">
        <v>0</v>
      </c>
      <c r="R503">
        <v>0</v>
      </c>
      <c r="S503" t="b">
        <v>0</v>
      </c>
      <c r="T503" t="s">
        <v>8270</v>
      </c>
      <c r="U503" s="8">
        <v>0</v>
      </c>
      <c r="V503" s="17" t="e">
        <f t="shared" si="42"/>
        <v>#DIV/0!</v>
      </c>
      <c r="W503" t="s">
        <v>8310</v>
      </c>
      <c r="X503" t="s">
        <v>8316</v>
      </c>
    </row>
    <row r="504" spans="1:24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21">
        <f t="shared" si="43"/>
        <v>40703.026053240741</v>
      </c>
      <c r="L504" s="24">
        <v>40703.026053240741</v>
      </c>
      <c r="M504" s="27">
        <f t="shared" si="44"/>
        <v>6</v>
      </c>
      <c r="N504" s="27">
        <f t="shared" si="45"/>
        <v>2011</v>
      </c>
      <c r="O504" s="25" t="str">
        <f t="shared" si="46"/>
        <v>Jun</v>
      </c>
      <c r="P504" s="19">
        <f t="shared" si="47"/>
        <v>40733.026053240741</v>
      </c>
      <c r="Q504" t="b">
        <v>0</v>
      </c>
      <c r="R504">
        <v>4</v>
      </c>
      <c r="S504" t="b">
        <v>0</v>
      </c>
      <c r="T504" t="s">
        <v>8270</v>
      </c>
      <c r="U504" s="8">
        <v>1.15E-2</v>
      </c>
      <c r="V504" s="17">
        <f t="shared" si="42"/>
        <v>57.5</v>
      </c>
      <c r="W504" t="s">
        <v>8310</v>
      </c>
      <c r="X504" t="s">
        <v>8316</v>
      </c>
    </row>
    <row r="505" spans="1:24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21">
        <f t="shared" si="43"/>
        <v>40956.345196759255</v>
      </c>
      <c r="L505" s="24">
        <v>40956.345196759263</v>
      </c>
      <c r="M505" s="27">
        <f t="shared" si="44"/>
        <v>2</v>
      </c>
      <c r="N505" s="27">
        <f t="shared" si="45"/>
        <v>2012</v>
      </c>
      <c r="O505" s="25" t="str">
        <f t="shared" si="46"/>
        <v>Feb</v>
      </c>
      <c r="P505" s="19">
        <f t="shared" si="47"/>
        <v>40986.303530092591</v>
      </c>
      <c r="Q505" t="b">
        <v>0</v>
      </c>
      <c r="R505">
        <v>9</v>
      </c>
      <c r="S505" t="b">
        <v>0</v>
      </c>
      <c r="T505" t="s">
        <v>8270</v>
      </c>
      <c r="U505" s="8">
        <v>1.7538461538461537E-2</v>
      </c>
      <c r="V505" s="17">
        <f t="shared" si="42"/>
        <v>12.666666666666666</v>
      </c>
      <c r="W505" t="s">
        <v>8310</v>
      </c>
      <c r="X505" t="s">
        <v>8316</v>
      </c>
    </row>
    <row r="506" spans="1:24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21">
        <f t="shared" si="43"/>
        <v>41991.318321759252</v>
      </c>
      <c r="L506" s="24">
        <v>41991.31832175926</v>
      </c>
      <c r="M506" s="27">
        <f t="shared" si="44"/>
        <v>12</v>
      </c>
      <c r="N506" s="27">
        <f t="shared" si="45"/>
        <v>2014</v>
      </c>
      <c r="O506" s="25" t="str">
        <f t="shared" si="46"/>
        <v>Dec</v>
      </c>
      <c r="P506" s="19">
        <f t="shared" si="47"/>
        <v>42021.318321759252</v>
      </c>
      <c r="Q506" t="b">
        <v>0</v>
      </c>
      <c r="R506">
        <v>5</v>
      </c>
      <c r="S506" t="b">
        <v>0</v>
      </c>
      <c r="T506" t="s">
        <v>8270</v>
      </c>
      <c r="U506" s="8">
        <v>1.3673469387755101E-2</v>
      </c>
      <c r="V506" s="17">
        <f t="shared" si="42"/>
        <v>67</v>
      </c>
      <c r="W506" t="s">
        <v>8310</v>
      </c>
      <c r="X506" t="s">
        <v>8316</v>
      </c>
    </row>
    <row r="507" spans="1:24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21">
        <f t="shared" si="43"/>
        <v>40949.775312499994</v>
      </c>
      <c r="L507" s="24">
        <v>40949.775312500002</v>
      </c>
      <c r="M507" s="27">
        <f t="shared" si="44"/>
        <v>2</v>
      </c>
      <c r="N507" s="27">
        <f t="shared" si="45"/>
        <v>2012</v>
      </c>
      <c r="O507" s="25" t="str">
        <f t="shared" si="46"/>
        <v>Feb</v>
      </c>
      <c r="P507" s="19">
        <f t="shared" si="47"/>
        <v>41009.73364583333</v>
      </c>
      <c r="Q507" t="b">
        <v>0</v>
      </c>
      <c r="R507">
        <v>14</v>
      </c>
      <c r="S507" t="b">
        <v>0</v>
      </c>
      <c r="T507" t="s">
        <v>8270</v>
      </c>
      <c r="U507" s="8">
        <v>4.3333333333333331E-3</v>
      </c>
      <c r="V507" s="17">
        <f t="shared" si="42"/>
        <v>3.7142857142857144</v>
      </c>
      <c r="W507" t="s">
        <v>8310</v>
      </c>
      <c r="X507" t="s">
        <v>8316</v>
      </c>
    </row>
    <row r="508" spans="1:24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21">
        <f t="shared" si="43"/>
        <v>42317.889884259253</v>
      </c>
      <c r="L508" s="24">
        <v>42317.889884259261</v>
      </c>
      <c r="M508" s="27">
        <f t="shared" si="44"/>
        <v>11</v>
      </c>
      <c r="N508" s="27">
        <f t="shared" si="45"/>
        <v>2015</v>
      </c>
      <c r="O508" s="25" t="str">
        <f t="shared" si="46"/>
        <v>Nov</v>
      </c>
      <c r="P508" s="19">
        <f t="shared" si="47"/>
        <v>42362.889884259253</v>
      </c>
      <c r="Q508" t="b">
        <v>0</v>
      </c>
      <c r="R508">
        <v>1</v>
      </c>
      <c r="S508" t="b">
        <v>0</v>
      </c>
      <c r="T508" t="s">
        <v>8270</v>
      </c>
      <c r="U508" s="8">
        <v>1.25E-3</v>
      </c>
      <c r="V508" s="17">
        <f t="shared" si="42"/>
        <v>250</v>
      </c>
      <c r="W508" t="s">
        <v>8310</v>
      </c>
      <c r="X508" t="s">
        <v>8316</v>
      </c>
    </row>
    <row r="509" spans="1:24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21">
        <f t="shared" si="43"/>
        <v>41466.343981481477</v>
      </c>
      <c r="L509" s="24">
        <v>41466.343981481485</v>
      </c>
      <c r="M509" s="27">
        <f t="shared" si="44"/>
        <v>7</v>
      </c>
      <c r="N509" s="27">
        <f t="shared" si="45"/>
        <v>2013</v>
      </c>
      <c r="O509" s="25" t="str">
        <f t="shared" si="46"/>
        <v>Jul</v>
      </c>
      <c r="P509" s="19">
        <f t="shared" si="47"/>
        <v>41496.343981481477</v>
      </c>
      <c r="Q509" t="b">
        <v>0</v>
      </c>
      <c r="R509">
        <v>10</v>
      </c>
      <c r="S509" t="b">
        <v>0</v>
      </c>
      <c r="T509" t="s">
        <v>8270</v>
      </c>
      <c r="U509" s="8">
        <v>3.2000000000000001E-2</v>
      </c>
      <c r="V509" s="17">
        <f t="shared" si="42"/>
        <v>64</v>
      </c>
      <c r="W509" t="s">
        <v>8310</v>
      </c>
      <c r="X509" t="s">
        <v>8316</v>
      </c>
    </row>
    <row r="510" spans="1:24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21">
        <f t="shared" si="43"/>
        <v>41156.750659722216</v>
      </c>
      <c r="L510" s="24">
        <v>41156.750659722224</v>
      </c>
      <c r="M510" s="27">
        <f t="shared" si="44"/>
        <v>9</v>
      </c>
      <c r="N510" s="27">
        <f t="shared" si="45"/>
        <v>2012</v>
      </c>
      <c r="O510" s="25" t="str">
        <f t="shared" si="46"/>
        <v>Sep</v>
      </c>
      <c r="P510" s="19">
        <f t="shared" si="47"/>
        <v>41201.750659722216</v>
      </c>
      <c r="Q510" t="b">
        <v>0</v>
      </c>
      <c r="R510">
        <v>3</v>
      </c>
      <c r="S510" t="b">
        <v>0</v>
      </c>
      <c r="T510" t="s">
        <v>8270</v>
      </c>
      <c r="U510" s="8">
        <v>8.0000000000000002E-3</v>
      </c>
      <c r="V510" s="17">
        <f t="shared" si="42"/>
        <v>133.33333333333334</v>
      </c>
      <c r="W510" t="s">
        <v>8310</v>
      </c>
      <c r="X510" t="s">
        <v>8316</v>
      </c>
    </row>
    <row r="511" spans="1:24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21">
        <f t="shared" si="43"/>
        <v>40994.815983796296</v>
      </c>
      <c r="L511" s="24">
        <v>40994.815983796296</v>
      </c>
      <c r="M511" s="27">
        <f t="shared" si="44"/>
        <v>3</v>
      </c>
      <c r="N511" s="27">
        <f t="shared" si="45"/>
        <v>2012</v>
      </c>
      <c r="O511" s="25" t="str">
        <f t="shared" si="46"/>
        <v>Mar</v>
      </c>
      <c r="P511" s="19">
        <f t="shared" si="47"/>
        <v>41054.384722222218</v>
      </c>
      <c r="Q511" t="b">
        <v>0</v>
      </c>
      <c r="R511">
        <v>1</v>
      </c>
      <c r="S511" t="b">
        <v>0</v>
      </c>
      <c r="T511" t="s">
        <v>8270</v>
      </c>
      <c r="U511" s="8">
        <v>2E-3</v>
      </c>
      <c r="V511" s="17">
        <f t="shared" si="42"/>
        <v>10</v>
      </c>
      <c r="W511" t="s">
        <v>8310</v>
      </c>
      <c r="X511" t="s">
        <v>8316</v>
      </c>
    </row>
    <row r="512" spans="1:24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21">
        <f t="shared" si="43"/>
        <v>42153.423263888886</v>
      </c>
      <c r="L512" s="24">
        <v>42153.423263888886</v>
      </c>
      <c r="M512" s="27">
        <f t="shared" si="44"/>
        <v>5</v>
      </c>
      <c r="N512" s="27">
        <f t="shared" si="45"/>
        <v>2015</v>
      </c>
      <c r="O512" s="25" t="str">
        <f t="shared" si="46"/>
        <v>May</v>
      </c>
      <c r="P512" s="19">
        <f t="shared" si="47"/>
        <v>42183.423263888886</v>
      </c>
      <c r="Q512" t="b">
        <v>0</v>
      </c>
      <c r="R512">
        <v>0</v>
      </c>
      <c r="S512" t="b">
        <v>0</v>
      </c>
      <c r="T512" t="s">
        <v>8270</v>
      </c>
      <c r="U512" s="8">
        <v>0</v>
      </c>
      <c r="V512" s="17" t="e">
        <f t="shared" si="42"/>
        <v>#DIV/0!</v>
      </c>
      <c r="W512" t="s">
        <v>8310</v>
      </c>
      <c r="X512" t="s">
        <v>8316</v>
      </c>
    </row>
    <row r="513" spans="1:24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21">
        <f t="shared" si="43"/>
        <v>42399.968043981477</v>
      </c>
      <c r="L513" s="24">
        <v>42399.968043981484</v>
      </c>
      <c r="M513" s="27">
        <f t="shared" si="44"/>
        <v>1</v>
      </c>
      <c r="N513" s="27">
        <f t="shared" si="45"/>
        <v>2016</v>
      </c>
      <c r="O513" s="25" t="str">
        <f t="shared" si="46"/>
        <v>Jan</v>
      </c>
      <c r="P513" s="19">
        <f t="shared" si="47"/>
        <v>42429.968043981477</v>
      </c>
      <c r="Q513" t="b">
        <v>0</v>
      </c>
      <c r="R513">
        <v>5</v>
      </c>
      <c r="S513" t="b">
        <v>0</v>
      </c>
      <c r="T513" t="s">
        <v>8270</v>
      </c>
      <c r="U513" s="8">
        <v>0.03</v>
      </c>
      <c r="V513" s="17">
        <f t="shared" si="42"/>
        <v>30</v>
      </c>
      <c r="W513" t="s">
        <v>8310</v>
      </c>
      <c r="X513" t="s">
        <v>8316</v>
      </c>
    </row>
    <row r="514" spans="1:24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21">
        <f t="shared" si="43"/>
        <v>41340.09469907407</v>
      </c>
      <c r="L514" s="24">
        <v>41340.094699074078</v>
      </c>
      <c r="M514" s="27">
        <f t="shared" si="44"/>
        <v>3</v>
      </c>
      <c r="N514" s="27">
        <f t="shared" si="45"/>
        <v>2013</v>
      </c>
      <c r="O514" s="25" t="str">
        <f t="shared" si="46"/>
        <v>Mar</v>
      </c>
      <c r="P514" s="19">
        <f t="shared" si="47"/>
        <v>41370.053032407406</v>
      </c>
      <c r="Q514" t="b">
        <v>0</v>
      </c>
      <c r="R514">
        <v>2</v>
      </c>
      <c r="S514" t="b">
        <v>0</v>
      </c>
      <c r="T514" t="s">
        <v>8270</v>
      </c>
      <c r="U514" s="8">
        <v>1.3749999999999999E-3</v>
      </c>
      <c r="V514" s="17">
        <f t="shared" ref="V514:V577" si="48">E514/R514</f>
        <v>5.5</v>
      </c>
      <c r="W514" t="s">
        <v>8310</v>
      </c>
      <c r="X514" t="s">
        <v>8316</v>
      </c>
    </row>
    <row r="515" spans="1:24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21">
        <f t="shared" ref="K515:K578" si="49">(J514/86400)+25569+(-5/24)</f>
        <v>42649.533877314818</v>
      </c>
      <c r="L515" s="24">
        <v>42649.533877314818</v>
      </c>
      <c r="M515" s="27">
        <f t="shared" ref="M515:M578" si="50">MONTH(L515)</f>
        <v>10</v>
      </c>
      <c r="N515" s="27">
        <f t="shared" ref="N515:N578" si="51">YEAR(L515)</f>
        <v>2016</v>
      </c>
      <c r="O515" s="25" t="str">
        <f t="shared" ref="O515:O578" si="52">VLOOKUP($M515,$AI$3:$AJ$14,2,FALSE)</f>
        <v>Oct</v>
      </c>
      <c r="P515" s="19">
        <f t="shared" ref="P515:P578" si="53">(I514/86400)+25569+(-5/24)</f>
        <v>42694.575543981475</v>
      </c>
      <c r="Q515" t="b">
        <v>0</v>
      </c>
      <c r="R515">
        <v>68</v>
      </c>
      <c r="S515" t="b">
        <v>0</v>
      </c>
      <c r="T515" t="s">
        <v>8270</v>
      </c>
      <c r="U515" s="8">
        <v>0.13924</v>
      </c>
      <c r="V515" s="17">
        <f t="shared" si="48"/>
        <v>102.38235294117646</v>
      </c>
      <c r="W515" t="s">
        <v>8310</v>
      </c>
      <c r="X515" t="s">
        <v>8316</v>
      </c>
    </row>
    <row r="516" spans="1:24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21">
        <f t="shared" si="49"/>
        <v>42552.445659722223</v>
      </c>
      <c r="L516" s="24">
        <v>42552.445659722223</v>
      </c>
      <c r="M516" s="27">
        <f t="shared" si="50"/>
        <v>7</v>
      </c>
      <c r="N516" s="27">
        <f t="shared" si="51"/>
        <v>2016</v>
      </c>
      <c r="O516" s="25" t="str">
        <f t="shared" si="52"/>
        <v>Jul</v>
      </c>
      <c r="P516" s="19">
        <f t="shared" si="53"/>
        <v>42597.083333333336</v>
      </c>
      <c r="Q516" t="b">
        <v>0</v>
      </c>
      <c r="R516">
        <v>3</v>
      </c>
      <c r="S516" t="b">
        <v>0</v>
      </c>
      <c r="T516" t="s">
        <v>8270</v>
      </c>
      <c r="U516" s="8">
        <v>3.3333333333333333E-2</v>
      </c>
      <c r="V516" s="17">
        <f t="shared" si="48"/>
        <v>16.666666666666668</v>
      </c>
      <c r="W516" t="s">
        <v>8310</v>
      </c>
      <c r="X516" t="s">
        <v>8316</v>
      </c>
    </row>
    <row r="517" spans="1:24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21">
        <f t="shared" si="49"/>
        <v>41830.405636574069</v>
      </c>
      <c r="L517" s="24">
        <v>41830.405636574076</v>
      </c>
      <c r="M517" s="27">
        <f t="shared" si="50"/>
        <v>7</v>
      </c>
      <c r="N517" s="27">
        <f t="shared" si="51"/>
        <v>2014</v>
      </c>
      <c r="O517" s="25" t="str">
        <f t="shared" si="52"/>
        <v>Jul</v>
      </c>
      <c r="P517" s="19">
        <f t="shared" si="53"/>
        <v>41860.405636574069</v>
      </c>
      <c r="Q517" t="b">
        <v>0</v>
      </c>
      <c r="R517">
        <v>34</v>
      </c>
      <c r="S517" t="b">
        <v>0</v>
      </c>
      <c r="T517" t="s">
        <v>8270</v>
      </c>
      <c r="U517" s="8">
        <v>0.25413402061855672</v>
      </c>
      <c r="V517" s="17">
        <f t="shared" si="48"/>
        <v>725.02941176470586</v>
      </c>
      <c r="W517" t="s">
        <v>8310</v>
      </c>
      <c r="X517" t="s">
        <v>8316</v>
      </c>
    </row>
    <row r="518" spans="1:24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21">
        <f t="shared" si="49"/>
        <v>42327.282418981478</v>
      </c>
      <c r="L518" s="24">
        <v>42327.282418981478</v>
      </c>
      <c r="M518" s="27">
        <f t="shared" si="50"/>
        <v>11</v>
      </c>
      <c r="N518" s="27">
        <f t="shared" si="51"/>
        <v>2015</v>
      </c>
      <c r="O518" s="25" t="str">
        <f t="shared" si="52"/>
        <v>Nov</v>
      </c>
      <c r="P518" s="19">
        <f t="shared" si="53"/>
        <v>42367.282418981478</v>
      </c>
      <c r="Q518" t="b">
        <v>0</v>
      </c>
      <c r="R518">
        <v>0</v>
      </c>
      <c r="S518" t="b">
        <v>0</v>
      </c>
      <c r="T518" t="s">
        <v>8270</v>
      </c>
      <c r="U518" s="8">
        <v>0</v>
      </c>
      <c r="V518" s="17" t="e">
        <f t="shared" si="48"/>
        <v>#DIV/0!</v>
      </c>
      <c r="W518" t="s">
        <v>8310</v>
      </c>
      <c r="X518" t="s">
        <v>8316</v>
      </c>
    </row>
    <row r="519" spans="1:24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21">
        <f t="shared" si="49"/>
        <v>42091.570370370369</v>
      </c>
      <c r="L519" s="24">
        <v>42091.570370370369</v>
      </c>
      <c r="M519" s="27">
        <f t="shared" si="50"/>
        <v>3</v>
      </c>
      <c r="N519" s="27">
        <f t="shared" si="51"/>
        <v>2015</v>
      </c>
      <c r="O519" s="25" t="str">
        <f t="shared" si="52"/>
        <v>Mar</v>
      </c>
      <c r="P519" s="19">
        <f t="shared" si="53"/>
        <v>42151.570370370369</v>
      </c>
      <c r="Q519" t="b">
        <v>0</v>
      </c>
      <c r="R519">
        <v>3</v>
      </c>
      <c r="S519" t="b">
        <v>0</v>
      </c>
      <c r="T519" t="s">
        <v>8270</v>
      </c>
      <c r="U519" s="8">
        <v>1.3666666666666667E-2</v>
      </c>
      <c r="V519" s="17">
        <f t="shared" si="48"/>
        <v>68.333333333333329</v>
      </c>
      <c r="W519" t="s">
        <v>8310</v>
      </c>
      <c r="X519" t="s">
        <v>8316</v>
      </c>
    </row>
    <row r="520" spans="1:24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21">
        <f t="shared" si="49"/>
        <v>42738.406956018516</v>
      </c>
      <c r="L520" s="24">
        <v>42738.406956018516</v>
      </c>
      <c r="M520" s="27">
        <f t="shared" si="50"/>
        <v>1</v>
      </c>
      <c r="N520" s="27">
        <f t="shared" si="51"/>
        <v>2017</v>
      </c>
      <c r="O520" s="25" t="str">
        <f t="shared" si="52"/>
        <v>Jan</v>
      </c>
      <c r="P520" s="19">
        <f t="shared" si="53"/>
        <v>42768.406956018516</v>
      </c>
      <c r="Q520" t="b">
        <v>0</v>
      </c>
      <c r="R520">
        <v>0</v>
      </c>
      <c r="S520" t="b">
        <v>0</v>
      </c>
      <c r="T520" t="s">
        <v>8270</v>
      </c>
      <c r="U520" s="8">
        <v>0</v>
      </c>
      <c r="V520" s="17" t="e">
        <f t="shared" si="48"/>
        <v>#DIV/0!</v>
      </c>
      <c r="W520" t="s">
        <v>8310</v>
      </c>
      <c r="X520" t="s">
        <v>8316</v>
      </c>
    </row>
    <row r="521" spans="1:24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21">
        <f t="shared" si="49"/>
        <v>42223.407685185179</v>
      </c>
      <c r="L521" s="24">
        <v>42223.407685185186</v>
      </c>
      <c r="M521" s="27">
        <f t="shared" si="50"/>
        <v>8</v>
      </c>
      <c r="N521" s="27">
        <f t="shared" si="51"/>
        <v>2015</v>
      </c>
      <c r="O521" s="25" t="str">
        <f t="shared" si="52"/>
        <v>Aug</v>
      </c>
      <c r="P521" s="19">
        <f t="shared" si="53"/>
        <v>42253.406944444439</v>
      </c>
      <c r="Q521" t="b">
        <v>0</v>
      </c>
      <c r="R521">
        <v>70</v>
      </c>
      <c r="S521" t="b">
        <v>0</v>
      </c>
      <c r="T521" t="s">
        <v>8270</v>
      </c>
      <c r="U521" s="8">
        <v>0.22881426547787684</v>
      </c>
      <c r="V521" s="17">
        <f t="shared" si="48"/>
        <v>39.228571428571428</v>
      </c>
      <c r="W521" t="s">
        <v>8310</v>
      </c>
      <c r="X521" t="s">
        <v>8316</v>
      </c>
    </row>
    <row r="522" spans="1:24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21">
        <f t="shared" si="49"/>
        <v>41218.183113425919</v>
      </c>
      <c r="L522" s="24">
        <v>41218.183113425926</v>
      </c>
      <c r="M522" s="27">
        <f t="shared" si="50"/>
        <v>11</v>
      </c>
      <c r="N522" s="27">
        <f t="shared" si="51"/>
        <v>2012</v>
      </c>
      <c r="O522" s="25" t="str">
        <f t="shared" si="52"/>
        <v>Nov</v>
      </c>
      <c r="P522" s="19">
        <f t="shared" si="53"/>
        <v>41248.183113425919</v>
      </c>
      <c r="Q522" t="b">
        <v>0</v>
      </c>
      <c r="R522">
        <v>34</v>
      </c>
      <c r="S522" t="b">
        <v>1</v>
      </c>
      <c r="T522" t="s">
        <v>8271</v>
      </c>
      <c r="U522" s="8">
        <v>1.0209999999999999</v>
      </c>
      <c r="V522" s="17">
        <f t="shared" si="48"/>
        <v>150.14705882352942</v>
      </c>
      <c r="W522" t="s">
        <v>8317</v>
      </c>
      <c r="X522" t="s">
        <v>8318</v>
      </c>
    </row>
    <row r="523" spans="1:24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21">
        <f t="shared" si="49"/>
        <v>42318.493761574071</v>
      </c>
      <c r="L523" s="24">
        <v>42318.493761574071</v>
      </c>
      <c r="M523" s="27">
        <f t="shared" si="50"/>
        <v>11</v>
      </c>
      <c r="N523" s="27">
        <f t="shared" si="51"/>
        <v>2015</v>
      </c>
      <c r="O523" s="25" t="str">
        <f t="shared" si="52"/>
        <v>Nov</v>
      </c>
      <c r="P523" s="19">
        <f t="shared" si="53"/>
        <v>42348.493761574071</v>
      </c>
      <c r="Q523" t="b">
        <v>0</v>
      </c>
      <c r="R523">
        <v>56</v>
      </c>
      <c r="S523" t="b">
        <v>1</v>
      </c>
      <c r="T523" t="s">
        <v>8271</v>
      </c>
      <c r="U523" s="8">
        <v>1.0464</v>
      </c>
      <c r="V523" s="17">
        <f t="shared" si="48"/>
        <v>93.428571428571431</v>
      </c>
      <c r="W523" t="s">
        <v>8317</v>
      </c>
      <c r="X523" t="s">
        <v>8318</v>
      </c>
    </row>
    <row r="524" spans="1:24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21">
        <f t="shared" si="49"/>
        <v>42645.884479166663</v>
      </c>
      <c r="L524" s="24">
        <v>42645.884479166663</v>
      </c>
      <c r="M524" s="27">
        <f t="shared" si="50"/>
        <v>10</v>
      </c>
      <c r="N524" s="27">
        <f t="shared" si="51"/>
        <v>2016</v>
      </c>
      <c r="O524" s="25" t="str">
        <f t="shared" si="52"/>
        <v>Oct</v>
      </c>
      <c r="P524" s="19">
        <f t="shared" si="53"/>
        <v>42674.999305555553</v>
      </c>
      <c r="Q524" t="b">
        <v>0</v>
      </c>
      <c r="R524">
        <v>31</v>
      </c>
      <c r="S524" t="b">
        <v>1</v>
      </c>
      <c r="T524" t="s">
        <v>8271</v>
      </c>
      <c r="U524" s="8">
        <v>1.1466666666666667</v>
      </c>
      <c r="V524" s="17">
        <f t="shared" si="48"/>
        <v>110.96774193548387</v>
      </c>
      <c r="W524" t="s">
        <v>8317</v>
      </c>
      <c r="X524" t="s">
        <v>8318</v>
      </c>
    </row>
    <row r="525" spans="1:24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21">
        <f t="shared" si="49"/>
        <v>42429.832465277774</v>
      </c>
      <c r="L525" s="24">
        <v>42429.832465277781</v>
      </c>
      <c r="M525" s="27">
        <f t="shared" si="50"/>
        <v>2</v>
      </c>
      <c r="N525" s="27">
        <f t="shared" si="51"/>
        <v>2016</v>
      </c>
      <c r="O525" s="25" t="str">
        <f t="shared" si="52"/>
        <v>Feb</v>
      </c>
      <c r="P525" s="19">
        <f t="shared" si="53"/>
        <v>42449.790798611109</v>
      </c>
      <c r="Q525" t="b">
        <v>0</v>
      </c>
      <c r="R525">
        <v>84</v>
      </c>
      <c r="S525" t="b">
        <v>1</v>
      </c>
      <c r="T525" t="s">
        <v>8271</v>
      </c>
      <c r="U525" s="8">
        <v>1.206</v>
      </c>
      <c r="V525" s="17">
        <f t="shared" si="48"/>
        <v>71.785714285714292</v>
      </c>
      <c r="W525" t="s">
        <v>8317</v>
      </c>
      <c r="X525" t="s">
        <v>8318</v>
      </c>
    </row>
    <row r="526" spans="1:24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21">
        <f t="shared" si="49"/>
        <v>42237.924490740734</v>
      </c>
      <c r="L526" s="24">
        <v>42237.924490740741</v>
      </c>
      <c r="M526" s="27">
        <f t="shared" si="50"/>
        <v>8</v>
      </c>
      <c r="N526" s="27">
        <f t="shared" si="51"/>
        <v>2015</v>
      </c>
      <c r="O526" s="25" t="str">
        <f t="shared" si="52"/>
        <v>Aug</v>
      </c>
      <c r="P526" s="19">
        <f t="shared" si="53"/>
        <v>42267.924490740734</v>
      </c>
      <c r="Q526" t="b">
        <v>0</v>
      </c>
      <c r="R526">
        <v>130</v>
      </c>
      <c r="S526" t="b">
        <v>1</v>
      </c>
      <c r="T526" t="s">
        <v>8271</v>
      </c>
      <c r="U526" s="8">
        <v>1.0867285714285715</v>
      </c>
      <c r="V526" s="17">
        <f t="shared" si="48"/>
        <v>29.258076923076924</v>
      </c>
      <c r="W526" t="s">
        <v>8317</v>
      </c>
      <c r="X526" t="s">
        <v>8318</v>
      </c>
    </row>
    <row r="527" spans="1:24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21">
        <f t="shared" si="49"/>
        <v>42492.508900462963</v>
      </c>
      <c r="L527" s="24">
        <v>42492.508900462963</v>
      </c>
      <c r="M527" s="27">
        <f t="shared" si="50"/>
        <v>5</v>
      </c>
      <c r="N527" s="27">
        <f t="shared" si="51"/>
        <v>2016</v>
      </c>
      <c r="O527" s="25" t="str">
        <f t="shared" si="52"/>
        <v>May</v>
      </c>
      <c r="P527" s="19">
        <f t="shared" si="53"/>
        <v>42522.508900462963</v>
      </c>
      <c r="Q527" t="b">
        <v>0</v>
      </c>
      <c r="R527">
        <v>12</v>
      </c>
      <c r="S527" t="b">
        <v>1</v>
      </c>
      <c r="T527" t="s">
        <v>8271</v>
      </c>
      <c r="U527" s="8">
        <v>1</v>
      </c>
      <c r="V527" s="17">
        <f t="shared" si="48"/>
        <v>1000</v>
      </c>
      <c r="W527" t="s">
        <v>8317</v>
      </c>
      <c r="X527" t="s">
        <v>8318</v>
      </c>
    </row>
    <row r="528" spans="1:24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21">
        <f t="shared" si="49"/>
        <v>41850.192604166667</v>
      </c>
      <c r="L528" s="24">
        <v>41850.192604166667</v>
      </c>
      <c r="M528" s="27">
        <f t="shared" si="50"/>
        <v>7</v>
      </c>
      <c r="N528" s="27">
        <f t="shared" si="51"/>
        <v>2014</v>
      </c>
      <c r="O528" s="25" t="str">
        <f t="shared" si="52"/>
        <v>Jul</v>
      </c>
      <c r="P528" s="19">
        <f t="shared" si="53"/>
        <v>41895.192604166667</v>
      </c>
      <c r="Q528" t="b">
        <v>0</v>
      </c>
      <c r="R528">
        <v>23</v>
      </c>
      <c r="S528" t="b">
        <v>1</v>
      </c>
      <c r="T528" t="s">
        <v>8271</v>
      </c>
      <c r="U528" s="8">
        <v>1.1399999999999999</v>
      </c>
      <c r="V528" s="17">
        <f t="shared" si="48"/>
        <v>74.347826086956516</v>
      </c>
      <c r="W528" t="s">
        <v>8317</v>
      </c>
      <c r="X528" t="s">
        <v>8318</v>
      </c>
    </row>
    <row r="529" spans="1:24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21">
        <f t="shared" si="49"/>
        <v>42192.383611111109</v>
      </c>
      <c r="L529" s="24">
        <v>42192.383611111109</v>
      </c>
      <c r="M529" s="27">
        <f t="shared" si="50"/>
        <v>7</v>
      </c>
      <c r="N529" s="27">
        <f t="shared" si="51"/>
        <v>2015</v>
      </c>
      <c r="O529" s="25" t="str">
        <f t="shared" si="52"/>
        <v>Jul</v>
      </c>
      <c r="P529" s="19">
        <f t="shared" si="53"/>
        <v>42223.499999999993</v>
      </c>
      <c r="Q529" t="b">
        <v>0</v>
      </c>
      <c r="R529">
        <v>158</v>
      </c>
      <c r="S529" t="b">
        <v>1</v>
      </c>
      <c r="T529" t="s">
        <v>8271</v>
      </c>
      <c r="U529" s="8">
        <v>1.0085</v>
      </c>
      <c r="V529" s="17">
        <f t="shared" si="48"/>
        <v>63.829113924050631</v>
      </c>
      <c r="W529" t="s">
        <v>8317</v>
      </c>
      <c r="X529" t="s">
        <v>8318</v>
      </c>
    </row>
    <row r="530" spans="1:24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21">
        <f t="shared" si="49"/>
        <v>42752.997291666667</v>
      </c>
      <c r="L530" s="24">
        <v>42752.997291666667</v>
      </c>
      <c r="M530" s="27">
        <f t="shared" si="50"/>
        <v>1</v>
      </c>
      <c r="N530" s="27">
        <f t="shared" si="51"/>
        <v>2017</v>
      </c>
      <c r="O530" s="25" t="str">
        <f t="shared" si="52"/>
        <v>Jan</v>
      </c>
      <c r="P530" s="19">
        <f t="shared" si="53"/>
        <v>42783.461805555555</v>
      </c>
      <c r="Q530" t="b">
        <v>0</v>
      </c>
      <c r="R530">
        <v>30</v>
      </c>
      <c r="S530" t="b">
        <v>1</v>
      </c>
      <c r="T530" t="s">
        <v>8271</v>
      </c>
      <c r="U530" s="8">
        <v>1.1565217391304348</v>
      </c>
      <c r="V530" s="17">
        <f t="shared" si="48"/>
        <v>44.333333333333336</v>
      </c>
      <c r="W530" t="s">
        <v>8317</v>
      </c>
      <c r="X530" t="s">
        <v>8318</v>
      </c>
    </row>
    <row r="531" spans="1:24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21">
        <f t="shared" si="49"/>
        <v>42155.71188657407</v>
      </c>
      <c r="L531" s="24">
        <v>42155.711886574078</v>
      </c>
      <c r="M531" s="27">
        <f t="shared" si="50"/>
        <v>5</v>
      </c>
      <c r="N531" s="27">
        <f t="shared" si="51"/>
        <v>2015</v>
      </c>
      <c r="O531" s="25" t="str">
        <f t="shared" si="52"/>
        <v>May</v>
      </c>
      <c r="P531" s="19">
        <f t="shared" si="53"/>
        <v>42176.680555555555</v>
      </c>
      <c r="Q531" t="b">
        <v>0</v>
      </c>
      <c r="R531">
        <v>18</v>
      </c>
      <c r="S531" t="b">
        <v>1</v>
      </c>
      <c r="T531" t="s">
        <v>8271</v>
      </c>
      <c r="U531" s="8">
        <v>1.3041666666666667</v>
      </c>
      <c r="V531" s="17">
        <f t="shared" si="48"/>
        <v>86.944444444444443</v>
      </c>
      <c r="W531" t="s">
        <v>8317</v>
      </c>
      <c r="X531" t="s">
        <v>8318</v>
      </c>
    </row>
    <row r="532" spans="1:24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21">
        <f t="shared" si="49"/>
        <v>42724.822847222218</v>
      </c>
      <c r="L532" s="24">
        <v>42724.822847222225</v>
      </c>
      <c r="M532" s="27">
        <f t="shared" si="50"/>
        <v>12</v>
      </c>
      <c r="N532" s="27">
        <f t="shared" si="51"/>
        <v>2016</v>
      </c>
      <c r="O532" s="25" t="str">
        <f t="shared" si="52"/>
        <v>Dec</v>
      </c>
      <c r="P532" s="19">
        <f t="shared" si="53"/>
        <v>42745.999999999993</v>
      </c>
      <c r="Q532" t="b">
        <v>0</v>
      </c>
      <c r="R532">
        <v>29</v>
      </c>
      <c r="S532" t="b">
        <v>1</v>
      </c>
      <c r="T532" t="s">
        <v>8271</v>
      </c>
      <c r="U532" s="8">
        <v>1.0778267254038179</v>
      </c>
      <c r="V532" s="17">
        <f t="shared" si="48"/>
        <v>126.55172413793103</v>
      </c>
      <c r="W532" t="s">
        <v>8317</v>
      </c>
      <c r="X532" t="s">
        <v>8318</v>
      </c>
    </row>
    <row r="533" spans="1:24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21">
        <f t="shared" si="49"/>
        <v>42157.382731481477</v>
      </c>
      <c r="L533" s="24">
        <v>42157.382731481484</v>
      </c>
      <c r="M533" s="27">
        <f t="shared" si="50"/>
        <v>6</v>
      </c>
      <c r="N533" s="27">
        <f t="shared" si="51"/>
        <v>2015</v>
      </c>
      <c r="O533" s="25" t="str">
        <f t="shared" si="52"/>
        <v>Jun</v>
      </c>
      <c r="P533" s="19">
        <f t="shared" si="53"/>
        <v>42178.874999999993</v>
      </c>
      <c r="Q533" t="b">
        <v>0</v>
      </c>
      <c r="R533">
        <v>31</v>
      </c>
      <c r="S533" t="b">
        <v>1</v>
      </c>
      <c r="T533" t="s">
        <v>8271</v>
      </c>
      <c r="U533" s="8">
        <v>1</v>
      </c>
      <c r="V533" s="17">
        <f t="shared" si="48"/>
        <v>129.03225806451613</v>
      </c>
      <c r="W533" t="s">
        <v>8317</v>
      </c>
      <c r="X533" t="s">
        <v>8318</v>
      </c>
    </row>
    <row r="534" spans="1:24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21">
        <f t="shared" si="49"/>
        <v>42675.856817129628</v>
      </c>
      <c r="L534" s="24">
        <v>42675.856817129628</v>
      </c>
      <c r="M534" s="27">
        <f t="shared" si="50"/>
        <v>11</v>
      </c>
      <c r="N534" s="27">
        <f t="shared" si="51"/>
        <v>2016</v>
      </c>
      <c r="O534" s="25" t="str">
        <f t="shared" si="52"/>
        <v>Nov</v>
      </c>
      <c r="P534" s="19">
        <f t="shared" si="53"/>
        <v>42721.082638888889</v>
      </c>
      <c r="Q534" t="b">
        <v>0</v>
      </c>
      <c r="R534">
        <v>173</v>
      </c>
      <c r="S534" t="b">
        <v>1</v>
      </c>
      <c r="T534" t="s">
        <v>8271</v>
      </c>
      <c r="U534" s="8">
        <v>1.2324999999999999</v>
      </c>
      <c r="V534" s="17">
        <f t="shared" si="48"/>
        <v>71.242774566473983</v>
      </c>
      <c r="W534" t="s">
        <v>8317</v>
      </c>
      <c r="X534" t="s">
        <v>8318</v>
      </c>
    </row>
    <row r="535" spans="1:24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21">
        <f t="shared" si="49"/>
        <v>42472.798703703702</v>
      </c>
      <c r="L535" s="24">
        <v>42472.798703703702</v>
      </c>
      <c r="M535" s="27">
        <f t="shared" si="50"/>
        <v>4</v>
      </c>
      <c r="N535" s="27">
        <f t="shared" si="51"/>
        <v>2016</v>
      </c>
      <c r="O535" s="25" t="str">
        <f t="shared" si="52"/>
        <v>Apr</v>
      </c>
      <c r="P535" s="19">
        <f t="shared" si="53"/>
        <v>42502.798703703702</v>
      </c>
      <c r="Q535" t="b">
        <v>0</v>
      </c>
      <c r="R535">
        <v>17</v>
      </c>
      <c r="S535" t="b">
        <v>1</v>
      </c>
      <c r="T535" t="s">
        <v>8271</v>
      </c>
      <c r="U535" s="8">
        <v>1.002</v>
      </c>
      <c r="V535" s="17">
        <f t="shared" si="48"/>
        <v>117.88235294117646</v>
      </c>
      <c r="W535" t="s">
        <v>8317</v>
      </c>
      <c r="X535" t="s">
        <v>8318</v>
      </c>
    </row>
    <row r="536" spans="1:24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21">
        <f t="shared" si="49"/>
        <v>42482.226446759254</v>
      </c>
      <c r="L536" s="24">
        <v>42482.226446759261</v>
      </c>
      <c r="M536" s="27">
        <f t="shared" si="50"/>
        <v>4</v>
      </c>
      <c r="N536" s="27">
        <f t="shared" si="51"/>
        <v>2016</v>
      </c>
      <c r="O536" s="25" t="str">
        <f t="shared" si="52"/>
        <v>Apr</v>
      </c>
      <c r="P536" s="19">
        <f t="shared" si="53"/>
        <v>42506.226446759254</v>
      </c>
      <c r="Q536" t="b">
        <v>0</v>
      </c>
      <c r="R536">
        <v>48</v>
      </c>
      <c r="S536" t="b">
        <v>1</v>
      </c>
      <c r="T536" t="s">
        <v>8271</v>
      </c>
      <c r="U536" s="8">
        <v>1.0466666666666666</v>
      </c>
      <c r="V536" s="17">
        <f t="shared" si="48"/>
        <v>327.08333333333331</v>
      </c>
      <c r="W536" t="s">
        <v>8317</v>
      </c>
      <c r="X536" t="s">
        <v>8318</v>
      </c>
    </row>
    <row r="537" spans="1:24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21">
        <f t="shared" si="49"/>
        <v>42270.602662037032</v>
      </c>
      <c r="L537" s="24">
        <v>42270.602662037039</v>
      </c>
      <c r="M537" s="27">
        <f t="shared" si="50"/>
        <v>9</v>
      </c>
      <c r="N537" s="27">
        <f t="shared" si="51"/>
        <v>2015</v>
      </c>
      <c r="O537" s="25" t="str">
        <f t="shared" si="52"/>
        <v>Sep</v>
      </c>
      <c r="P537" s="19">
        <f t="shared" si="53"/>
        <v>42309.749999999993</v>
      </c>
      <c r="Q537" t="b">
        <v>0</v>
      </c>
      <c r="R537">
        <v>59</v>
      </c>
      <c r="S537" t="b">
        <v>1</v>
      </c>
      <c r="T537" t="s">
        <v>8271</v>
      </c>
      <c r="U537" s="8">
        <v>1.0249999999999999</v>
      </c>
      <c r="V537" s="17">
        <f t="shared" si="48"/>
        <v>34.745762711864408</v>
      </c>
      <c r="W537" t="s">
        <v>8317</v>
      </c>
      <c r="X537" t="s">
        <v>8318</v>
      </c>
    </row>
    <row r="538" spans="1:24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21">
        <f t="shared" si="49"/>
        <v>42711.336863425924</v>
      </c>
      <c r="L538" s="24">
        <v>42711.336863425924</v>
      </c>
      <c r="M538" s="27">
        <f t="shared" si="50"/>
        <v>12</v>
      </c>
      <c r="N538" s="27">
        <f t="shared" si="51"/>
        <v>2016</v>
      </c>
      <c r="O538" s="25" t="str">
        <f t="shared" si="52"/>
        <v>Dec</v>
      </c>
      <c r="P538" s="19">
        <f t="shared" si="53"/>
        <v>42741.336863425924</v>
      </c>
      <c r="Q538" t="b">
        <v>0</v>
      </c>
      <c r="R538">
        <v>39</v>
      </c>
      <c r="S538" t="b">
        <v>1</v>
      </c>
      <c r="T538" t="s">
        <v>8271</v>
      </c>
      <c r="U538" s="8">
        <v>1.1825757575757576</v>
      </c>
      <c r="V538" s="17">
        <f t="shared" si="48"/>
        <v>100.06410256410257</v>
      </c>
      <c r="W538" t="s">
        <v>8317</v>
      </c>
      <c r="X538" t="s">
        <v>8318</v>
      </c>
    </row>
    <row r="539" spans="1:24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21">
        <f t="shared" si="49"/>
        <v>42179.136655092589</v>
      </c>
      <c r="L539" s="24">
        <v>42179.136655092596</v>
      </c>
      <c r="M539" s="27">
        <f t="shared" si="50"/>
        <v>6</v>
      </c>
      <c r="N539" s="27">
        <f t="shared" si="51"/>
        <v>2015</v>
      </c>
      <c r="O539" s="25" t="str">
        <f t="shared" si="52"/>
        <v>Jun</v>
      </c>
      <c r="P539" s="19">
        <f t="shared" si="53"/>
        <v>42219.541666666664</v>
      </c>
      <c r="Q539" t="b">
        <v>0</v>
      </c>
      <c r="R539">
        <v>59</v>
      </c>
      <c r="S539" t="b">
        <v>1</v>
      </c>
      <c r="T539" t="s">
        <v>8271</v>
      </c>
      <c r="U539" s="8">
        <v>1.2050000000000001</v>
      </c>
      <c r="V539" s="17">
        <f t="shared" si="48"/>
        <v>40.847457627118644</v>
      </c>
      <c r="W539" t="s">
        <v>8317</v>
      </c>
      <c r="X539" t="s">
        <v>8318</v>
      </c>
    </row>
    <row r="540" spans="1:24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21">
        <f t="shared" si="49"/>
        <v>42282.560081018521</v>
      </c>
      <c r="L540" s="24">
        <v>42282.560081018521</v>
      </c>
      <c r="M540" s="27">
        <f t="shared" si="50"/>
        <v>10</v>
      </c>
      <c r="N540" s="27">
        <f t="shared" si="51"/>
        <v>2015</v>
      </c>
      <c r="O540" s="25" t="str">
        <f t="shared" si="52"/>
        <v>Oct</v>
      </c>
      <c r="P540" s="19">
        <f t="shared" si="53"/>
        <v>42312.601747685178</v>
      </c>
      <c r="Q540" t="b">
        <v>0</v>
      </c>
      <c r="R540">
        <v>60</v>
      </c>
      <c r="S540" t="b">
        <v>1</v>
      </c>
      <c r="T540" t="s">
        <v>8271</v>
      </c>
      <c r="U540" s="8">
        <v>3.0242</v>
      </c>
      <c r="V540" s="17">
        <f t="shared" si="48"/>
        <v>252.01666666666668</v>
      </c>
      <c r="W540" t="s">
        <v>8317</v>
      </c>
      <c r="X540" t="s">
        <v>8318</v>
      </c>
    </row>
    <row r="541" spans="1:24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21">
        <f t="shared" si="49"/>
        <v>42473.586377314808</v>
      </c>
      <c r="L541" s="24">
        <v>42473.586377314816</v>
      </c>
      <c r="M541" s="27">
        <f t="shared" si="50"/>
        <v>4</v>
      </c>
      <c r="N541" s="27">
        <f t="shared" si="51"/>
        <v>2016</v>
      </c>
      <c r="O541" s="25" t="str">
        <f t="shared" si="52"/>
        <v>Apr</v>
      </c>
      <c r="P541" s="19">
        <f t="shared" si="53"/>
        <v>42503.586377314808</v>
      </c>
      <c r="Q541" t="b">
        <v>0</v>
      </c>
      <c r="R541">
        <v>20</v>
      </c>
      <c r="S541" t="b">
        <v>1</v>
      </c>
      <c r="T541" t="s">
        <v>8271</v>
      </c>
      <c r="U541" s="8">
        <v>1.00644</v>
      </c>
      <c r="V541" s="17">
        <f t="shared" si="48"/>
        <v>25.161000000000001</v>
      </c>
      <c r="W541" t="s">
        <v>8317</v>
      </c>
      <c r="X541" t="s">
        <v>8318</v>
      </c>
    </row>
    <row r="542" spans="1:24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21">
        <f t="shared" si="49"/>
        <v>42534.841516203705</v>
      </c>
      <c r="L542" s="24">
        <v>42534.841516203705</v>
      </c>
      <c r="M542" s="27">
        <f t="shared" si="50"/>
        <v>6</v>
      </c>
      <c r="N542" s="27">
        <f t="shared" si="51"/>
        <v>2016</v>
      </c>
      <c r="O542" s="25" t="str">
        <f t="shared" si="52"/>
        <v>Jun</v>
      </c>
      <c r="P542" s="19">
        <f t="shared" si="53"/>
        <v>42555.841516203705</v>
      </c>
      <c r="Q542" t="b">
        <v>0</v>
      </c>
      <c r="R542">
        <v>1</v>
      </c>
      <c r="S542" t="b">
        <v>0</v>
      </c>
      <c r="T542" t="s">
        <v>8272</v>
      </c>
      <c r="U542" s="8">
        <v>6.666666666666667E-5</v>
      </c>
      <c r="V542" s="17">
        <f t="shared" si="48"/>
        <v>1</v>
      </c>
      <c r="W542" t="s">
        <v>8319</v>
      </c>
      <c r="X542" t="s">
        <v>8320</v>
      </c>
    </row>
    <row r="543" spans="1:24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21">
        <f t="shared" si="49"/>
        <v>42009.608865740738</v>
      </c>
      <c r="L543" s="24">
        <v>42009.608865740738</v>
      </c>
      <c r="M543" s="27">
        <f t="shared" si="50"/>
        <v>1</v>
      </c>
      <c r="N543" s="27">
        <f t="shared" si="51"/>
        <v>2015</v>
      </c>
      <c r="O543" s="25" t="str">
        <f t="shared" si="52"/>
        <v>Jan</v>
      </c>
      <c r="P543" s="19">
        <f t="shared" si="53"/>
        <v>42039.608865740738</v>
      </c>
      <c r="Q543" t="b">
        <v>0</v>
      </c>
      <c r="R543">
        <v>1</v>
      </c>
      <c r="S543" t="b">
        <v>0</v>
      </c>
      <c r="T543" t="s">
        <v>8272</v>
      </c>
      <c r="U543" s="8">
        <v>5.5555555555555558E-3</v>
      </c>
      <c r="V543" s="17">
        <f t="shared" si="48"/>
        <v>25</v>
      </c>
      <c r="W543" t="s">
        <v>8319</v>
      </c>
      <c r="X543" t="s">
        <v>8320</v>
      </c>
    </row>
    <row r="544" spans="1:24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21">
        <f t="shared" si="49"/>
        <v>42275.838356481479</v>
      </c>
      <c r="L544" s="24">
        <v>42275.838356481479</v>
      </c>
      <c r="M544" s="27">
        <f t="shared" si="50"/>
        <v>9</v>
      </c>
      <c r="N544" s="27">
        <f t="shared" si="51"/>
        <v>2015</v>
      </c>
      <c r="O544" s="25" t="str">
        <f t="shared" si="52"/>
        <v>Sep</v>
      </c>
      <c r="P544" s="19">
        <f t="shared" si="53"/>
        <v>42305.838356481479</v>
      </c>
      <c r="Q544" t="b">
        <v>0</v>
      </c>
      <c r="R544">
        <v>1</v>
      </c>
      <c r="S544" t="b">
        <v>0</v>
      </c>
      <c r="T544" t="s">
        <v>8272</v>
      </c>
      <c r="U544" s="8">
        <v>3.9999999999999998E-6</v>
      </c>
      <c r="V544" s="17">
        <f t="shared" si="48"/>
        <v>1</v>
      </c>
      <c r="W544" t="s">
        <v>8319</v>
      </c>
      <c r="X544" t="s">
        <v>8320</v>
      </c>
    </row>
    <row r="545" spans="1:24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21">
        <f t="shared" si="49"/>
        <v>42433.529120370367</v>
      </c>
      <c r="L545" s="24">
        <v>42433.529120370367</v>
      </c>
      <c r="M545" s="27">
        <f t="shared" si="50"/>
        <v>3</v>
      </c>
      <c r="N545" s="27">
        <f t="shared" si="51"/>
        <v>2016</v>
      </c>
      <c r="O545" s="25" t="str">
        <f t="shared" si="52"/>
        <v>Mar</v>
      </c>
      <c r="P545" s="19">
        <f t="shared" si="53"/>
        <v>42493.487453703703</v>
      </c>
      <c r="Q545" t="b">
        <v>0</v>
      </c>
      <c r="R545">
        <v>2</v>
      </c>
      <c r="S545" t="b">
        <v>0</v>
      </c>
      <c r="T545" t="s">
        <v>8272</v>
      </c>
      <c r="U545" s="8">
        <v>3.1818181818181819E-3</v>
      </c>
      <c r="V545" s="17">
        <f t="shared" si="48"/>
        <v>35</v>
      </c>
      <c r="W545" t="s">
        <v>8319</v>
      </c>
      <c r="X545" t="s">
        <v>8320</v>
      </c>
    </row>
    <row r="546" spans="1:24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21">
        <f t="shared" si="49"/>
        <v>41913.88381944444</v>
      </c>
      <c r="L546" s="24">
        <v>41913.883819444447</v>
      </c>
      <c r="M546" s="27">
        <f t="shared" si="50"/>
        <v>10</v>
      </c>
      <c r="N546" s="27">
        <f t="shared" si="51"/>
        <v>2014</v>
      </c>
      <c r="O546" s="25" t="str">
        <f t="shared" si="52"/>
        <v>Oct</v>
      </c>
      <c r="P546" s="19">
        <f t="shared" si="53"/>
        <v>41943.88381944444</v>
      </c>
      <c r="Q546" t="b">
        <v>0</v>
      </c>
      <c r="R546">
        <v>2</v>
      </c>
      <c r="S546" t="b">
        <v>0</v>
      </c>
      <c r="T546" t="s">
        <v>8272</v>
      </c>
      <c r="U546" s="8">
        <v>1.2E-2</v>
      </c>
      <c r="V546" s="17">
        <f t="shared" si="48"/>
        <v>3</v>
      </c>
      <c r="W546" t="s">
        <v>8319</v>
      </c>
      <c r="X546" t="s">
        <v>8320</v>
      </c>
    </row>
    <row r="547" spans="1:24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21">
        <f t="shared" si="49"/>
        <v>42525.448611111111</v>
      </c>
      <c r="L547" s="24">
        <v>42525.448611111111</v>
      </c>
      <c r="M547" s="27">
        <f t="shared" si="50"/>
        <v>6</v>
      </c>
      <c r="N547" s="27">
        <f t="shared" si="51"/>
        <v>2016</v>
      </c>
      <c r="O547" s="25" t="str">
        <f t="shared" si="52"/>
        <v>Jun</v>
      </c>
      <c r="P547" s="19">
        <f t="shared" si="53"/>
        <v>42555.448611111111</v>
      </c>
      <c r="Q547" t="b">
        <v>0</v>
      </c>
      <c r="R547">
        <v>34</v>
      </c>
      <c r="S547" t="b">
        <v>0</v>
      </c>
      <c r="T547" t="s">
        <v>8272</v>
      </c>
      <c r="U547" s="8">
        <v>0.27383999999999997</v>
      </c>
      <c r="V547" s="17">
        <f t="shared" si="48"/>
        <v>402.70588235294116</v>
      </c>
      <c r="W547" t="s">
        <v>8319</v>
      </c>
      <c r="X547" t="s">
        <v>8320</v>
      </c>
    </row>
    <row r="548" spans="1:24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21">
        <f t="shared" si="49"/>
        <v>42283.38413194444</v>
      </c>
      <c r="L548" s="24">
        <v>42283.384131944447</v>
      </c>
      <c r="M548" s="27">
        <f t="shared" si="50"/>
        <v>10</v>
      </c>
      <c r="N548" s="27">
        <f t="shared" si="51"/>
        <v>2015</v>
      </c>
      <c r="O548" s="25" t="str">
        <f t="shared" si="52"/>
        <v>Oct</v>
      </c>
      <c r="P548" s="19">
        <f t="shared" si="53"/>
        <v>42323.425798611112</v>
      </c>
      <c r="Q548" t="b">
        <v>0</v>
      </c>
      <c r="R548">
        <v>2</v>
      </c>
      <c r="S548" t="b">
        <v>0</v>
      </c>
      <c r="T548" t="s">
        <v>8272</v>
      </c>
      <c r="U548" s="8">
        <v>8.6666666666666663E-4</v>
      </c>
      <c r="V548" s="17">
        <f t="shared" si="48"/>
        <v>26</v>
      </c>
      <c r="W548" t="s">
        <v>8319</v>
      </c>
      <c r="X548" t="s">
        <v>8320</v>
      </c>
    </row>
    <row r="549" spans="1:24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21">
        <f t="shared" si="49"/>
        <v>42249.459664351853</v>
      </c>
      <c r="L549" s="24">
        <v>42249.459664351853</v>
      </c>
      <c r="M549" s="27">
        <f t="shared" si="50"/>
        <v>9</v>
      </c>
      <c r="N549" s="27">
        <f t="shared" si="51"/>
        <v>2015</v>
      </c>
      <c r="O549" s="25" t="str">
        <f t="shared" si="52"/>
        <v>Sep</v>
      </c>
      <c r="P549" s="19">
        <f t="shared" si="53"/>
        <v>42294.459664351853</v>
      </c>
      <c r="Q549" t="b">
        <v>0</v>
      </c>
      <c r="R549">
        <v>0</v>
      </c>
      <c r="S549" t="b">
        <v>0</v>
      </c>
      <c r="T549" t="s">
        <v>8272</v>
      </c>
      <c r="U549" s="8">
        <v>0</v>
      </c>
      <c r="V549" s="17" t="e">
        <f t="shared" si="48"/>
        <v>#DIV/0!</v>
      </c>
      <c r="W549" t="s">
        <v>8319</v>
      </c>
      <c r="X549" t="s">
        <v>8320</v>
      </c>
    </row>
    <row r="550" spans="1:24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21">
        <f t="shared" si="49"/>
        <v>42380.488009259258</v>
      </c>
      <c r="L550" s="24">
        <v>42380.488009259258</v>
      </c>
      <c r="M550" s="27">
        <f t="shared" si="50"/>
        <v>1</v>
      </c>
      <c r="N550" s="27">
        <f t="shared" si="51"/>
        <v>2016</v>
      </c>
      <c r="O550" s="25" t="str">
        <f t="shared" si="52"/>
        <v>Jan</v>
      </c>
      <c r="P550" s="19">
        <f t="shared" si="53"/>
        <v>42410.488009259258</v>
      </c>
      <c r="Q550" t="b">
        <v>0</v>
      </c>
      <c r="R550">
        <v>1</v>
      </c>
      <c r="S550" t="b">
        <v>0</v>
      </c>
      <c r="T550" t="s">
        <v>8272</v>
      </c>
      <c r="U550" s="8">
        <v>8.9999999999999998E-4</v>
      </c>
      <c r="V550" s="17">
        <f t="shared" si="48"/>
        <v>9</v>
      </c>
      <c r="W550" t="s">
        <v>8319</v>
      </c>
      <c r="X550" t="s">
        <v>8320</v>
      </c>
    </row>
    <row r="551" spans="1:24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21">
        <f t="shared" si="49"/>
        <v>42276.695</v>
      </c>
      <c r="L551" s="24">
        <v>42276.695</v>
      </c>
      <c r="M551" s="27">
        <f t="shared" si="50"/>
        <v>9</v>
      </c>
      <c r="N551" s="27">
        <f t="shared" si="51"/>
        <v>2015</v>
      </c>
      <c r="O551" s="25" t="str">
        <f t="shared" si="52"/>
        <v>Sep</v>
      </c>
      <c r="P551" s="19">
        <f t="shared" si="53"/>
        <v>42306.695</v>
      </c>
      <c r="Q551" t="b">
        <v>0</v>
      </c>
      <c r="R551">
        <v>8</v>
      </c>
      <c r="S551" t="b">
        <v>0</v>
      </c>
      <c r="T551" t="s">
        <v>8272</v>
      </c>
      <c r="U551" s="8">
        <v>2.7199999999999998E-2</v>
      </c>
      <c r="V551" s="17">
        <f t="shared" si="48"/>
        <v>8.5</v>
      </c>
      <c r="W551" t="s">
        <v>8319</v>
      </c>
      <c r="X551" t="s">
        <v>8320</v>
      </c>
    </row>
    <row r="552" spans="1:24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21">
        <f t="shared" si="49"/>
        <v>42163.428495370368</v>
      </c>
      <c r="L552" s="24">
        <v>42163.428495370368</v>
      </c>
      <c r="M552" s="27">
        <f t="shared" si="50"/>
        <v>6</v>
      </c>
      <c r="N552" s="27">
        <f t="shared" si="51"/>
        <v>2015</v>
      </c>
      <c r="O552" s="25" t="str">
        <f t="shared" si="52"/>
        <v>Jun</v>
      </c>
      <c r="P552" s="19">
        <f t="shared" si="53"/>
        <v>42193.428495370368</v>
      </c>
      <c r="Q552" t="b">
        <v>0</v>
      </c>
      <c r="R552">
        <v>4</v>
      </c>
      <c r="S552" t="b">
        <v>0</v>
      </c>
      <c r="T552" t="s">
        <v>8272</v>
      </c>
      <c r="U552" s="8">
        <v>7.0000000000000001E-3</v>
      </c>
      <c r="V552" s="17">
        <f t="shared" si="48"/>
        <v>8.75</v>
      </c>
      <c r="W552" t="s">
        <v>8319</v>
      </c>
      <c r="X552" t="s">
        <v>8320</v>
      </c>
    </row>
    <row r="553" spans="1:24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21">
        <f t="shared" si="49"/>
        <v>42753.47042824074</v>
      </c>
      <c r="L553" s="24">
        <v>42753.47042824074</v>
      </c>
      <c r="M553" s="27">
        <f t="shared" si="50"/>
        <v>1</v>
      </c>
      <c r="N553" s="27">
        <f t="shared" si="51"/>
        <v>2017</v>
      </c>
      <c r="O553" s="25" t="str">
        <f t="shared" si="52"/>
        <v>Jan</v>
      </c>
      <c r="P553" s="19">
        <f t="shared" si="53"/>
        <v>42765.999999999993</v>
      </c>
      <c r="Q553" t="b">
        <v>0</v>
      </c>
      <c r="R553">
        <v>28</v>
      </c>
      <c r="S553" t="b">
        <v>0</v>
      </c>
      <c r="T553" t="s">
        <v>8272</v>
      </c>
      <c r="U553" s="8">
        <v>5.0413333333333331E-2</v>
      </c>
      <c r="V553" s="17">
        <f t="shared" si="48"/>
        <v>135.03571428571428</v>
      </c>
      <c r="W553" t="s">
        <v>8319</v>
      </c>
      <c r="X553" t="s">
        <v>8320</v>
      </c>
    </row>
    <row r="554" spans="1:24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21">
        <f t="shared" si="49"/>
        <v>42173.067407407405</v>
      </c>
      <c r="L554" s="24">
        <v>42173.067407407405</v>
      </c>
      <c r="M554" s="27">
        <f t="shared" si="50"/>
        <v>6</v>
      </c>
      <c r="N554" s="27">
        <f t="shared" si="51"/>
        <v>2015</v>
      </c>
      <c r="O554" s="25" t="str">
        <f t="shared" si="52"/>
        <v>Jun</v>
      </c>
      <c r="P554" s="19">
        <f t="shared" si="53"/>
        <v>42217.536805555552</v>
      </c>
      <c r="Q554" t="b">
        <v>0</v>
      </c>
      <c r="R554">
        <v>0</v>
      </c>
      <c r="S554" t="b">
        <v>0</v>
      </c>
      <c r="T554" t="s">
        <v>8272</v>
      </c>
      <c r="U554" s="8">
        <v>0</v>
      </c>
      <c r="V554" s="17" t="e">
        <f t="shared" si="48"/>
        <v>#DIV/0!</v>
      </c>
      <c r="W554" t="s">
        <v>8319</v>
      </c>
      <c r="X554" t="s">
        <v>8320</v>
      </c>
    </row>
    <row r="555" spans="1:24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21">
        <f t="shared" si="49"/>
        <v>42318.408518518518</v>
      </c>
      <c r="L555" s="24">
        <v>42318.408518518518</v>
      </c>
      <c r="M555" s="27">
        <f t="shared" si="50"/>
        <v>11</v>
      </c>
      <c r="N555" s="27">
        <f t="shared" si="51"/>
        <v>2015</v>
      </c>
      <c r="O555" s="25" t="str">
        <f t="shared" si="52"/>
        <v>Nov</v>
      </c>
      <c r="P555" s="19">
        <f t="shared" si="53"/>
        <v>42378.408518518518</v>
      </c>
      <c r="Q555" t="b">
        <v>0</v>
      </c>
      <c r="R555">
        <v>6</v>
      </c>
      <c r="S555" t="b">
        <v>0</v>
      </c>
      <c r="T555" t="s">
        <v>8272</v>
      </c>
      <c r="U555" s="8">
        <v>4.9199999999999999E-3</v>
      </c>
      <c r="V555" s="17">
        <f t="shared" si="48"/>
        <v>20.5</v>
      </c>
      <c r="W555" t="s">
        <v>8319</v>
      </c>
      <c r="X555" t="s">
        <v>8320</v>
      </c>
    </row>
    <row r="556" spans="1:24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21">
        <f t="shared" si="49"/>
        <v>41927.511469907404</v>
      </c>
      <c r="L556" s="24">
        <v>41927.511469907404</v>
      </c>
      <c r="M556" s="27">
        <f t="shared" si="50"/>
        <v>10</v>
      </c>
      <c r="N556" s="27">
        <f t="shared" si="51"/>
        <v>2014</v>
      </c>
      <c r="O556" s="25" t="str">
        <f t="shared" si="52"/>
        <v>Oct</v>
      </c>
      <c r="P556" s="19">
        <f t="shared" si="53"/>
        <v>41957.553136574068</v>
      </c>
      <c r="Q556" t="b">
        <v>0</v>
      </c>
      <c r="R556">
        <v>22</v>
      </c>
      <c r="S556" t="b">
        <v>0</v>
      </c>
      <c r="T556" t="s">
        <v>8272</v>
      </c>
      <c r="U556" s="8">
        <v>0.36589147286821705</v>
      </c>
      <c r="V556" s="17">
        <f t="shared" si="48"/>
        <v>64.36363636363636</v>
      </c>
      <c r="W556" t="s">
        <v>8319</v>
      </c>
      <c r="X556" t="s">
        <v>8320</v>
      </c>
    </row>
    <row r="557" spans="1:24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21">
        <f t="shared" si="49"/>
        <v>41901.476527777777</v>
      </c>
      <c r="L557" s="24">
        <v>41901.476527777777</v>
      </c>
      <c r="M557" s="27">
        <f t="shared" si="50"/>
        <v>9</v>
      </c>
      <c r="N557" s="27">
        <f t="shared" si="51"/>
        <v>2014</v>
      </c>
      <c r="O557" s="25" t="str">
        <f t="shared" si="52"/>
        <v>Sep</v>
      </c>
      <c r="P557" s="19">
        <f t="shared" si="53"/>
        <v>41931.476527777777</v>
      </c>
      <c r="Q557" t="b">
        <v>0</v>
      </c>
      <c r="R557">
        <v>0</v>
      </c>
      <c r="S557" t="b">
        <v>0</v>
      </c>
      <c r="T557" t="s">
        <v>8272</v>
      </c>
      <c r="U557" s="8">
        <v>0</v>
      </c>
      <c r="V557" s="17" t="e">
        <f t="shared" si="48"/>
        <v>#DIV/0!</v>
      </c>
      <c r="W557" t="s">
        <v>8319</v>
      </c>
      <c r="X557" t="s">
        <v>8320</v>
      </c>
    </row>
    <row r="558" spans="1:24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21">
        <f t="shared" si="49"/>
        <v>42503.145173611112</v>
      </c>
      <c r="L558" s="24">
        <v>42503.145173611112</v>
      </c>
      <c r="M558" s="27">
        <f t="shared" si="50"/>
        <v>5</v>
      </c>
      <c r="N558" s="27">
        <f t="shared" si="51"/>
        <v>2016</v>
      </c>
      <c r="O558" s="25" t="str">
        <f t="shared" si="52"/>
        <v>May</v>
      </c>
      <c r="P558" s="19">
        <f t="shared" si="53"/>
        <v>42533.145173611112</v>
      </c>
      <c r="Q558" t="b">
        <v>0</v>
      </c>
      <c r="R558">
        <v>1</v>
      </c>
      <c r="S558" t="b">
        <v>0</v>
      </c>
      <c r="T558" t="s">
        <v>8272</v>
      </c>
      <c r="U558" s="8">
        <v>2.5000000000000001E-2</v>
      </c>
      <c r="V558" s="17">
        <f t="shared" si="48"/>
        <v>200</v>
      </c>
      <c r="W558" t="s">
        <v>8319</v>
      </c>
      <c r="X558" t="s">
        <v>8320</v>
      </c>
    </row>
    <row r="559" spans="1:24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21">
        <f t="shared" si="49"/>
        <v>42345.651817129627</v>
      </c>
      <c r="L559" s="24">
        <v>42345.651817129627</v>
      </c>
      <c r="M559" s="27">
        <f t="shared" si="50"/>
        <v>12</v>
      </c>
      <c r="N559" s="27">
        <f t="shared" si="51"/>
        <v>2015</v>
      </c>
      <c r="O559" s="25" t="str">
        <f t="shared" si="52"/>
        <v>Dec</v>
      </c>
      <c r="P559" s="19">
        <f t="shared" si="53"/>
        <v>42375.651817129627</v>
      </c>
      <c r="Q559" t="b">
        <v>0</v>
      </c>
      <c r="R559">
        <v>20</v>
      </c>
      <c r="S559" t="b">
        <v>0</v>
      </c>
      <c r="T559" t="s">
        <v>8272</v>
      </c>
      <c r="U559" s="8">
        <v>9.1066666666666674E-3</v>
      </c>
      <c r="V559" s="17">
        <f t="shared" si="48"/>
        <v>68.3</v>
      </c>
      <c r="W559" t="s">
        <v>8319</v>
      </c>
      <c r="X559" t="s">
        <v>8320</v>
      </c>
    </row>
    <row r="560" spans="1:24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21">
        <f t="shared" si="49"/>
        <v>42676.733831018515</v>
      </c>
      <c r="L560" s="24">
        <v>42676.733831018515</v>
      </c>
      <c r="M560" s="27">
        <f t="shared" si="50"/>
        <v>11</v>
      </c>
      <c r="N560" s="27">
        <f t="shared" si="51"/>
        <v>2016</v>
      </c>
      <c r="O560" s="25" t="str">
        <f t="shared" si="52"/>
        <v>Nov</v>
      </c>
      <c r="P560" s="19">
        <f t="shared" si="53"/>
        <v>42706.775497685179</v>
      </c>
      <c r="Q560" t="b">
        <v>0</v>
      </c>
      <c r="R560">
        <v>0</v>
      </c>
      <c r="S560" t="b">
        <v>0</v>
      </c>
      <c r="T560" t="s">
        <v>8272</v>
      </c>
      <c r="U560" s="8">
        <v>0</v>
      </c>
      <c r="V560" s="17" t="e">
        <f t="shared" si="48"/>
        <v>#DIV/0!</v>
      </c>
      <c r="W560" t="s">
        <v>8319</v>
      </c>
      <c r="X560" t="s">
        <v>8320</v>
      </c>
    </row>
    <row r="561" spans="1:24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21">
        <f t="shared" si="49"/>
        <v>42057.674826388888</v>
      </c>
      <c r="L561" s="24">
        <v>42057.674826388888</v>
      </c>
      <c r="M561" s="27">
        <f t="shared" si="50"/>
        <v>2</v>
      </c>
      <c r="N561" s="27">
        <f t="shared" si="51"/>
        <v>2015</v>
      </c>
      <c r="O561" s="25" t="str">
        <f t="shared" si="52"/>
        <v>Feb</v>
      </c>
      <c r="P561" s="19">
        <f t="shared" si="53"/>
        <v>42087.633159722223</v>
      </c>
      <c r="Q561" t="b">
        <v>0</v>
      </c>
      <c r="R561">
        <v>1</v>
      </c>
      <c r="S561" t="b">
        <v>0</v>
      </c>
      <c r="T561" t="s">
        <v>8272</v>
      </c>
      <c r="U561" s="8">
        <v>2.0833333333333335E-4</v>
      </c>
      <c r="V561" s="17">
        <f t="shared" si="48"/>
        <v>50</v>
      </c>
      <c r="W561" t="s">
        <v>8319</v>
      </c>
      <c r="X561" t="s">
        <v>8320</v>
      </c>
    </row>
    <row r="562" spans="1:24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21">
        <f t="shared" si="49"/>
        <v>42321.074768518512</v>
      </c>
      <c r="L562" s="24">
        <v>42321.07476851852</v>
      </c>
      <c r="M562" s="27">
        <f t="shared" si="50"/>
        <v>11</v>
      </c>
      <c r="N562" s="27">
        <f t="shared" si="51"/>
        <v>2015</v>
      </c>
      <c r="O562" s="25" t="str">
        <f t="shared" si="52"/>
        <v>Nov</v>
      </c>
      <c r="P562" s="19">
        <f t="shared" si="53"/>
        <v>42351.074768518512</v>
      </c>
      <c r="Q562" t="b">
        <v>0</v>
      </c>
      <c r="R562">
        <v>3</v>
      </c>
      <c r="S562" t="b">
        <v>0</v>
      </c>
      <c r="T562" t="s">
        <v>8272</v>
      </c>
      <c r="U562" s="8">
        <v>1.2E-4</v>
      </c>
      <c r="V562" s="17">
        <f t="shared" si="48"/>
        <v>4</v>
      </c>
      <c r="W562" t="s">
        <v>8319</v>
      </c>
      <c r="X562" t="s">
        <v>8320</v>
      </c>
    </row>
    <row r="563" spans="1:24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21">
        <f t="shared" si="49"/>
        <v>41960.563020833331</v>
      </c>
      <c r="L563" s="24">
        <v>41960.563020833331</v>
      </c>
      <c r="M563" s="27">
        <f t="shared" si="50"/>
        <v>11</v>
      </c>
      <c r="N563" s="27">
        <f t="shared" si="51"/>
        <v>2014</v>
      </c>
      <c r="O563" s="25" t="str">
        <f t="shared" si="52"/>
        <v>Nov</v>
      </c>
      <c r="P563" s="19">
        <f t="shared" si="53"/>
        <v>41990.563020833331</v>
      </c>
      <c r="Q563" t="b">
        <v>0</v>
      </c>
      <c r="R563">
        <v>2</v>
      </c>
      <c r="S563" t="b">
        <v>0</v>
      </c>
      <c r="T563" t="s">
        <v>8272</v>
      </c>
      <c r="U563" s="8">
        <v>3.6666666666666666E-3</v>
      </c>
      <c r="V563" s="17">
        <f t="shared" si="48"/>
        <v>27.5</v>
      </c>
      <c r="W563" t="s">
        <v>8319</v>
      </c>
      <c r="X563" t="s">
        <v>8320</v>
      </c>
    </row>
    <row r="564" spans="1:24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21">
        <f t="shared" si="49"/>
        <v>42268.450381944444</v>
      </c>
      <c r="L564" s="24">
        <v>42268.450381944444</v>
      </c>
      <c r="M564" s="27">
        <f t="shared" si="50"/>
        <v>9</v>
      </c>
      <c r="N564" s="27">
        <f t="shared" si="51"/>
        <v>2015</v>
      </c>
      <c r="O564" s="25" t="str">
        <f t="shared" si="52"/>
        <v>Sep</v>
      </c>
      <c r="P564" s="19">
        <f t="shared" si="53"/>
        <v>42303.450381944444</v>
      </c>
      <c r="Q564" t="b">
        <v>0</v>
      </c>
      <c r="R564">
        <v>0</v>
      </c>
      <c r="S564" t="b">
        <v>0</v>
      </c>
      <c r="T564" t="s">
        <v>8272</v>
      </c>
      <c r="U564" s="8">
        <v>0</v>
      </c>
      <c r="V564" s="17" t="e">
        <f t="shared" si="48"/>
        <v>#DIV/0!</v>
      </c>
      <c r="W564" t="s">
        <v>8319</v>
      </c>
      <c r="X564" t="s">
        <v>8320</v>
      </c>
    </row>
    <row r="565" spans="1:24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21">
        <f t="shared" si="49"/>
        <v>42692.180729166663</v>
      </c>
      <c r="L565" s="24">
        <v>42692.18072916667</v>
      </c>
      <c r="M565" s="27">
        <f t="shared" si="50"/>
        <v>11</v>
      </c>
      <c r="N565" s="27">
        <f t="shared" si="51"/>
        <v>2016</v>
      </c>
      <c r="O565" s="25" t="str">
        <f t="shared" si="52"/>
        <v>Nov</v>
      </c>
      <c r="P565" s="19">
        <f t="shared" si="53"/>
        <v>42722.180729166663</v>
      </c>
      <c r="Q565" t="b">
        <v>0</v>
      </c>
      <c r="R565">
        <v>2</v>
      </c>
      <c r="S565" t="b">
        <v>0</v>
      </c>
      <c r="T565" t="s">
        <v>8272</v>
      </c>
      <c r="U565" s="8">
        <v>9.0666666666666662E-4</v>
      </c>
      <c r="V565" s="17">
        <f t="shared" si="48"/>
        <v>34</v>
      </c>
      <c r="W565" t="s">
        <v>8319</v>
      </c>
      <c r="X565" t="s">
        <v>8320</v>
      </c>
    </row>
    <row r="566" spans="1:24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21">
        <f t="shared" si="49"/>
        <v>42021.861655092587</v>
      </c>
      <c r="L566" s="24">
        <v>42021.861655092594</v>
      </c>
      <c r="M566" s="27">
        <f t="shared" si="50"/>
        <v>1</v>
      </c>
      <c r="N566" s="27">
        <f t="shared" si="51"/>
        <v>2015</v>
      </c>
      <c r="O566" s="25" t="str">
        <f t="shared" si="52"/>
        <v>Jan</v>
      </c>
      <c r="P566" s="19">
        <f t="shared" si="53"/>
        <v>42051.861655092587</v>
      </c>
      <c r="Q566" t="b">
        <v>0</v>
      </c>
      <c r="R566">
        <v>1</v>
      </c>
      <c r="S566" t="b">
        <v>0</v>
      </c>
      <c r="T566" t="s">
        <v>8272</v>
      </c>
      <c r="U566" s="8">
        <v>5.5555555555555558E-5</v>
      </c>
      <c r="V566" s="17">
        <f t="shared" si="48"/>
        <v>1</v>
      </c>
      <c r="W566" t="s">
        <v>8319</v>
      </c>
      <c r="X566" t="s">
        <v>8320</v>
      </c>
    </row>
    <row r="567" spans="1:24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21">
        <f t="shared" si="49"/>
        <v>42411.734664351847</v>
      </c>
      <c r="L567" s="24">
        <v>42411.734664351854</v>
      </c>
      <c r="M567" s="27">
        <f t="shared" si="50"/>
        <v>2</v>
      </c>
      <c r="N567" s="27">
        <f t="shared" si="51"/>
        <v>2016</v>
      </c>
      <c r="O567" s="25" t="str">
        <f t="shared" si="52"/>
        <v>Feb</v>
      </c>
      <c r="P567" s="19">
        <f t="shared" si="53"/>
        <v>42441.734664351847</v>
      </c>
      <c r="Q567" t="b">
        <v>0</v>
      </c>
      <c r="R567">
        <v>0</v>
      </c>
      <c r="S567" t="b">
        <v>0</v>
      </c>
      <c r="T567" t="s">
        <v>8272</v>
      </c>
      <c r="U567" s="8">
        <v>0</v>
      </c>
      <c r="V567" s="17" t="e">
        <f t="shared" si="48"/>
        <v>#DIV/0!</v>
      </c>
      <c r="W567" t="s">
        <v>8319</v>
      </c>
      <c r="X567" t="s">
        <v>8320</v>
      </c>
    </row>
    <row r="568" spans="1:24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21">
        <f t="shared" si="49"/>
        <v>42165.576956018514</v>
      </c>
      <c r="L568" s="24">
        <v>42165.576956018522</v>
      </c>
      <c r="M568" s="27">
        <f t="shared" si="50"/>
        <v>6</v>
      </c>
      <c r="N568" s="27">
        <f t="shared" si="51"/>
        <v>2015</v>
      </c>
      <c r="O568" s="25" t="str">
        <f t="shared" si="52"/>
        <v>Jun</v>
      </c>
      <c r="P568" s="19">
        <f t="shared" si="53"/>
        <v>42195.576956018514</v>
      </c>
      <c r="Q568" t="b">
        <v>0</v>
      </c>
      <c r="R568">
        <v>1</v>
      </c>
      <c r="S568" t="b">
        <v>0</v>
      </c>
      <c r="T568" t="s">
        <v>8272</v>
      </c>
      <c r="U568" s="8">
        <v>2.0000000000000001E-4</v>
      </c>
      <c r="V568" s="17">
        <f t="shared" si="48"/>
        <v>1</v>
      </c>
      <c r="W568" t="s">
        <v>8319</v>
      </c>
      <c r="X568" t="s">
        <v>8320</v>
      </c>
    </row>
    <row r="569" spans="1:24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21">
        <f t="shared" si="49"/>
        <v>42535.476076388884</v>
      </c>
      <c r="L569" s="24">
        <v>42535.476076388892</v>
      </c>
      <c r="M569" s="27">
        <f t="shared" si="50"/>
        <v>6</v>
      </c>
      <c r="N569" s="27">
        <f t="shared" si="51"/>
        <v>2016</v>
      </c>
      <c r="O569" s="25" t="str">
        <f t="shared" si="52"/>
        <v>Jun</v>
      </c>
      <c r="P569" s="19">
        <f t="shared" si="53"/>
        <v>42565.476076388884</v>
      </c>
      <c r="Q569" t="b">
        <v>0</v>
      </c>
      <c r="R569">
        <v>0</v>
      </c>
      <c r="S569" t="b">
        <v>0</v>
      </c>
      <c r="T569" t="s">
        <v>8272</v>
      </c>
      <c r="U569" s="8">
        <v>0</v>
      </c>
      <c r="V569" s="17" t="e">
        <f t="shared" si="48"/>
        <v>#DIV/0!</v>
      </c>
      <c r="W569" t="s">
        <v>8319</v>
      </c>
      <c r="X569" t="s">
        <v>8320</v>
      </c>
    </row>
    <row r="570" spans="1:24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21">
        <f t="shared" si="49"/>
        <v>41975.634189814817</v>
      </c>
      <c r="L570" s="24">
        <v>41975.634189814817</v>
      </c>
      <c r="M570" s="27">
        <f t="shared" si="50"/>
        <v>12</v>
      </c>
      <c r="N570" s="27">
        <f t="shared" si="51"/>
        <v>2014</v>
      </c>
      <c r="O570" s="25" t="str">
        <f t="shared" si="52"/>
        <v>Dec</v>
      </c>
      <c r="P570" s="19">
        <f t="shared" si="53"/>
        <v>42005.634189814817</v>
      </c>
      <c r="Q570" t="b">
        <v>0</v>
      </c>
      <c r="R570">
        <v>5</v>
      </c>
      <c r="S570" t="b">
        <v>0</v>
      </c>
      <c r="T570" t="s">
        <v>8272</v>
      </c>
      <c r="U570" s="8">
        <v>0.01</v>
      </c>
      <c r="V570" s="17">
        <f t="shared" si="48"/>
        <v>49</v>
      </c>
      <c r="W570" t="s">
        <v>8319</v>
      </c>
      <c r="X570" t="s">
        <v>8320</v>
      </c>
    </row>
    <row r="571" spans="1:24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21">
        <f t="shared" si="49"/>
        <v>42348.713229166664</v>
      </c>
      <c r="L571" s="24">
        <v>42348.713229166664</v>
      </c>
      <c r="M571" s="27">
        <f t="shared" si="50"/>
        <v>12</v>
      </c>
      <c r="N571" s="27">
        <f t="shared" si="51"/>
        <v>2015</v>
      </c>
      <c r="O571" s="25" t="str">
        <f t="shared" si="52"/>
        <v>Dec</v>
      </c>
      <c r="P571" s="19">
        <f t="shared" si="53"/>
        <v>42385.249999999993</v>
      </c>
      <c r="Q571" t="b">
        <v>0</v>
      </c>
      <c r="R571">
        <v>1</v>
      </c>
      <c r="S571" t="b">
        <v>0</v>
      </c>
      <c r="T571" t="s">
        <v>8272</v>
      </c>
      <c r="U571" s="8">
        <v>8.0000000000000002E-3</v>
      </c>
      <c r="V571" s="17">
        <f t="shared" si="48"/>
        <v>20</v>
      </c>
      <c r="W571" t="s">
        <v>8319</v>
      </c>
      <c r="X571" t="s">
        <v>8320</v>
      </c>
    </row>
    <row r="572" spans="1:24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21">
        <f t="shared" si="49"/>
        <v>42340.639027777775</v>
      </c>
      <c r="L572" s="24">
        <v>42340.639027777775</v>
      </c>
      <c r="M572" s="27">
        <f t="shared" si="50"/>
        <v>12</v>
      </c>
      <c r="N572" s="27">
        <f t="shared" si="51"/>
        <v>2015</v>
      </c>
      <c r="O572" s="25" t="str">
        <f t="shared" si="52"/>
        <v>Dec</v>
      </c>
      <c r="P572" s="19">
        <f t="shared" si="53"/>
        <v>42370.639027777775</v>
      </c>
      <c r="Q572" t="b">
        <v>0</v>
      </c>
      <c r="R572">
        <v>1</v>
      </c>
      <c r="S572" t="b">
        <v>0</v>
      </c>
      <c r="T572" t="s">
        <v>8272</v>
      </c>
      <c r="U572" s="8">
        <v>1.6705882352941177E-3</v>
      </c>
      <c r="V572" s="17">
        <f t="shared" si="48"/>
        <v>142</v>
      </c>
      <c r="W572" t="s">
        <v>8319</v>
      </c>
      <c r="X572" t="s">
        <v>8320</v>
      </c>
    </row>
    <row r="573" spans="1:24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21">
        <f t="shared" si="49"/>
        <v>42388.589918981474</v>
      </c>
      <c r="L573" s="24">
        <v>42388.589918981481</v>
      </c>
      <c r="M573" s="27">
        <f t="shared" si="50"/>
        <v>1</v>
      </c>
      <c r="N573" s="27">
        <f t="shared" si="51"/>
        <v>2016</v>
      </c>
      <c r="O573" s="25" t="str">
        <f t="shared" si="52"/>
        <v>Jan</v>
      </c>
      <c r="P573" s="19">
        <f t="shared" si="53"/>
        <v>42418.589918981474</v>
      </c>
      <c r="Q573" t="b">
        <v>0</v>
      </c>
      <c r="R573">
        <v>2</v>
      </c>
      <c r="S573" t="b">
        <v>0</v>
      </c>
      <c r="T573" t="s">
        <v>8272</v>
      </c>
      <c r="U573" s="8">
        <v>4.2399999999999998E-3</v>
      </c>
      <c r="V573" s="17">
        <f t="shared" si="48"/>
        <v>53</v>
      </c>
      <c r="W573" t="s">
        <v>8319</v>
      </c>
      <c r="X573" t="s">
        <v>8320</v>
      </c>
    </row>
    <row r="574" spans="1:24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21">
        <f t="shared" si="49"/>
        <v>42192.607905092591</v>
      </c>
      <c r="L574" s="24">
        <v>42192.607905092591</v>
      </c>
      <c r="M574" s="27">
        <f t="shared" si="50"/>
        <v>7</v>
      </c>
      <c r="N574" s="27">
        <f t="shared" si="51"/>
        <v>2015</v>
      </c>
      <c r="O574" s="25" t="str">
        <f t="shared" si="52"/>
        <v>Jul</v>
      </c>
      <c r="P574" s="19">
        <f t="shared" si="53"/>
        <v>42211.957638888889</v>
      </c>
      <c r="Q574" t="b">
        <v>0</v>
      </c>
      <c r="R574">
        <v>0</v>
      </c>
      <c r="S574" t="b">
        <v>0</v>
      </c>
      <c r="T574" t="s">
        <v>8272</v>
      </c>
      <c r="U574" s="8">
        <v>0</v>
      </c>
      <c r="V574" s="17" t="e">
        <f t="shared" si="48"/>
        <v>#DIV/0!</v>
      </c>
      <c r="W574" t="s">
        <v>8319</v>
      </c>
      <c r="X574" t="s">
        <v>8320</v>
      </c>
    </row>
    <row r="575" spans="1:24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21">
        <f t="shared" si="49"/>
        <v>42282.507962962962</v>
      </c>
      <c r="L575" s="24">
        <v>42282.507962962962</v>
      </c>
      <c r="M575" s="27">
        <f t="shared" si="50"/>
        <v>10</v>
      </c>
      <c r="N575" s="27">
        <f t="shared" si="51"/>
        <v>2015</v>
      </c>
      <c r="O575" s="25" t="str">
        <f t="shared" si="52"/>
        <v>Oct</v>
      </c>
      <c r="P575" s="19">
        <f t="shared" si="53"/>
        <v>42312.549629629626</v>
      </c>
      <c r="Q575" t="b">
        <v>0</v>
      </c>
      <c r="R575">
        <v>9</v>
      </c>
      <c r="S575" t="b">
        <v>0</v>
      </c>
      <c r="T575" t="s">
        <v>8272</v>
      </c>
      <c r="U575" s="8">
        <v>3.892538925389254E-3</v>
      </c>
      <c r="V575" s="17">
        <f t="shared" si="48"/>
        <v>38.444444444444443</v>
      </c>
      <c r="W575" t="s">
        <v>8319</v>
      </c>
      <c r="X575" t="s">
        <v>8320</v>
      </c>
    </row>
    <row r="576" spans="1:24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21">
        <f t="shared" si="49"/>
        <v>41962.841793981475</v>
      </c>
      <c r="L576" s="24">
        <v>41962.841793981483</v>
      </c>
      <c r="M576" s="27">
        <f t="shared" si="50"/>
        <v>11</v>
      </c>
      <c r="N576" s="27">
        <f t="shared" si="51"/>
        <v>2014</v>
      </c>
      <c r="O576" s="25" t="str">
        <f t="shared" si="52"/>
        <v>Nov</v>
      </c>
      <c r="P576" s="19">
        <f t="shared" si="53"/>
        <v>42021.841666666667</v>
      </c>
      <c r="Q576" t="b">
        <v>0</v>
      </c>
      <c r="R576">
        <v>4</v>
      </c>
      <c r="S576" t="b">
        <v>0</v>
      </c>
      <c r="T576" t="s">
        <v>8272</v>
      </c>
      <c r="U576" s="8">
        <v>7.1556350626118068E-3</v>
      </c>
      <c r="V576" s="17">
        <f t="shared" si="48"/>
        <v>20</v>
      </c>
      <c r="W576" t="s">
        <v>8319</v>
      </c>
      <c r="X576" t="s">
        <v>8320</v>
      </c>
    </row>
    <row r="577" spans="1:24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21">
        <f t="shared" si="49"/>
        <v>42632.235034722216</v>
      </c>
      <c r="L577" s="24">
        <v>42632.235034722224</v>
      </c>
      <c r="M577" s="27">
        <f t="shared" si="50"/>
        <v>9</v>
      </c>
      <c r="N577" s="27">
        <f t="shared" si="51"/>
        <v>2016</v>
      </c>
      <c r="O577" s="25" t="str">
        <f t="shared" si="52"/>
        <v>Sep</v>
      </c>
      <c r="P577" s="19">
        <f t="shared" si="53"/>
        <v>42662.235034722216</v>
      </c>
      <c r="Q577" t="b">
        <v>0</v>
      </c>
      <c r="R577">
        <v>4</v>
      </c>
      <c r="S577" t="b">
        <v>0</v>
      </c>
      <c r="T577" t="s">
        <v>8272</v>
      </c>
      <c r="U577" s="8">
        <v>4.3166666666666666E-3</v>
      </c>
      <c r="V577" s="17">
        <f t="shared" si="48"/>
        <v>64.75</v>
      </c>
      <c r="W577" t="s">
        <v>8319</v>
      </c>
      <c r="X577" t="s">
        <v>8320</v>
      </c>
    </row>
    <row r="578" spans="1:24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21">
        <f t="shared" si="49"/>
        <v>42138.484293981477</v>
      </c>
      <c r="L578" s="24">
        <v>42138.484293981484</v>
      </c>
      <c r="M578" s="27">
        <f t="shared" si="50"/>
        <v>5</v>
      </c>
      <c r="N578" s="27">
        <f t="shared" si="51"/>
        <v>2015</v>
      </c>
      <c r="O578" s="25" t="str">
        <f t="shared" si="52"/>
        <v>May</v>
      </c>
      <c r="P578" s="19">
        <f t="shared" si="53"/>
        <v>42168.484293981477</v>
      </c>
      <c r="Q578" t="b">
        <v>0</v>
      </c>
      <c r="R578">
        <v>1</v>
      </c>
      <c r="S578" t="b">
        <v>0</v>
      </c>
      <c r="T578" t="s">
        <v>8272</v>
      </c>
      <c r="U578" s="8">
        <v>1.2500000000000001E-5</v>
      </c>
      <c r="V578" s="17">
        <f t="shared" ref="V578:V641" si="54">E578/R578</f>
        <v>1</v>
      </c>
      <c r="W578" t="s">
        <v>8319</v>
      </c>
      <c r="X578" t="s">
        <v>8320</v>
      </c>
    </row>
    <row r="579" spans="1:24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21">
        <f t="shared" ref="K579:K642" si="55">(J578/86400)+25569+(-5/24)</f>
        <v>42031.263333333329</v>
      </c>
      <c r="L579" s="24">
        <v>42031.263333333336</v>
      </c>
      <c r="M579" s="27">
        <f t="shared" ref="M579:M642" si="56">MONTH(L579)</f>
        <v>1</v>
      </c>
      <c r="N579" s="27">
        <f t="shared" ref="N579:N642" si="57">YEAR(L579)</f>
        <v>2015</v>
      </c>
      <c r="O579" s="25" t="str">
        <f t="shared" ref="O579:O642" si="58">VLOOKUP($M579,$AI$3:$AJ$14,2,FALSE)</f>
        <v>Jan</v>
      </c>
      <c r="P579" s="19">
        <f t="shared" ref="P579:P642" si="59">(I578/86400)+25569+(-5/24)</f>
        <v>42091.221666666665</v>
      </c>
      <c r="Q579" t="b">
        <v>0</v>
      </c>
      <c r="R579">
        <v>1</v>
      </c>
      <c r="S579" t="b">
        <v>0</v>
      </c>
      <c r="T579" t="s">
        <v>8272</v>
      </c>
      <c r="U579" s="8">
        <v>2E-3</v>
      </c>
      <c r="V579" s="17">
        <f t="shared" si="54"/>
        <v>10</v>
      </c>
      <c r="W579" t="s">
        <v>8319</v>
      </c>
      <c r="X579" t="s">
        <v>8320</v>
      </c>
    </row>
    <row r="580" spans="1:24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21">
        <f t="shared" si="55"/>
        <v>42450.380810185183</v>
      </c>
      <c r="L580" s="24">
        <v>42450.380810185183</v>
      </c>
      <c r="M580" s="27">
        <f t="shared" si="56"/>
        <v>3</v>
      </c>
      <c r="N580" s="27">
        <f t="shared" si="57"/>
        <v>2016</v>
      </c>
      <c r="O580" s="25" t="str">
        <f t="shared" si="58"/>
        <v>Mar</v>
      </c>
      <c r="P580" s="19">
        <f t="shared" si="59"/>
        <v>42510.380810185183</v>
      </c>
      <c r="Q580" t="b">
        <v>0</v>
      </c>
      <c r="R580">
        <v>7</v>
      </c>
      <c r="S580" t="b">
        <v>0</v>
      </c>
      <c r="T580" t="s">
        <v>8272</v>
      </c>
      <c r="U580" s="8">
        <v>1.12E-4</v>
      </c>
      <c r="V580" s="17">
        <f t="shared" si="54"/>
        <v>2</v>
      </c>
      <c r="W580" t="s">
        <v>8319</v>
      </c>
      <c r="X580" t="s">
        <v>8320</v>
      </c>
    </row>
    <row r="581" spans="1:24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21">
        <f t="shared" si="55"/>
        <v>42230.370289351849</v>
      </c>
      <c r="L581" s="24">
        <v>42230.370289351849</v>
      </c>
      <c r="M581" s="27">
        <f t="shared" si="56"/>
        <v>8</v>
      </c>
      <c r="N581" s="27">
        <f t="shared" si="57"/>
        <v>2015</v>
      </c>
      <c r="O581" s="25" t="str">
        <f t="shared" si="58"/>
        <v>Aug</v>
      </c>
      <c r="P581" s="19">
        <f t="shared" si="59"/>
        <v>42254.370289351849</v>
      </c>
      <c r="Q581" t="b">
        <v>0</v>
      </c>
      <c r="R581">
        <v>5</v>
      </c>
      <c r="S581" t="b">
        <v>0</v>
      </c>
      <c r="T581" t="s">
        <v>8272</v>
      </c>
      <c r="U581" s="8">
        <v>1.4583333333333334E-2</v>
      </c>
      <c r="V581" s="17">
        <f t="shared" si="54"/>
        <v>35</v>
      </c>
      <c r="W581" t="s">
        <v>8319</v>
      </c>
      <c r="X581" t="s">
        <v>8320</v>
      </c>
    </row>
    <row r="582" spans="1:24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21">
        <f t="shared" si="55"/>
        <v>41968.643784722219</v>
      </c>
      <c r="L582" s="24">
        <v>41968.643784722219</v>
      </c>
      <c r="M582" s="27">
        <f t="shared" si="56"/>
        <v>11</v>
      </c>
      <c r="N582" s="27">
        <f t="shared" si="57"/>
        <v>2014</v>
      </c>
      <c r="O582" s="25" t="str">
        <f t="shared" si="58"/>
        <v>Nov</v>
      </c>
      <c r="P582" s="19">
        <f t="shared" si="59"/>
        <v>41998.643784722219</v>
      </c>
      <c r="Q582" t="b">
        <v>0</v>
      </c>
      <c r="R582">
        <v>1</v>
      </c>
      <c r="S582" t="b">
        <v>0</v>
      </c>
      <c r="T582" t="s">
        <v>8272</v>
      </c>
      <c r="U582" s="8">
        <v>3.3333333333333332E-4</v>
      </c>
      <c r="V582" s="17">
        <f t="shared" si="54"/>
        <v>1</v>
      </c>
      <c r="W582" t="s">
        <v>8319</v>
      </c>
      <c r="X582" t="s">
        <v>8320</v>
      </c>
    </row>
    <row r="583" spans="1:24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21">
        <f t="shared" si="55"/>
        <v>42605.699849537035</v>
      </c>
      <c r="L583" s="24">
        <v>42605.699849537035</v>
      </c>
      <c r="M583" s="27">
        <f t="shared" si="56"/>
        <v>8</v>
      </c>
      <c r="N583" s="27">
        <f t="shared" si="57"/>
        <v>2016</v>
      </c>
      <c r="O583" s="25" t="str">
        <f t="shared" si="58"/>
        <v>Aug</v>
      </c>
      <c r="P583" s="19">
        <f t="shared" si="59"/>
        <v>42635.699849537035</v>
      </c>
      <c r="Q583" t="b">
        <v>0</v>
      </c>
      <c r="R583">
        <v>0</v>
      </c>
      <c r="S583" t="b">
        <v>0</v>
      </c>
      <c r="T583" t="s">
        <v>8272</v>
      </c>
      <c r="U583" s="8">
        <v>0</v>
      </c>
      <c r="V583" s="17" t="e">
        <f t="shared" si="54"/>
        <v>#DIV/0!</v>
      </c>
      <c r="W583" t="s">
        <v>8319</v>
      </c>
      <c r="X583" t="s">
        <v>8320</v>
      </c>
    </row>
    <row r="584" spans="1:24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21">
        <f t="shared" si="55"/>
        <v>42187.804444444446</v>
      </c>
      <c r="L584" s="24">
        <v>42187.804444444446</v>
      </c>
      <c r="M584" s="27">
        <f t="shared" si="56"/>
        <v>7</v>
      </c>
      <c r="N584" s="27">
        <f t="shared" si="57"/>
        <v>2015</v>
      </c>
      <c r="O584" s="25" t="str">
        <f t="shared" si="58"/>
        <v>Jul</v>
      </c>
      <c r="P584" s="19">
        <f t="shared" si="59"/>
        <v>42217.804444444446</v>
      </c>
      <c r="Q584" t="b">
        <v>0</v>
      </c>
      <c r="R584">
        <v>0</v>
      </c>
      <c r="S584" t="b">
        <v>0</v>
      </c>
      <c r="T584" t="s">
        <v>8272</v>
      </c>
      <c r="U584" s="8">
        <v>0</v>
      </c>
      <c r="V584" s="17" t="e">
        <f t="shared" si="54"/>
        <v>#DIV/0!</v>
      </c>
      <c r="W584" t="s">
        <v>8319</v>
      </c>
      <c r="X584" t="s">
        <v>8320</v>
      </c>
    </row>
    <row r="585" spans="1:24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21">
        <f t="shared" si="55"/>
        <v>42055.531469907401</v>
      </c>
      <c r="L585" s="24">
        <v>42055.531469907408</v>
      </c>
      <c r="M585" s="27">
        <f t="shared" si="56"/>
        <v>2</v>
      </c>
      <c r="N585" s="27">
        <f t="shared" si="57"/>
        <v>2015</v>
      </c>
      <c r="O585" s="25" t="str">
        <f t="shared" si="58"/>
        <v>Feb</v>
      </c>
      <c r="P585" s="19">
        <f t="shared" si="59"/>
        <v>42078.541666666664</v>
      </c>
      <c r="Q585" t="b">
        <v>0</v>
      </c>
      <c r="R585">
        <v>1</v>
      </c>
      <c r="S585" t="b">
        <v>0</v>
      </c>
      <c r="T585" t="s">
        <v>8272</v>
      </c>
      <c r="U585" s="8">
        <v>1.1111111111111112E-4</v>
      </c>
      <c r="V585" s="17">
        <f t="shared" si="54"/>
        <v>1</v>
      </c>
      <c r="W585" t="s">
        <v>8319</v>
      </c>
      <c r="X585" t="s">
        <v>8320</v>
      </c>
    </row>
    <row r="586" spans="1:24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21">
        <f t="shared" si="55"/>
        <v>42052.730173611104</v>
      </c>
      <c r="L586" s="24">
        <v>42052.730173611111</v>
      </c>
      <c r="M586" s="27">
        <f t="shared" si="56"/>
        <v>2</v>
      </c>
      <c r="N586" s="27">
        <f t="shared" si="57"/>
        <v>2015</v>
      </c>
      <c r="O586" s="25" t="str">
        <f t="shared" si="58"/>
        <v>Feb</v>
      </c>
      <c r="P586" s="19">
        <f t="shared" si="59"/>
        <v>42082.688506944447</v>
      </c>
      <c r="Q586" t="b">
        <v>0</v>
      </c>
      <c r="R586">
        <v>2</v>
      </c>
      <c r="S586" t="b">
        <v>0</v>
      </c>
      <c r="T586" t="s">
        <v>8272</v>
      </c>
      <c r="U586" s="8">
        <v>0.01</v>
      </c>
      <c r="V586" s="17">
        <f t="shared" si="54"/>
        <v>5</v>
      </c>
      <c r="W586" t="s">
        <v>8319</v>
      </c>
      <c r="X586" t="s">
        <v>8320</v>
      </c>
    </row>
    <row r="587" spans="1:24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21">
        <f t="shared" si="55"/>
        <v>42049.508287037032</v>
      </c>
      <c r="L587" s="24">
        <v>42049.508287037039</v>
      </c>
      <c r="M587" s="27">
        <f t="shared" si="56"/>
        <v>2</v>
      </c>
      <c r="N587" s="27">
        <f t="shared" si="57"/>
        <v>2015</v>
      </c>
      <c r="O587" s="25" t="str">
        <f t="shared" si="58"/>
        <v>Feb</v>
      </c>
      <c r="P587" s="19">
        <f t="shared" si="59"/>
        <v>42079.466620370367</v>
      </c>
      <c r="Q587" t="b">
        <v>0</v>
      </c>
      <c r="R587">
        <v>0</v>
      </c>
      <c r="S587" t="b">
        <v>0</v>
      </c>
      <c r="T587" t="s">
        <v>8272</v>
      </c>
      <c r="U587" s="8">
        <v>0</v>
      </c>
      <c r="V587" s="17" t="e">
        <f t="shared" si="54"/>
        <v>#DIV/0!</v>
      </c>
      <c r="W587" t="s">
        <v>8319</v>
      </c>
      <c r="X587" t="s">
        <v>8320</v>
      </c>
    </row>
    <row r="588" spans="1:24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21">
        <f t="shared" si="55"/>
        <v>42283.182604166665</v>
      </c>
      <c r="L588" s="24">
        <v>42283.182604166665</v>
      </c>
      <c r="M588" s="27">
        <f t="shared" si="56"/>
        <v>10</v>
      </c>
      <c r="N588" s="27">
        <f t="shared" si="57"/>
        <v>2015</v>
      </c>
      <c r="O588" s="25" t="str">
        <f t="shared" si="58"/>
        <v>Oct</v>
      </c>
      <c r="P588" s="19">
        <f t="shared" si="59"/>
        <v>42338.791666666664</v>
      </c>
      <c r="Q588" t="b">
        <v>0</v>
      </c>
      <c r="R588">
        <v>4</v>
      </c>
      <c r="S588" t="b">
        <v>0</v>
      </c>
      <c r="T588" t="s">
        <v>8272</v>
      </c>
      <c r="U588" s="8">
        <v>5.5999999999999999E-3</v>
      </c>
      <c r="V588" s="17">
        <f t="shared" si="54"/>
        <v>14</v>
      </c>
      <c r="W588" t="s">
        <v>8319</v>
      </c>
      <c r="X588" t="s">
        <v>8320</v>
      </c>
    </row>
    <row r="589" spans="1:24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21">
        <f t="shared" si="55"/>
        <v>42020.645914351851</v>
      </c>
      <c r="L589" s="24">
        <v>42020.645914351851</v>
      </c>
      <c r="M589" s="27">
        <f t="shared" si="56"/>
        <v>1</v>
      </c>
      <c r="N589" s="27">
        <f t="shared" si="57"/>
        <v>2015</v>
      </c>
      <c r="O589" s="25" t="str">
        <f t="shared" si="58"/>
        <v>Jan</v>
      </c>
      <c r="P589" s="19">
        <f t="shared" si="59"/>
        <v>42050.645914351851</v>
      </c>
      <c r="Q589" t="b">
        <v>0</v>
      </c>
      <c r="R589">
        <v>7</v>
      </c>
      <c r="S589" t="b">
        <v>0</v>
      </c>
      <c r="T589" t="s">
        <v>8272</v>
      </c>
      <c r="U589" s="8">
        <v>9.0833333333333335E-2</v>
      </c>
      <c r="V589" s="17">
        <f t="shared" si="54"/>
        <v>389.28571428571428</v>
      </c>
      <c r="W589" t="s">
        <v>8319</v>
      </c>
      <c r="X589" t="s">
        <v>8320</v>
      </c>
    </row>
    <row r="590" spans="1:24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21">
        <f t="shared" si="55"/>
        <v>42080.548993055556</v>
      </c>
      <c r="L590" s="24">
        <v>42080.548993055556</v>
      </c>
      <c r="M590" s="27">
        <f t="shared" si="56"/>
        <v>3</v>
      </c>
      <c r="N590" s="27">
        <f t="shared" si="57"/>
        <v>2015</v>
      </c>
      <c r="O590" s="25" t="str">
        <f t="shared" si="58"/>
        <v>Mar</v>
      </c>
      <c r="P590" s="19">
        <f t="shared" si="59"/>
        <v>42110.548993055556</v>
      </c>
      <c r="Q590" t="b">
        <v>0</v>
      </c>
      <c r="R590">
        <v>2</v>
      </c>
      <c r="S590" t="b">
        <v>0</v>
      </c>
      <c r="T590" t="s">
        <v>8272</v>
      </c>
      <c r="U590" s="8">
        <v>3.3444444444444443E-2</v>
      </c>
      <c r="V590" s="17">
        <f t="shared" si="54"/>
        <v>150.5</v>
      </c>
      <c r="W590" t="s">
        <v>8319</v>
      </c>
      <c r="X590" t="s">
        <v>8320</v>
      </c>
    </row>
    <row r="591" spans="1:24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21">
        <f t="shared" si="55"/>
        <v>42631.561180555553</v>
      </c>
      <c r="L591" s="24">
        <v>42631.561180555553</v>
      </c>
      <c r="M591" s="27">
        <f t="shared" si="56"/>
        <v>9</v>
      </c>
      <c r="N591" s="27">
        <f t="shared" si="57"/>
        <v>2016</v>
      </c>
      <c r="O591" s="25" t="str">
        <f t="shared" si="58"/>
        <v>Sep</v>
      </c>
      <c r="P591" s="19">
        <f t="shared" si="59"/>
        <v>42691.602847222217</v>
      </c>
      <c r="Q591" t="b">
        <v>0</v>
      </c>
      <c r="R591">
        <v>1</v>
      </c>
      <c r="S591" t="b">
        <v>0</v>
      </c>
      <c r="T591" t="s">
        <v>8272</v>
      </c>
      <c r="U591" s="8">
        <v>1.3333333333333334E-4</v>
      </c>
      <c r="V591" s="17">
        <f t="shared" si="54"/>
        <v>1</v>
      </c>
      <c r="W591" t="s">
        <v>8319</v>
      </c>
      <c r="X591" t="s">
        <v>8320</v>
      </c>
    </row>
    <row r="592" spans="1:24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21">
        <f t="shared" si="55"/>
        <v>42178.406238425923</v>
      </c>
      <c r="L592" s="24">
        <v>42178.406238425923</v>
      </c>
      <c r="M592" s="27">
        <f t="shared" si="56"/>
        <v>6</v>
      </c>
      <c r="N592" s="27">
        <f t="shared" si="57"/>
        <v>2015</v>
      </c>
      <c r="O592" s="25" t="str">
        <f t="shared" si="58"/>
        <v>Jun</v>
      </c>
      <c r="P592" s="19">
        <f t="shared" si="59"/>
        <v>42193.406238425923</v>
      </c>
      <c r="Q592" t="b">
        <v>0</v>
      </c>
      <c r="R592">
        <v>9</v>
      </c>
      <c r="S592" t="b">
        <v>0</v>
      </c>
      <c r="T592" t="s">
        <v>8272</v>
      </c>
      <c r="U592" s="8">
        <v>4.4600000000000001E-2</v>
      </c>
      <c r="V592" s="17">
        <f t="shared" si="54"/>
        <v>24.777777777777779</v>
      </c>
      <c r="W592" t="s">
        <v>8319</v>
      </c>
      <c r="X592" t="s">
        <v>8320</v>
      </c>
    </row>
    <row r="593" spans="1:24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21">
        <f t="shared" si="55"/>
        <v>42377.34642361111</v>
      </c>
      <c r="L593" s="24">
        <v>42377.34642361111</v>
      </c>
      <c r="M593" s="27">
        <f t="shared" si="56"/>
        <v>1</v>
      </c>
      <c r="N593" s="27">
        <f t="shared" si="57"/>
        <v>2016</v>
      </c>
      <c r="O593" s="25" t="str">
        <f t="shared" si="58"/>
        <v>Jan</v>
      </c>
      <c r="P593" s="19">
        <f t="shared" si="59"/>
        <v>42408.334027777775</v>
      </c>
      <c r="Q593" t="b">
        <v>0</v>
      </c>
      <c r="R593">
        <v>2</v>
      </c>
      <c r="S593" t="b">
        <v>0</v>
      </c>
      <c r="T593" t="s">
        <v>8272</v>
      </c>
      <c r="U593" s="8">
        <v>6.0999999999999997E-4</v>
      </c>
      <c r="V593" s="17">
        <f t="shared" si="54"/>
        <v>30.5</v>
      </c>
      <c r="W593" t="s">
        <v>8319</v>
      </c>
      <c r="X593" t="s">
        <v>8320</v>
      </c>
    </row>
    <row r="594" spans="1:24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21">
        <f t="shared" si="55"/>
        <v>42177.334837962961</v>
      </c>
      <c r="L594" s="24">
        <v>42177.334837962961</v>
      </c>
      <c r="M594" s="27">
        <f t="shared" si="56"/>
        <v>6</v>
      </c>
      <c r="N594" s="27">
        <f t="shared" si="57"/>
        <v>2015</v>
      </c>
      <c r="O594" s="25" t="str">
        <f t="shared" si="58"/>
        <v>Jun</v>
      </c>
      <c r="P594" s="19">
        <f t="shared" si="59"/>
        <v>42207.334837962961</v>
      </c>
      <c r="Q594" t="b">
        <v>0</v>
      </c>
      <c r="R594">
        <v>1</v>
      </c>
      <c r="S594" t="b">
        <v>0</v>
      </c>
      <c r="T594" t="s">
        <v>8272</v>
      </c>
      <c r="U594" s="8">
        <v>3.3333333333333333E-2</v>
      </c>
      <c r="V594" s="17">
        <f t="shared" si="54"/>
        <v>250</v>
      </c>
      <c r="W594" t="s">
        <v>8319</v>
      </c>
      <c r="X594" t="s">
        <v>8320</v>
      </c>
    </row>
    <row r="595" spans="1:24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21">
        <f t="shared" si="55"/>
        <v>41946.023842592593</v>
      </c>
      <c r="L595" s="24">
        <v>41946.023842592593</v>
      </c>
      <c r="M595" s="27">
        <f t="shared" si="56"/>
        <v>11</v>
      </c>
      <c r="N595" s="27">
        <f t="shared" si="57"/>
        <v>2014</v>
      </c>
      <c r="O595" s="25" t="str">
        <f t="shared" si="58"/>
        <v>Nov</v>
      </c>
      <c r="P595" s="19">
        <f t="shared" si="59"/>
        <v>41976.023842592585</v>
      </c>
      <c r="Q595" t="b">
        <v>0</v>
      </c>
      <c r="R595">
        <v>7</v>
      </c>
      <c r="S595" t="b">
        <v>0</v>
      </c>
      <c r="T595" t="s">
        <v>8272</v>
      </c>
      <c r="U595" s="8">
        <v>0.23</v>
      </c>
      <c r="V595" s="17">
        <f t="shared" si="54"/>
        <v>16.428571428571427</v>
      </c>
      <c r="W595" t="s">
        <v>8319</v>
      </c>
      <c r="X595" t="s">
        <v>8320</v>
      </c>
    </row>
    <row r="596" spans="1:24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21">
        <f t="shared" si="55"/>
        <v>42070.469270833331</v>
      </c>
      <c r="L596" s="24">
        <v>42070.469270833331</v>
      </c>
      <c r="M596" s="27">
        <f t="shared" si="56"/>
        <v>3</v>
      </c>
      <c r="N596" s="27">
        <f t="shared" si="57"/>
        <v>2015</v>
      </c>
      <c r="O596" s="25" t="str">
        <f t="shared" si="58"/>
        <v>Mar</v>
      </c>
      <c r="P596" s="19">
        <f t="shared" si="59"/>
        <v>42100.427604166667</v>
      </c>
      <c r="Q596" t="b">
        <v>0</v>
      </c>
      <c r="R596">
        <v>2</v>
      </c>
      <c r="S596" t="b">
        <v>0</v>
      </c>
      <c r="T596" t="s">
        <v>8272</v>
      </c>
      <c r="U596" s="8">
        <v>1.0399999999999999E-3</v>
      </c>
      <c r="V596" s="17">
        <f t="shared" si="54"/>
        <v>13</v>
      </c>
      <c r="W596" t="s">
        <v>8319</v>
      </c>
      <c r="X596" t="s">
        <v>8320</v>
      </c>
    </row>
    <row r="597" spans="1:24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21">
        <f t="shared" si="55"/>
        <v>42446.571828703702</v>
      </c>
      <c r="L597" s="24">
        <v>42446.571828703702</v>
      </c>
      <c r="M597" s="27">
        <f t="shared" si="56"/>
        <v>3</v>
      </c>
      <c r="N597" s="27">
        <f t="shared" si="57"/>
        <v>2016</v>
      </c>
      <c r="O597" s="25" t="str">
        <f t="shared" si="58"/>
        <v>Mar</v>
      </c>
      <c r="P597" s="19">
        <f t="shared" si="59"/>
        <v>42476.571828703702</v>
      </c>
      <c r="Q597" t="b">
        <v>0</v>
      </c>
      <c r="R597">
        <v>8</v>
      </c>
      <c r="S597" t="b">
        <v>0</v>
      </c>
      <c r="T597" t="s">
        <v>8272</v>
      </c>
      <c r="U597" s="8">
        <v>4.2599999999999999E-3</v>
      </c>
      <c r="V597" s="17">
        <f t="shared" si="54"/>
        <v>53.25</v>
      </c>
      <c r="W597" t="s">
        <v>8319</v>
      </c>
      <c r="X597" t="s">
        <v>8320</v>
      </c>
    </row>
    <row r="598" spans="1:24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21">
        <f t="shared" si="55"/>
        <v>42082.861550925925</v>
      </c>
      <c r="L598" s="24">
        <v>42082.861550925925</v>
      </c>
      <c r="M598" s="27">
        <f t="shared" si="56"/>
        <v>3</v>
      </c>
      <c r="N598" s="27">
        <f t="shared" si="57"/>
        <v>2015</v>
      </c>
      <c r="O598" s="25" t="str">
        <f t="shared" si="58"/>
        <v>Mar</v>
      </c>
      <c r="P598" s="19">
        <f t="shared" si="59"/>
        <v>42127.861550925925</v>
      </c>
      <c r="Q598" t="b">
        <v>0</v>
      </c>
      <c r="R598">
        <v>2</v>
      </c>
      <c r="S598" t="b">
        <v>0</v>
      </c>
      <c r="T598" t="s">
        <v>8272</v>
      </c>
      <c r="U598" s="8">
        <v>2.9999999999999997E-4</v>
      </c>
      <c r="V598" s="17">
        <f t="shared" si="54"/>
        <v>3</v>
      </c>
      <c r="W598" t="s">
        <v>8319</v>
      </c>
      <c r="X598" t="s">
        <v>8320</v>
      </c>
    </row>
    <row r="599" spans="1:24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21">
        <f t="shared" si="55"/>
        <v>42646.688564814809</v>
      </c>
      <c r="L599" s="24">
        <v>42646.688564814816</v>
      </c>
      <c r="M599" s="27">
        <f t="shared" si="56"/>
        <v>10</v>
      </c>
      <c r="N599" s="27">
        <f t="shared" si="57"/>
        <v>2016</v>
      </c>
      <c r="O599" s="25" t="str">
        <f t="shared" si="58"/>
        <v>Oct</v>
      </c>
      <c r="P599" s="19">
        <f t="shared" si="59"/>
        <v>42676.688564814809</v>
      </c>
      <c r="Q599" t="b">
        <v>0</v>
      </c>
      <c r="R599">
        <v>2</v>
      </c>
      <c r="S599" t="b">
        <v>0</v>
      </c>
      <c r="T599" t="s">
        <v>8272</v>
      </c>
      <c r="U599" s="8">
        <v>2.6666666666666666E-3</v>
      </c>
      <c r="V599" s="17">
        <f t="shared" si="54"/>
        <v>10</v>
      </c>
      <c r="W599" t="s">
        <v>8319</v>
      </c>
      <c r="X599" t="s">
        <v>8320</v>
      </c>
    </row>
    <row r="600" spans="1:24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21">
        <f t="shared" si="55"/>
        <v>42545.496932870366</v>
      </c>
      <c r="L600" s="24">
        <v>42545.496932870374</v>
      </c>
      <c r="M600" s="27">
        <f t="shared" si="56"/>
        <v>6</v>
      </c>
      <c r="N600" s="27">
        <f t="shared" si="57"/>
        <v>2016</v>
      </c>
      <c r="O600" s="25" t="str">
        <f t="shared" si="58"/>
        <v>Jun</v>
      </c>
      <c r="P600" s="19">
        <f t="shared" si="59"/>
        <v>42582.458333333336</v>
      </c>
      <c r="Q600" t="b">
        <v>0</v>
      </c>
      <c r="R600">
        <v>7</v>
      </c>
      <c r="S600" t="b">
        <v>0</v>
      </c>
      <c r="T600" t="s">
        <v>8272</v>
      </c>
      <c r="U600" s="8">
        <v>0.34</v>
      </c>
      <c r="V600" s="17">
        <f t="shared" si="54"/>
        <v>121.42857142857143</v>
      </c>
      <c r="W600" t="s">
        <v>8319</v>
      </c>
      <c r="X600" t="s">
        <v>8320</v>
      </c>
    </row>
    <row r="601" spans="1:24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21">
        <f t="shared" si="55"/>
        <v>41947.793761574074</v>
      </c>
      <c r="L601" s="24">
        <v>41947.793761574074</v>
      </c>
      <c r="M601" s="27">
        <f t="shared" si="56"/>
        <v>11</v>
      </c>
      <c r="N601" s="27">
        <f t="shared" si="57"/>
        <v>2014</v>
      </c>
      <c r="O601" s="25" t="str">
        <f t="shared" si="58"/>
        <v>Nov</v>
      </c>
      <c r="P601" s="19">
        <f t="shared" si="59"/>
        <v>41977.793761574074</v>
      </c>
      <c r="Q601" t="b">
        <v>0</v>
      </c>
      <c r="R601">
        <v>2</v>
      </c>
      <c r="S601" t="b">
        <v>0</v>
      </c>
      <c r="T601" t="s">
        <v>8272</v>
      </c>
      <c r="U601" s="8">
        <v>6.2E-4</v>
      </c>
      <c r="V601" s="17">
        <f t="shared" si="54"/>
        <v>15.5</v>
      </c>
      <c r="W601" t="s">
        <v>8319</v>
      </c>
      <c r="X601" t="s">
        <v>8320</v>
      </c>
    </row>
    <row r="602" spans="1:24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21">
        <f t="shared" si="55"/>
        <v>42047.604189814818</v>
      </c>
      <c r="L602" s="24">
        <v>42047.604189814818</v>
      </c>
      <c r="M602" s="27">
        <f t="shared" si="56"/>
        <v>2</v>
      </c>
      <c r="N602" s="27">
        <f t="shared" si="57"/>
        <v>2015</v>
      </c>
      <c r="O602" s="25" t="str">
        <f t="shared" si="58"/>
        <v>Feb</v>
      </c>
      <c r="P602" s="19">
        <f t="shared" si="59"/>
        <v>42071.427777777775</v>
      </c>
      <c r="Q602" t="b">
        <v>0</v>
      </c>
      <c r="R602">
        <v>1</v>
      </c>
      <c r="S602" t="b">
        <v>0</v>
      </c>
      <c r="T602" t="s">
        <v>8272</v>
      </c>
      <c r="U602" s="8">
        <v>0.02</v>
      </c>
      <c r="V602" s="17">
        <f t="shared" si="54"/>
        <v>100</v>
      </c>
      <c r="W602" t="s">
        <v>8319</v>
      </c>
      <c r="X602" t="s">
        <v>8320</v>
      </c>
    </row>
    <row r="603" spans="1:24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21">
        <f t="shared" si="55"/>
        <v>42073.589837962958</v>
      </c>
      <c r="L603" s="24">
        <v>42073.589837962965</v>
      </c>
      <c r="M603" s="27">
        <f t="shared" si="56"/>
        <v>3</v>
      </c>
      <c r="N603" s="27">
        <f t="shared" si="57"/>
        <v>2015</v>
      </c>
      <c r="O603" s="25" t="str">
        <f t="shared" si="58"/>
        <v>Mar</v>
      </c>
      <c r="P603" s="19">
        <f t="shared" si="59"/>
        <v>42133.589837962958</v>
      </c>
      <c r="Q603" t="b">
        <v>0</v>
      </c>
      <c r="R603">
        <v>6</v>
      </c>
      <c r="S603" t="b">
        <v>0</v>
      </c>
      <c r="T603" t="s">
        <v>8272</v>
      </c>
      <c r="U603" s="8">
        <v>1.4E-2</v>
      </c>
      <c r="V603" s="17">
        <f t="shared" si="54"/>
        <v>23.333333333333332</v>
      </c>
      <c r="W603" t="s">
        <v>8319</v>
      </c>
      <c r="X603" t="s">
        <v>8320</v>
      </c>
    </row>
    <row r="604" spans="1:24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21">
        <f t="shared" si="55"/>
        <v>41969.64975694444</v>
      </c>
      <c r="L604" s="24">
        <v>41969.649756944447</v>
      </c>
      <c r="M604" s="27">
        <f t="shared" si="56"/>
        <v>11</v>
      </c>
      <c r="N604" s="27">
        <f t="shared" si="57"/>
        <v>2014</v>
      </c>
      <c r="O604" s="25" t="str">
        <f t="shared" si="58"/>
        <v>Nov</v>
      </c>
      <c r="P604" s="19">
        <f t="shared" si="59"/>
        <v>41999.64975694444</v>
      </c>
      <c r="Q604" t="b">
        <v>0</v>
      </c>
      <c r="R604">
        <v>0</v>
      </c>
      <c r="S604" t="b">
        <v>0</v>
      </c>
      <c r="T604" t="s">
        <v>8272</v>
      </c>
      <c r="U604" s="8">
        <v>0</v>
      </c>
      <c r="V604" s="17" t="e">
        <f t="shared" si="54"/>
        <v>#DIV/0!</v>
      </c>
      <c r="W604" t="s">
        <v>8319</v>
      </c>
      <c r="X604" t="s">
        <v>8320</v>
      </c>
    </row>
    <row r="605" spans="1:24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21">
        <f t="shared" si="55"/>
        <v>42143.585821759254</v>
      </c>
      <c r="L605" s="24">
        <v>42143.585821759261</v>
      </c>
      <c r="M605" s="27">
        <f t="shared" si="56"/>
        <v>5</v>
      </c>
      <c r="N605" s="27">
        <f t="shared" si="57"/>
        <v>2015</v>
      </c>
      <c r="O605" s="25" t="str">
        <f t="shared" si="58"/>
        <v>May</v>
      </c>
      <c r="P605" s="19">
        <f t="shared" si="59"/>
        <v>42173.585821759254</v>
      </c>
      <c r="Q605" t="b">
        <v>0</v>
      </c>
      <c r="R605">
        <v>13</v>
      </c>
      <c r="S605" t="b">
        <v>0</v>
      </c>
      <c r="T605" t="s">
        <v>8272</v>
      </c>
      <c r="U605" s="8">
        <v>3.9334666666666664E-2</v>
      </c>
      <c r="V605" s="17">
        <f t="shared" si="54"/>
        <v>45.386153846153846</v>
      </c>
      <c r="W605" t="s">
        <v>8319</v>
      </c>
      <c r="X605" t="s">
        <v>8320</v>
      </c>
    </row>
    <row r="606" spans="1:24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21">
        <f t="shared" si="55"/>
        <v>41835.430821759255</v>
      </c>
      <c r="L606" s="24">
        <v>41835.430821759262</v>
      </c>
      <c r="M606" s="27">
        <f t="shared" si="56"/>
        <v>7</v>
      </c>
      <c r="N606" s="27">
        <f t="shared" si="57"/>
        <v>2014</v>
      </c>
      <c r="O606" s="25" t="str">
        <f t="shared" si="58"/>
        <v>Jul</v>
      </c>
      <c r="P606" s="19">
        <f t="shared" si="59"/>
        <v>41865.430821759255</v>
      </c>
      <c r="Q606" t="b">
        <v>0</v>
      </c>
      <c r="R606">
        <v>0</v>
      </c>
      <c r="S606" t="b">
        <v>0</v>
      </c>
      <c r="T606" t="s">
        <v>8272</v>
      </c>
      <c r="U606" s="8">
        <v>0</v>
      </c>
      <c r="V606" s="17" t="e">
        <f t="shared" si="54"/>
        <v>#DIV/0!</v>
      </c>
      <c r="W606" t="s">
        <v>8319</v>
      </c>
      <c r="X606" t="s">
        <v>8320</v>
      </c>
    </row>
    <row r="607" spans="1:24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21">
        <f t="shared" si="55"/>
        <v>41848.827037037037</v>
      </c>
      <c r="L607" s="24">
        <v>41848.827037037037</v>
      </c>
      <c r="M607" s="27">
        <f t="shared" si="56"/>
        <v>7</v>
      </c>
      <c r="N607" s="27">
        <f t="shared" si="57"/>
        <v>2014</v>
      </c>
      <c r="O607" s="25" t="str">
        <f t="shared" si="58"/>
        <v>Jul</v>
      </c>
      <c r="P607" s="19">
        <f t="shared" si="59"/>
        <v>41878.827037037037</v>
      </c>
      <c r="Q607" t="b">
        <v>0</v>
      </c>
      <c r="R607">
        <v>8</v>
      </c>
      <c r="S607" t="b">
        <v>0</v>
      </c>
      <c r="T607" t="s">
        <v>8272</v>
      </c>
      <c r="U607" s="8">
        <v>2.6200000000000001E-2</v>
      </c>
      <c r="V607" s="17">
        <f t="shared" si="54"/>
        <v>16.375</v>
      </c>
      <c r="W607" t="s">
        <v>8319</v>
      </c>
      <c r="X607" t="s">
        <v>8320</v>
      </c>
    </row>
    <row r="608" spans="1:24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21">
        <f t="shared" si="55"/>
        <v>42194.149398148147</v>
      </c>
      <c r="L608" s="24">
        <v>42194.149398148147</v>
      </c>
      <c r="M608" s="27">
        <f t="shared" si="56"/>
        <v>7</v>
      </c>
      <c r="N608" s="27">
        <f t="shared" si="57"/>
        <v>2015</v>
      </c>
      <c r="O608" s="25" t="str">
        <f t="shared" si="58"/>
        <v>Jul</v>
      </c>
      <c r="P608" s="19">
        <f t="shared" si="59"/>
        <v>42239.149398148147</v>
      </c>
      <c r="Q608" t="b">
        <v>0</v>
      </c>
      <c r="R608">
        <v>1</v>
      </c>
      <c r="S608" t="b">
        <v>0</v>
      </c>
      <c r="T608" t="s">
        <v>8272</v>
      </c>
      <c r="U608" s="8">
        <v>2E-3</v>
      </c>
      <c r="V608" s="17">
        <f t="shared" si="54"/>
        <v>10</v>
      </c>
      <c r="W608" t="s">
        <v>8319</v>
      </c>
      <c r="X608" t="s">
        <v>8320</v>
      </c>
    </row>
    <row r="609" spans="1:24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21">
        <f t="shared" si="55"/>
        <v>42102.442233796297</v>
      </c>
      <c r="L609" s="24">
        <v>42102.442233796297</v>
      </c>
      <c r="M609" s="27">
        <f t="shared" si="56"/>
        <v>4</v>
      </c>
      <c r="N609" s="27">
        <f t="shared" si="57"/>
        <v>2015</v>
      </c>
      <c r="O609" s="25" t="str">
        <f t="shared" si="58"/>
        <v>Apr</v>
      </c>
      <c r="P609" s="19">
        <f t="shared" si="59"/>
        <v>42148.416666666664</v>
      </c>
      <c r="Q609" t="b">
        <v>0</v>
      </c>
      <c r="R609">
        <v>0</v>
      </c>
      <c r="S609" t="b">
        <v>0</v>
      </c>
      <c r="T609" t="s">
        <v>8272</v>
      </c>
      <c r="U609" s="8">
        <v>0</v>
      </c>
      <c r="V609" s="17" t="e">
        <f t="shared" si="54"/>
        <v>#DIV/0!</v>
      </c>
      <c r="W609" t="s">
        <v>8319</v>
      </c>
      <c r="X609" t="s">
        <v>8320</v>
      </c>
    </row>
    <row r="610" spans="1:24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21">
        <f t="shared" si="55"/>
        <v>42300.617314814815</v>
      </c>
      <c r="L610" s="24">
        <v>42300.617314814815</v>
      </c>
      <c r="M610" s="27">
        <f t="shared" si="56"/>
        <v>10</v>
      </c>
      <c r="N610" s="27">
        <f t="shared" si="57"/>
        <v>2015</v>
      </c>
      <c r="O610" s="25" t="str">
        <f t="shared" si="58"/>
        <v>Oct</v>
      </c>
      <c r="P610" s="19">
        <f t="shared" si="59"/>
        <v>42330.65898148148</v>
      </c>
      <c r="Q610" t="b">
        <v>0</v>
      </c>
      <c r="R610">
        <v>5</v>
      </c>
      <c r="S610" t="b">
        <v>0</v>
      </c>
      <c r="T610" t="s">
        <v>8272</v>
      </c>
      <c r="U610" s="8">
        <v>9.7400000000000004E-3</v>
      </c>
      <c r="V610" s="17">
        <f t="shared" si="54"/>
        <v>292.2</v>
      </c>
      <c r="W610" t="s">
        <v>8319</v>
      </c>
      <c r="X610" t="s">
        <v>8320</v>
      </c>
    </row>
    <row r="611" spans="1:24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21">
        <f t="shared" si="55"/>
        <v>42140.712731481479</v>
      </c>
      <c r="L611" s="24">
        <v>42140.712731481479</v>
      </c>
      <c r="M611" s="27">
        <f t="shared" si="56"/>
        <v>5</v>
      </c>
      <c r="N611" s="27">
        <f t="shared" si="57"/>
        <v>2015</v>
      </c>
      <c r="O611" s="25" t="str">
        <f t="shared" si="58"/>
        <v>May</v>
      </c>
      <c r="P611" s="19">
        <f t="shared" si="59"/>
        <v>42170.712731481479</v>
      </c>
      <c r="Q611" t="b">
        <v>0</v>
      </c>
      <c r="R611">
        <v>1</v>
      </c>
      <c r="S611" t="b">
        <v>0</v>
      </c>
      <c r="T611" t="s">
        <v>8272</v>
      </c>
      <c r="U611" s="8">
        <v>6.41025641025641E-3</v>
      </c>
      <c r="V611" s="17">
        <f t="shared" si="54"/>
        <v>5</v>
      </c>
      <c r="W611" t="s">
        <v>8319</v>
      </c>
      <c r="X611" t="s">
        <v>8320</v>
      </c>
    </row>
    <row r="612" spans="1:24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21">
        <f t="shared" si="55"/>
        <v>42306.825740740744</v>
      </c>
      <c r="L612" s="24">
        <v>42306.825740740744</v>
      </c>
      <c r="M612" s="27">
        <f t="shared" si="56"/>
        <v>10</v>
      </c>
      <c r="N612" s="27">
        <f t="shared" si="57"/>
        <v>2015</v>
      </c>
      <c r="O612" s="25" t="str">
        <f t="shared" si="58"/>
        <v>Oct</v>
      </c>
      <c r="P612" s="19">
        <f t="shared" si="59"/>
        <v>42336.867407407401</v>
      </c>
      <c r="Q612" t="b">
        <v>0</v>
      </c>
      <c r="R612">
        <v>0</v>
      </c>
      <c r="S612" t="b">
        <v>0</v>
      </c>
      <c r="T612" t="s">
        <v>8272</v>
      </c>
      <c r="U612" s="8">
        <v>0</v>
      </c>
      <c r="V612" s="17" t="e">
        <f t="shared" si="54"/>
        <v>#DIV/0!</v>
      </c>
      <c r="W612" t="s">
        <v>8319</v>
      </c>
      <c r="X612" t="s">
        <v>8320</v>
      </c>
    </row>
    <row r="613" spans="1:24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21">
        <f t="shared" si="55"/>
        <v>42086.622523148144</v>
      </c>
      <c r="L613" s="24">
        <v>42086.622523148151</v>
      </c>
      <c r="M613" s="27">
        <f t="shared" si="56"/>
        <v>3</v>
      </c>
      <c r="N613" s="27">
        <f t="shared" si="57"/>
        <v>2015</v>
      </c>
      <c r="O613" s="25" t="str">
        <f t="shared" si="58"/>
        <v>Mar</v>
      </c>
      <c r="P613" s="19">
        <f t="shared" si="59"/>
        <v>42116.622523148144</v>
      </c>
      <c r="Q613" t="b">
        <v>0</v>
      </c>
      <c r="R613">
        <v>0</v>
      </c>
      <c r="S613" t="b">
        <v>0</v>
      </c>
      <c r="T613" t="s">
        <v>8272</v>
      </c>
      <c r="U613" s="8">
        <v>0</v>
      </c>
      <c r="V613" s="17" t="e">
        <f t="shared" si="54"/>
        <v>#DIV/0!</v>
      </c>
      <c r="W613" t="s">
        <v>8319</v>
      </c>
      <c r="X613" t="s">
        <v>8320</v>
      </c>
    </row>
    <row r="614" spans="1:24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21">
        <f t="shared" si="55"/>
        <v>42328.352280092593</v>
      </c>
      <c r="L614" s="24">
        <v>42328.352280092593</v>
      </c>
      <c r="M614" s="27">
        <f t="shared" si="56"/>
        <v>11</v>
      </c>
      <c r="N614" s="27">
        <f t="shared" si="57"/>
        <v>2015</v>
      </c>
      <c r="O614" s="25" t="str">
        <f t="shared" si="58"/>
        <v>Nov</v>
      </c>
      <c r="P614" s="19">
        <f t="shared" si="59"/>
        <v>42388.352280092593</v>
      </c>
      <c r="Q614" t="b">
        <v>0</v>
      </c>
      <c r="R614">
        <v>0</v>
      </c>
      <c r="S614" t="b">
        <v>0</v>
      </c>
      <c r="T614" t="s">
        <v>8272</v>
      </c>
      <c r="U614" s="8">
        <v>0</v>
      </c>
      <c r="V614" s="17" t="e">
        <f t="shared" si="54"/>
        <v>#DIV/0!</v>
      </c>
      <c r="W614" t="s">
        <v>8319</v>
      </c>
      <c r="X614" t="s">
        <v>8320</v>
      </c>
    </row>
    <row r="615" spans="1:24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21">
        <f t="shared" si="55"/>
        <v>42584.823449074072</v>
      </c>
      <c r="L615" s="24">
        <v>42584.823449074072</v>
      </c>
      <c r="M615" s="27">
        <f t="shared" si="56"/>
        <v>8</v>
      </c>
      <c r="N615" s="27">
        <f t="shared" si="57"/>
        <v>2016</v>
      </c>
      <c r="O615" s="25" t="str">
        <f t="shared" si="58"/>
        <v>Aug</v>
      </c>
      <c r="P615" s="19">
        <f t="shared" si="59"/>
        <v>42614.823449074072</v>
      </c>
      <c r="Q615" t="b">
        <v>0</v>
      </c>
      <c r="R615">
        <v>121</v>
      </c>
      <c r="S615" t="b">
        <v>0</v>
      </c>
      <c r="T615" t="s">
        <v>8272</v>
      </c>
      <c r="U615" s="8">
        <v>0.21363333333333334</v>
      </c>
      <c r="V615" s="17">
        <f t="shared" si="54"/>
        <v>105.93388429752066</v>
      </c>
      <c r="W615" t="s">
        <v>8319</v>
      </c>
      <c r="X615" t="s">
        <v>8320</v>
      </c>
    </row>
    <row r="616" spans="1:24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21">
        <f t="shared" si="55"/>
        <v>42247.288425925923</v>
      </c>
      <c r="L616" s="24">
        <v>42247.288425925923</v>
      </c>
      <c r="M616" s="27">
        <f t="shared" si="56"/>
        <v>8</v>
      </c>
      <c r="N616" s="27">
        <f t="shared" si="57"/>
        <v>2015</v>
      </c>
      <c r="O616" s="25" t="str">
        <f t="shared" si="58"/>
        <v>Aug</v>
      </c>
      <c r="P616" s="19">
        <f t="shared" si="59"/>
        <v>42277.999305555553</v>
      </c>
      <c r="Q616" t="b">
        <v>0</v>
      </c>
      <c r="R616">
        <v>0</v>
      </c>
      <c r="S616" t="b">
        <v>0</v>
      </c>
      <c r="T616" t="s">
        <v>8272</v>
      </c>
      <c r="U616" s="8">
        <v>0</v>
      </c>
      <c r="V616" s="17" t="e">
        <f t="shared" si="54"/>
        <v>#DIV/0!</v>
      </c>
      <c r="W616" t="s">
        <v>8319</v>
      </c>
      <c r="X616" t="s">
        <v>8320</v>
      </c>
    </row>
    <row r="617" spans="1:24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21">
        <f t="shared" si="55"/>
        <v>42514.853472222218</v>
      </c>
      <c r="L617" s="24">
        <v>42514.853472222225</v>
      </c>
      <c r="M617" s="27">
        <f t="shared" si="56"/>
        <v>5</v>
      </c>
      <c r="N617" s="27">
        <f t="shared" si="57"/>
        <v>2016</v>
      </c>
      <c r="O617" s="25" t="str">
        <f t="shared" si="58"/>
        <v>May</v>
      </c>
      <c r="P617" s="19">
        <f t="shared" si="59"/>
        <v>42544.853472222218</v>
      </c>
      <c r="Q617" t="b">
        <v>0</v>
      </c>
      <c r="R617">
        <v>0</v>
      </c>
      <c r="S617" t="b">
        <v>0</v>
      </c>
      <c r="T617" t="s">
        <v>8272</v>
      </c>
      <c r="U617" s="8">
        <v>0</v>
      </c>
      <c r="V617" s="17" t="e">
        <f t="shared" si="54"/>
        <v>#DIV/0!</v>
      </c>
      <c r="W617" t="s">
        <v>8319</v>
      </c>
      <c r="X617" t="s">
        <v>8320</v>
      </c>
    </row>
    <row r="618" spans="1:24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21">
        <f t="shared" si="55"/>
        <v>42241.913877314808</v>
      </c>
      <c r="L618" s="24">
        <v>42241.913877314815</v>
      </c>
      <c r="M618" s="27">
        <f t="shared" si="56"/>
        <v>8</v>
      </c>
      <c r="N618" s="27">
        <f t="shared" si="57"/>
        <v>2015</v>
      </c>
      <c r="O618" s="25" t="str">
        <f t="shared" si="58"/>
        <v>Aug</v>
      </c>
      <c r="P618" s="19">
        <f t="shared" si="59"/>
        <v>42271.913877314808</v>
      </c>
      <c r="Q618" t="b">
        <v>0</v>
      </c>
      <c r="R618">
        <v>0</v>
      </c>
      <c r="S618" t="b">
        <v>0</v>
      </c>
      <c r="T618" t="s">
        <v>8272</v>
      </c>
      <c r="U618" s="8">
        <v>0</v>
      </c>
      <c r="V618" s="17" t="e">
        <f t="shared" si="54"/>
        <v>#DIV/0!</v>
      </c>
      <c r="W618" t="s">
        <v>8319</v>
      </c>
      <c r="X618" t="s">
        <v>8320</v>
      </c>
    </row>
    <row r="619" spans="1:24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21">
        <f t="shared" si="55"/>
        <v>42761.167905092589</v>
      </c>
      <c r="L619" s="24">
        <v>42761.167905092596</v>
      </c>
      <c r="M619" s="27">
        <f t="shared" si="56"/>
        <v>1</v>
      </c>
      <c r="N619" s="27">
        <f t="shared" si="57"/>
        <v>2017</v>
      </c>
      <c r="O619" s="25" t="str">
        <f t="shared" si="58"/>
        <v>Jan</v>
      </c>
      <c r="P619" s="19">
        <f t="shared" si="59"/>
        <v>42791.167905092589</v>
      </c>
      <c r="Q619" t="b">
        <v>0</v>
      </c>
      <c r="R619">
        <v>3</v>
      </c>
      <c r="S619" t="b">
        <v>0</v>
      </c>
      <c r="T619" t="s">
        <v>8272</v>
      </c>
      <c r="U619" s="8">
        <v>0.03</v>
      </c>
      <c r="V619" s="17">
        <f t="shared" si="54"/>
        <v>20</v>
      </c>
      <c r="W619" t="s">
        <v>8319</v>
      </c>
      <c r="X619" t="s">
        <v>8320</v>
      </c>
    </row>
    <row r="620" spans="1:24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21">
        <f t="shared" si="55"/>
        <v>42087.134756944441</v>
      </c>
      <c r="L620" s="24">
        <v>42087.134756944448</v>
      </c>
      <c r="M620" s="27">
        <f t="shared" si="56"/>
        <v>3</v>
      </c>
      <c r="N620" s="27">
        <f t="shared" si="57"/>
        <v>2015</v>
      </c>
      <c r="O620" s="25" t="str">
        <f t="shared" si="58"/>
        <v>Mar</v>
      </c>
      <c r="P620" s="19">
        <f t="shared" si="59"/>
        <v>42132.134756944441</v>
      </c>
      <c r="Q620" t="b">
        <v>0</v>
      </c>
      <c r="R620">
        <v>0</v>
      </c>
      <c r="S620" t="b">
        <v>0</v>
      </c>
      <c r="T620" t="s">
        <v>8272</v>
      </c>
      <c r="U620" s="8">
        <v>0</v>
      </c>
      <c r="V620" s="17" t="e">
        <f t="shared" si="54"/>
        <v>#DIV/0!</v>
      </c>
      <c r="W620" t="s">
        <v>8319</v>
      </c>
      <c r="X620" t="s">
        <v>8320</v>
      </c>
    </row>
    <row r="621" spans="1:24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21">
        <f t="shared" si="55"/>
        <v>42317.60188657407</v>
      </c>
      <c r="L621" s="24">
        <v>42317.601886574077</v>
      </c>
      <c r="M621" s="27">
        <f t="shared" si="56"/>
        <v>11</v>
      </c>
      <c r="N621" s="27">
        <f t="shared" si="57"/>
        <v>2015</v>
      </c>
      <c r="O621" s="25" t="str">
        <f t="shared" si="58"/>
        <v>Nov</v>
      </c>
      <c r="P621" s="19">
        <f t="shared" si="59"/>
        <v>42347.60188657407</v>
      </c>
      <c r="Q621" t="b">
        <v>0</v>
      </c>
      <c r="R621">
        <v>1</v>
      </c>
      <c r="S621" t="b">
        <v>0</v>
      </c>
      <c r="T621" t="s">
        <v>8272</v>
      </c>
      <c r="U621" s="8">
        <v>3.9999999999999998E-7</v>
      </c>
      <c r="V621" s="17">
        <f t="shared" si="54"/>
        <v>1</v>
      </c>
      <c r="W621" t="s">
        <v>8319</v>
      </c>
      <c r="X621" t="s">
        <v>8320</v>
      </c>
    </row>
    <row r="622" spans="1:24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21">
        <f t="shared" si="55"/>
        <v>41908.442013888889</v>
      </c>
      <c r="L622" s="24">
        <v>41908.442013888889</v>
      </c>
      <c r="M622" s="27">
        <f t="shared" si="56"/>
        <v>9</v>
      </c>
      <c r="N622" s="27">
        <f t="shared" si="57"/>
        <v>2014</v>
      </c>
      <c r="O622" s="25" t="str">
        <f t="shared" si="58"/>
        <v>Sep</v>
      </c>
      <c r="P622" s="19">
        <f t="shared" si="59"/>
        <v>41968.483680555553</v>
      </c>
      <c r="Q622" t="b">
        <v>0</v>
      </c>
      <c r="R622">
        <v>1</v>
      </c>
      <c r="S622" t="b">
        <v>0</v>
      </c>
      <c r="T622" t="s">
        <v>8272</v>
      </c>
      <c r="U622" s="8">
        <v>0.01</v>
      </c>
      <c r="V622" s="17">
        <f t="shared" si="54"/>
        <v>300</v>
      </c>
      <c r="W622" t="s">
        <v>8319</v>
      </c>
      <c r="X622" t="s">
        <v>8320</v>
      </c>
    </row>
    <row r="623" spans="1:24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21">
        <f t="shared" si="55"/>
        <v>41831.508541666662</v>
      </c>
      <c r="L623" s="24">
        <v>41831.50854166667</v>
      </c>
      <c r="M623" s="27">
        <f t="shared" si="56"/>
        <v>7</v>
      </c>
      <c r="N623" s="27">
        <f t="shared" si="57"/>
        <v>2014</v>
      </c>
      <c r="O623" s="25" t="str">
        <f t="shared" si="58"/>
        <v>Jul</v>
      </c>
      <c r="P623" s="19">
        <f t="shared" si="59"/>
        <v>41876.508541666662</v>
      </c>
      <c r="Q623" t="b">
        <v>0</v>
      </c>
      <c r="R623">
        <v>3</v>
      </c>
      <c r="S623" t="b">
        <v>0</v>
      </c>
      <c r="T623" t="s">
        <v>8272</v>
      </c>
      <c r="U623" s="8">
        <v>1.044E-2</v>
      </c>
      <c r="V623" s="17">
        <f t="shared" si="54"/>
        <v>87</v>
      </c>
      <c r="W623" t="s">
        <v>8319</v>
      </c>
      <c r="X623" t="s">
        <v>8320</v>
      </c>
    </row>
    <row r="624" spans="1:24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21">
        <f t="shared" si="55"/>
        <v>42528.779363425921</v>
      </c>
      <c r="L624" s="24">
        <v>42528.779363425929</v>
      </c>
      <c r="M624" s="27">
        <f t="shared" si="56"/>
        <v>6</v>
      </c>
      <c r="N624" s="27">
        <f t="shared" si="57"/>
        <v>2016</v>
      </c>
      <c r="O624" s="25" t="str">
        <f t="shared" si="58"/>
        <v>Jun</v>
      </c>
      <c r="P624" s="19">
        <f t="shared" si="59"/>
        <v>42558.779363425921</v>
      </c>
      <c r="Q624" t="b">
        <v>0</v>
      </c>
      <c r="R624">
        <v>9</v>
      </c>
      <c r="S624" t="b">
        <v>0</v>
      </c>
      <c r="T624" t="s">
        <v>8272</v>
      </c>
      <c r="U624" s="8">
        <v>5.6833333333333333E-2</v>
      </c>
      <c r="V624" s="17">
        <f t="shared" si="54"/>
        <v>37.888888888888886</v>
      </c>
      <c r="W624" t="s">
        <v>8319</v>
      </c>
      <c r="X624" t="s">
        <v>8320</v>
      </c>
    </row>
    <row r="625" spans="1:24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21">
        <f t="shared" si="55"/>
        <v>42532.566412037035</v>
      </c>
      <c r="L625" s="24">
        <v>42532.566412037035</v>
      </c>
      <c r="M625" s="27">
        <f t="shared" si="56"/>
        <v>6</v>
      </c>
      <c r="N625" s="27">
        <f t="shared" si="57"/>
        <v>2016</v>
      </c>
      <c r="O625" s="25" t="str">
        <f t="shared" si="58"/>
        <v>Jun</v>
      </c>
      <c r="P625" s="19">
        <f t="shared" si="59"/>
        <v>42552.566412037035</v>
      </c>
      <c r="Q625" t="b">
        <v>0</v>
      </c>
      <c r="R625">
        <v>0</v>
      </c>
      <c r="S625" t="b">
        <v>0</v>
      </c>
      <c r="T625" t="s">
        <v>8272</v>
      </c>
      <c r="U625" s="8">
        <v>0</v>
      </c>
      <c r="V625" s="17" t="e">
        <f t="shared" si="54"/>
        <v>#DIV/0!</v>
      </c>
      <c r="W625" t="s">
        <v>8319</v>
      </c>
      <c r="X625" t="s">
        <v>8320</v>
      </c>
    </row>
    <row r="626" spans="1:24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21">
        <f t="shared" si="55"/>
        <v>42121.800891203697</v>
      </c>
      <c r="L626" s="24">
        <v>42121.800891203704</v>
      </c>
      <c r="M626" s="27">
        <f t="shared" si="56"/>
        <v>4</v>
      </c>
      <c r="N626" s="27">
        <f t="shared" si="57"/>
        <v>2015</v>
      </c>
      <c r="O626" s="25" t="str">
        <f t="shared" si="58"/>
        <v>Apr</v>
      </c>
      <c r="P626" s="19">
        <f t="shared" si="59"/>
        <v>42151.800891203697</v>
      </c>
      <c r="Q626" t="b">
        <v>0</v>
      </c>
      <c r="R626">
        <v>0</v>
      </c>
      <c r="S626" t="b">
        <v>0</v>
      </c>
      <c r="T626" t="s">
        <v>8272</v>
      </c>
      <c r="U626" s="8">
        <v>0</v>
      </c>
      <c r="V626" s="17" t="e">
        <f t="shared" si="54"/>
        <v>#DIV/0!</v>
      </c>
      <c r="W626" t="s">
        <v>8319</v>
      </c>
      <c r="X626" t="s">
        <v>8320</v>
      </c>
    </row>
    <row r="627" spans="1:24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21">
        <f t="shared" si="55"/>
        <v>42108.78056712963</v>
      </c>
      <c r="L627" s="24">
        <v>42108.78056712963</v>
      </c>
      <c r="M627" s="27">
        <f t="shared" si="56"/>
        <v>4</v>
      </c>
      <c r="N627" s="27">
        <f t="shared" si="57"/>
        <v>2015</v>
      </c>
      <c r="O627" s="25" t="str">
        <f t="shared" si="58"/>
        <v>Apr</v>
      </c>
      <c r="P627" s="19">
        <f t="shared" si="59"/>
        <v>42138.78056712963</v>
      </c>
      <c r="Q627" t="b">
        <v>0</v>
      </c>
      <c r="R627">
        <v>0</v>
      </c>
      <c r="S627" t="b">
        <v>0</v>
      </c>
      <c r="T627" t="s">
        <v>8272</v>
      </c>
      <c r="U627" s="8">
        <v>0</v>
      </c>
      <c r="V627" s="17" t="e">
        <f t="shared" si="54"/>
        <v>#DIV/0!</v>
      </c>
      <c r="W627" t="s">
        <v>8319</v>
      </c>
      <c r="X627" t="s">
        <v>8320</v>
      </c>
    </row>
    <row r="628" spans="1:24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21">
        <f t="shared" si="55"/>
        <v>42790.687233796292</v>
      </c>
      <c r="L628" s="24">
        <v>42790.6872337963</v>
      </c>
      <c r="M628" s="27">
        <f t="shared" si="56"/>
        <v>2</v>
      </c>
      <c r="N628" s="27">
        <f t="shared" si="57"/>
        <v>2017</v>
      </c>
      <c r="O628" s="25" t="str">
        <f t="shared" si="58"/>
        <v>Feb</v>
      </c>
      <c r="P628" s="19">
        <f t="shared" si="59"/>
        <v>42820.645567129628</v>
      </c>
      <c r="Q628" t="b">
        <v>0</v>
      </c>
      <c r="R628">
        <v>39</v>
      </c>
      <c r="S628" t="b">
        <v>0</v>
      </c>
      <c r="T628" t="s">
        <v>8272</v>
      </c>
      <c r="U628" s="8">
        <v>0.17380000000000001</v>
      </c>
      <c r="V628" s="17">
        <f t="shared" si="54"/>
        <v>111.41025641025641</v>
      </c>
      <c r="W628" t="s">
        <v>8319</v>
      </c>
      <c r="X628" t="s">
        <v>8320</v>
      </c>
    </row>
    <row r="629" spans="1:24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21">
        <f t="shared" si="55"/>
        <v>42198.351145833331</v>
      </c>
      <c r="L629" s="24">
        <v>42198.351145833331</v>
      </c>
      <c r="M629" s="27">
        <f t="shared" si="56"/>
        <v>7</v>
      </c>
      <c r="N629" s="27">
        <f t="shared" si="57"/>
        <v>2015</v>
      </c>
      <c r="O629" s="25" t="str">
        <f t="shared" si="58"/>
        <v>Jul</v>
      </c>
      <c r="P629" s="19">
        <f t="shared" si="59"/>
        <v>42231.348611111105</v>
      </c>
      <c r="Q629" t="b">
        <v>0</v>
      </c>
      <c r="R629">
        <v>1</v>
      </c>
      <c r="S629" t="b">
        <v>0</v>
      </c>
      <c r="T629" t="s">
        <v>8272</v>
      </c>
      <c r="U629" s="8">
        <v>2.0000000000000001E-4</v>
      </c>
      <c r="V629" s="17">
        <f t="shared" si="54"/>
        <v>90</v>
      </c>
      <c r="W629" t="s">
        <v>8319</v>
      </c>
      <c r="X629" t="s">
        <v>8320</v>
      </c>
    </row>
    <row r="630" spans="1:24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21">
        <f t="shared" si="55"/>
        <v>42384.098506944443</v>
      </c>
      <c r="L630" s="24">
        <v>42384.098506944443</v>
      </c>
      <c r="M630" s="27">
        <f t="shared" si="56"/>
        <v>1</v>
      </c>
      <c r="N630" s="27">
        <f t="shared" si="57"/>
        <v>2016</v>
      </c>
      <c r="O630" s="25" t="str">
        <f t="shared" si="58"/>
        <v>Jan</v>
      </c>
      <c r="P630" s="19">
        <f t="shared" si="59"/>
        <v>42443.749999999993</v>
      </c>
      <c r="Q630" t="b">
        <v>0</v>
      </c>
      <c r="R630">
        <v>0</v>
      </c>
      <c r="S630" t="b">
        <v>0</v>
      </c>
      <c r="T630" t="s">
        <v>8272</v>
      </c>
      <c r="U630" s="8">
        <v>0</v>
      </c>
      <c r="V630" s="17" t="e">
        <f t="shared" si="54"/>
        <v>#DIV/0!</v>
      </c>
      <c r="W630" t="s">
        <v>8319</v>
      </c>
      <c r="X630" t="s">
        <v>8320</v>
      </c>
    </row>
    <row r="631" spans="1:24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21">
        <f t="shared" si="55"/>
        <v>41803.484456018516</v>
      </c>
      <c r="L631" s="24">
        <v>41803.484456018516</v>
      </c>
      <c r="M631" s="27">
        <f t="shared" si="56"/>
        <v>6</v>
      </c>
      <c r="N631" s="27">
        <f t="shared" si="57"/>
        <v>2014</v>
      </c>
      <c r="O631" s="25" t="str">
        <f t="shared" si="58"/>
        <v>Jun</v>
      </c>
      <c r="P631" s="19">
        <f t="shared" si="59"/>
        <v>41833.484456018516</v>
      </c>
      <c r="Q631" t="b">
        <v>0</v>
      </c>
      <c r="R631">
        <v>3</v>
      </c>
      <c r="S631" t="b">
        <v>0</v>
      </c>
      <c r="T631" t="s">
        <v>8272</v>
      </c>
      <c r="U631" s="8">
        <v>1.75E-3</v>
      </c>
      <c r="V631" s="17">
        <f t="shared" si="54"/>
        <v>116.66666666666667</v>
      </c>
      <c r="W631" t="s">
        <v>8319</v>
      </c>
      <c r="X631" t="s">
        <v>8320</v>
      </c>
    </row>
    <row r="632" spans="1:24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21">
        <f t="shared" si="55"/>
        <v>42474.429490740738</v>
      </c>
      <c r="L632" s="24">
        <v>42474.429490740738</v>
      </c>
      <c r="M632" s="27">
        <f t="shared" si="56"/>
        <v>4</v>
      </c>
      <c r="N632" s="27">
        <f t="shared" si="57"/>
        <v>2016</v>
      </c>
      <c r="O632" s="25" t="str">
        <f t="shared" si="58"/>
        <v>Apr</v>
      </c>
      <c r="P632" s="19">
        <f t="shared" si="59"/>
        <v>42504.429490740738</v>
      </c>
      <c r="Q632" t="b">
        <v>0</v>
      </c>
      <c r="R632">
        <v>1</v>
      </c>
      <c r="S632" t="b">
        <v>0</v>
      </c>
      <c r="T632" t="s">
        <v>8272</v>
      </c>
      <c r="U632" s="8">
        <v>8.3340278356529708E-4</v>
      </c>
      <c r="V632" s="17">
        <f t="shared" si="54"/>
        <v>10</v>
      </c>
      <c r="W632" t="s">
        <v>8319</v>
      </c>
      <c r="X632" t="s">
        <v>8320</v>
      </c>
    </row>
    <row r="633" spans="1:24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21">
        <f t="shared" si="55"/>
        <v>42223.411122685182</v>
      </c>
      <c r="L633" s="24">
        <v>42223.411122685182</v>
      </c>
      <c r="M633" s="27">
        <f t="shared" si="56"/>
        <v>8</v>
      </c>
      <c r="N633" s="27">
        <f t="shared" si="57"/>
        <v>2015</v>
      </c>
      <c r="O633" s="25" t="str">
        <f t="shared" si="58"/>
        <v>Aug</v>
      </c>
      <c r="P633" s="19">
        <f t="shared" si="59"/>
        <v>42253.006944444445</v>
      </c>
      <c r="Q633" t="b">
        <v>0</v>
      </c>
      <c r="R633">
        <v>9</v>
      </c>
      <c r="S633" t="b">
        <v>0</v>
      </c>
      <c r="T633" t="s">
        <v>8272</v>
      </c>
      <c r="U633" s="8">
        <v>1.38E-2</v>
      </c>
      <c r="V633" s="17">
        <f t="shared" si="54"/>
        <v>76.666666666666671</v>
      </c>
      <c r="W633" t="s">
        <v>8319</v>
      </c>
      <c r="X633" t="s">
        <v>8320</v>
      </c>
    </row>
    <row r="634" spans="1:24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21">
        <f t="shared" si="55"/>
        <v>42489.563993055555</v>
      </c>
      <c r="L634" s="24">
        <v>42489.563993055555</v>
      </c>
      <c r="M634" s="27">
        <f t="shared" si="56"/>
        <v>4</v>
      </c>
      <c r="N634" s="27">
        <f t="shared" si="57"/>
        <v>2016</v>
      </c>
      <c r="O634" s="25" t="str">
        <f t="shared" si="58"/>
        <v>Apr</v>
      </c>
      <c r="P634" s="19">
        <f t="shared" si="59"/>
        <v>42518.563993055555</v>
      </c>
      <c r="Q634" t="b">
        <v>0</v>
      </c>
      <c r="R634">
        <v>0</v>
      </c>
      <c r="S634" t="b">
        <v>0</v>
      </c>
      <c r="T634" t="s">
        <v>8272</v>
      </c>
      <c r="U634" s="8">
        <v>0</v>
      </c>
      <c r="V634" s="17" t="e">
        <f t="shared" si="54"/>
        <v>#DIV/0!</v>
      </c>
      <c r="W634" t="s">
        <v>8319</v>
      </c>
      <c r="X634" t="s">
        <v>8320</v>
      </c>
    </row>
    <row r="635" spans="1:24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21">
        <f t="shared" si="55"/>
        <v>42303.450983796291</v>
      </c>
      <c r="L635" s="24">
        <v>42303.450983796298</v>
      </c>
      <c r="M635" s="27">
        <f t="shared" si="56"/>
        <v>10</v>
      </c>
      <c r="N635" s="27">
        <f t="shared" si="57"/>
        <v>2015</v>
      </c>
      <c r="O635" s="25" t="str">
        <f t="shared" si="58"/>
        <v>Oct</v>
      </c>
      <c r="P635" s="19">
        <f t="shared" si="59"/>
        <v>42333.492650462962</v>
      </c>
      <c r="Q635" t="b">
        <v>0</v>
      </c>
      <c r="R635">
        <v>25</v>
      </c>
      <c r="S635" t="b">
        <v>0</v>
      </c>
      <c r="T635" t="s">
        <v>8272</v>
      </c>
      <c r="U635" s="8">
        <v>0.1245</v>
      </c>
      <c r="V635" s="17">
        <f t="shared" si="54"/>
        <v>49.8</v>
      </c>
      <c r="W635" t="s">
        <v>8319</v>
      </c>
      <c r="X635" t="s">
        <v>8320</v>
      </c>
    </row>
    <row r="636" spans="1:24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21">
        <f t="shared" si="55"/>
        <v>42507.090995370367</v>
      </c>
      <c r="L636" s="24">
        <v>42507.090995370374</v>
      </c>
      <c r="M636" s="27">
        <f t="shared" si="56"/>
        <v>5</v>
      </c>
      <c r="N636" s="27">
        <f t="shared" si="57"/>
        <v>2016</v>
      </c>
      <c r="O636" s="25" t="str">
        <f t="shared" si="58"/>
        <v>May</v>
      </c>
      <c r="P636" s="19">
        <f t="shared" si="59"/>
        <v>42538.749999999993</v>
      </c>
      <c r="Q636" t="b">
        <v>0</v>
      </c>
      <c r="R636">
        <v>1</v>
      </c>
      <c r="S636" t="b">
        <v>0</v>
      </c>
      <c r="T636" t="s">
        <v>8272</v>
      </c>
      <c r="U636" s="8">
        <v>2.0000000000000001E-4</v>
      </c>
      <c r="V636" s="17">
        <f t="shared" si="54"/>
        <v>1</v>
      </c>
      <c r="W636" t="s">
        <v>8319</v>
      </c>
      <c r="X636" t="s">
        <v>8320</v>
      </c>
    </row>
    <row r="637" spans="1:24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21">
        <f t="shared" si="55"/>
        <v>42031.720243055555</v>
      </c>
      <c r="L637" s="24">
        <v>42031.720243055555</v>
      </c>
      <c r="M637" s="27">
        <f t="shared" si="56"/>
        <v>1</v>
      </c>
      <c r="N637" s="27">
        <f t="shared" si="57"/>
        <v>2015</v>
      </c>
      <c r="O637" s="25" t="str">
        <f t="shared" si="58"/>
        <v>Jan</v>
      </c>
      <c r="P637" s="19">
        <f t="shared" si="59"/>
        <v>42061.720243055555</v>
      </c>
      <c r="Q637" t="b">
        <v>0</v>
      </c>
      <c r="R637">
        <v>1</v>
      </c>
      <c r="S637" t="b">
        <v>0</v>
      </c>
      <c r="T637" t="s">
        <v>8272</v>
      </c>
      <c r="U637" s="8">
        <v>8.0000000000000007E-5</v>
      </c>
      <c r="V637" s="17">
        <f t="shared" si="54"/>
        <v>2</v>
      </c>
      <c r="W637" t="s">
        <v>8319</v>
      </c>
      <c r="X637" t="s">
        <v>8320</v>
      </c>
    </row>
    <row r="638" spans="1:24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21">
        <f t="shared" si="55"/>
        <v>42075.883819444447</v>
      </c>
      <c r="L638" s="24">
        <v>42075.883819444447</v>
      </c>
      <c r="M638" s="27">
        <f t="shared" si="56"/>
        <v>3</v>
      </c>
      <c r="N638" s="27">
        <f t="shared" si="57"/>
        <v>2015</v>
      </c>
      <c r="O638" s="25" t="str">
        <f t="shared" si="58"/>
        <v>Mar</v>
      </c>
      <c r="P638" s="19">
        <f t="shared" si="59"/>
        <v>42105.883819444447</v>
      </c>
      <c r="Q638" t="b">
        <v>0</v>
      </c>
      <c r="R638">
        <v>1</v>
      </c>
      <c r="S638" t="b">
        <v>0</v>
      </c>
      <c r="T638" t="s">
        <v>8272</v>
      </c>
      <c r="U638" s="8">
        <v>2E-3</v>
      </c>
      <c r="V638" s="17">
        <f t="shared" si="54"/>
        <v>4</v>
      </c>
      <c r="W638" t="s">
        <v>8319</v>
      </c>
      <c r="X638" t="s">
        <v>8320</v>
      </c>
    </row>
    <row r="639" spans="1:24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21">
        <f t="shared" si="55"/>
        <v>42131.247106481482</v>
      </c>
      <c r="L639" s="24">
        <v>42131.247106481482</v>
      </c>
      <c r="M639" s="27">
        <f t="shared" si="56"/>
        <v>5</v>
      </c>
      <c r="N639" s="27">
        <f t="shared" si="57"/>
        <v>2015</v>
      </c>
      <c r="O639" s="25" t="str">
        <f t="shared" si="58"/>
        <v>May</v>
      </c>
      <c r="P639" s="19">
        <f t="shared" si="59"/>
        <v>42161.240972222215</v>
      </c>
      <c r="Q639" t="b">
        <v>0</v>
      </c>
      <c r="R639">
        <v>0</v>
      </c>
      <c r="S639" t="b">
        <v>0</v>
      </c>
      <c r="T639" t="s">
        <v>8272</v>
      </c>
      <c r="U639" s="8">
        <v>0</v>
      </c>
      <c r="V639" s="17" t="e">
        <f t="shared" si="54"/>
        <v>#DIV/0!</v>
      </c>
      <c r="W639" t="s">
        <v>8319</v>
      </c>
      <c r="X639" t="s">
        <v>8320</v>
      </c>
    </row>
    <row r="640" spans="1:24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21">
        <f t="shared" si="55"/>
        <v>42762.75368055555</v>
      </c>
      <c r="L640" s="24">
        <v>42762.753680555557</v>
      </c>
      <c r="M640" s="27">
        <f t="shared" si="56"/>
        <v>1</v>
      </c>
      <c r="N640" s="27">
        <f t="shared" si="57"/>
        <v>2017</v>
      </c>
      <c r="O640" s="25" t="str">
        <f t="shared" si="58"/>
        <v>Jan</v>
      </c>
      <c r="P640" s="19">
        <f t="shared" si="59"/>
        <v>42791.75277777778</v>
      </c>
      <c r="Q640" t="b">
        <v>0</v>
      </c>
      <c r="R640">
        <v>6</v>
      </c>
      <c r="S640" t="b">
        <v>0</v>
      </c>
      <c r="T640" t="s">
        <v>8272</v>
      </c>
      <c r="U640" s="8">
        <v>9.0000000000000006E-5</v>
      </c>
      <c r="V640" s="17">
        <f t="shared" si="54"/>
        <v>3</v>
      </c>
      <c r="W640" t="s">
        <v>8319</v>
      </c>
      <c r="X640" t="s">
        <v>8320</v>
      </c>
    </row>
    <row r="641" spans="1:24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21">
        <f t="shared" si="55"/>
        <v>42759.384976851848</v>
      </c>
      <c r="L641" s="24">
        <v>42759.384976851848</v>
      </c>
      <c r="M641" s="27">
        <f t="shared" si="56"/>
        <v>1</v>
      </c>
      <c r="N641" s="27">
        <f t="shared" si="57"/>
        <v>2017</v>
      </c>
      <c r="O641" s="25" t="str">
        <f t="shared" si="58"/>
        <v>Jan</v>
      </c>
      <c r="P641" s="19">
        <f t="shared" si="59"/>
        <v>42819.343310185184</v>
      </c>
      <c r="Q641" t="b">
        <v>0</v>
      </c>
      <c r="R641">
        <v>1</v>
      </c>
      <c r="S641" t="b">
        <v>0</v>
      </c>
      <c r="T641" t="s">
        <v>8272</v>
      </c>
      <c r="U641" s="8">
        <v>9.9999999999999995E-7</v>
      </c>
      <c r="V641" s="17">
        <f t="shared" si="54"/>
        <v>1</v>
      </c>
      <c r="W641" t="s">
        <v>8319</v>
      </c>
      <c r="X641" t="s">
        <v>8320</v>
      </c>
    </row>
    <row r="642" spans="1:24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21">
        <f t="shared" si="55"/>
        <v>41865.374942129631</v>
      </c>
      <c r="L642" s="24">
        <v>41865.374942129631</v>
      </c>
      <c r="M642" s="27">
        <f t="shared" si="56"/>
        <v>8</v>
      </c>
      <c r="N642" s="27">
        <f t="shared" si="57"/>
        <v>2014</v>
      </c>
      <c r="O642" s="25" t="str">
        <f t="shared" si="58"/>
        <v>Aug</v>
      </c>
      <c r="P642" s="19">
        <f t="shared" si="59"/>
        <v>41925.374942129631</v>
      </c>
      <c r="Q642" t="b">
        <v>0</v>
      </c>
      <c r="R642">
        <v>2</v>
      </c>
      <c r="S642" t="b">
        <v>1</v>
      </c>
      <c r="T642" t="s">
        <v>8273</v>
      </c>
      <c r="U642" s="8">
        <v>1.4428571428571428</v>
      </c>
      <c r="V642" s="17">
        <f t="shared" ref="V642:V705" si="60">E642/R642</f>
        <v>50.5</v>
      </c>
      <c r="W642" t="s">
        <v>8319</v>
      </c>
      <c r="X642" t="s">
        <v>8321</v>
      </c>
    </row>
    <row r="643" spans="1:24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21">
        <f t="shared" ref="K643:K706" si="61">(J642/86400)+25569+(-5/24)</f>
        <v>42683.211979166663</v>
      </c>
      <c r="L643" s="24">
        <v>42683.21197916667</v>
      </c>
      <c r="M643" s="27">
        <f t="shared" ref="M643:M706" si="62">MONTH(L643)</f>
        <v>11</v>
      </c>
      <c r="N643" s="27">
        <f t="shared" ref="N643:N706" si="63">YEAR(L643)</f>
        <v>2016</v>
      </c>
      <c r="O643" s="25" t="str">
        <f t="shared" ref="O643:O706" si="64">VLOOKUP($M643,$AI$3:$AJ$14,2,FALSE)</f>
        <v>Nov</v>
      </c>
      <c r="P643" s="19">
        <f t="shared" ref="P643:P706" si="65">(I642/86400)+25569+(-5/24)</f>
        <v>42698.749999999993</v>
      </c>
      <c r="Q643" t="b">
        <v>0</v>
      </c>
      <c r="R643">
        <v>315</v>
      </c>
      <c r="S643" t="b">
        <v>1</v>
      </c>
      <c r="T643" t="s">
        <v>8273</v>
      </c>
      <c r="U643" s="8">
        <v>1.1916249999999999</v>
      </c>
      <c r="V643" s="17">
        <f t="shared" si="60"/>
        <v>151.31746031746033</v>
      </c>
      <c r="W643" t="s">
        <v>8319</v>
      </c>
      <c r="X643" t="s">
        <v>8321</v>
      </c>
    </row>
    <row r="644" spans="1:24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21">
        <f t="shared" si="61"/>
        <v>42199.361666666664</v>
      </c>
      <c r="L644" s="24">
        <v>42199.361666666664</v>
      </c>
      <c r="M644" s="27">
        <f t="shared" si="62"/>
        <v>7</v>
      </c>
      <c r="N644" s="27">
        <f t="shared" si="63"/>
        <v>2015</v>
      </c>
      <c r="O644" s="25" t="str">
        <f t="shared" si="64"/>
        <v>Jul</v>
      </c>
      <c r="P644" s="19">
        <f t="shared" si="65"/>
        <v>42229.361666666664</v>
      </c>
      <c r="Q644" t="b">
        <v>0</v>
      </c>
      <c r="R644">
        <v>2174</v>
      </c>
      <c r="S644" t="b">
        <v>1</v>
      </c>
      <c r="T644" t="s">
        <v>8273</v>
      </c>
      <c r="U644" s="8">
        <v>14.604850000000001</v>
      </c>
      <c r="V644" s="17">
        <f t="shared" si="60"/>
        <v>134.3592456301748</v>
      </c>
      <c r="W644" t="s">
        <v>8319</v>
      </c>
      <c r="X644" t="s">
        <v>8321</v>
      </c>
    </row>
    <row r="645" spans="1:24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21">
        <f t="shared" si="61"/>
        <v>42199.442986111106</v>
      </c>
      <c r="L645" s="24">
        <v>42199.442986111113</v>
      </c>
      <c r="M645" s="27">
        <f t="shared" si="62"/>
        <v>7</v>
      </c>
      <c r="N645" s="27">
        <f t="shared" si="63"/>
        <v>2015</v>
      </c>
      <c r="O645" s="25" t="str">
        <f t="shared" si="64"/>
        <v>Jul</v>
      </c>
      <c r="P645" s="19">
        <f t="shared" si="65"/>
        <v>42235.442986111106</v>
      </c>
      <c r="Q645" t="b">
        <v>0</v>
      </c>
      <c r="R645">
        <v>152</v>
      </c>
      <c r="S645" t="b">
        <v>1</v>
      </c>
      <c r="T645" t="s">
        <v>8273</v>
      </c>
      <c r="U645" s="8">
        <v>1.0580799999999999</v>
      </c>
      <c r="V645" s="17">
        <f t="shared" si="60"/>
        <v>174.02631578947367</v>
      </c>
      <c r="W645" t="s">
        <v>8319</v>
      </c>
      <c r="X645" t="s">
        <v>8321</v>
      </c>
    </row>
    <row r="646" spans="1:24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21">
        <f t="shared" si="61"/>
        <v>42100.43373842592</v>
      </c>
      <c r="L646" s="24">
        <v>42100.433738425927</v>
      </c>
      <c r="M646" s="27">
        <f t="shared" si="62"/>
        <v>4</v>
      </c>
      <c r="N646" s="27">
        <f t="shared" si="63"/>
        <v>2015</v>
      </c>
      <c r="O646" s="25" t="str">
        <f t="shared" si="64"/>
        <v>Apr</v>
      </c>
      <c r="P646" s="19">
        <f t="shared" si="65"/>
        <v>42155.43373842592</v>
      </c>
      <c r="Q646" t="b">
        <v>0</v>
      </c>
      <c r="R646">
        <v>1021</v>
      </c>
      <c r="S646" t="b">
        <v>1</v>
      </c>
      <c r="T646" t="s">
        <v>8273</v>
      </c>
      <c r="U646" s="8">
        <v>3.0011791999999997</v>
      </c>
      <c r="V646" s="17">
        <f t="shared" si="60"/>
        <v>73.486268364348675</v>
      </c>
      <c r="W646" t="s">
        <v>8319</v>
      </c>
      <c r="X646" t="s">
        <v>8321</v>
      </c>
    </row>
    <row r="647" spans="1:24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21">
        <f t="shared" si="61"/>
        <v>41898.457627314812</v>
      </c>
      <c r="L647" s="24">
        <v>41898.457627314812</v>
      </c>
      <c r="M647" s="27">
        <f t="shared" si="62"/>
        <v>9</v>
      </c>
      <c r="N647" s="27">
        <f t="shared" si="63"/>
        <v>2014</v>
      </c>
      <c r="O647" s="25" t="str">
        <f t="shared" si="64"/>
        <v>Sep</v>
      </c>
      <c r="P647" s="19">
        <f t="shared" si="65"/>
        <v>41940.833333333328</v>
      </c>
      <c r="Q647" t="b">
        <v>0</v>
      </c>
      <c r="R647">
        <v>237</v>
      </c>
      <c r="S647" t="b">
        <v>1</v>
      </c>
      <c r="T647" t="s">
        <v>8273</v>
      </c>
      <c r="U647" s="8">
        <v>2.7869999999999999</v>
      </c>
      <c r="V647" s="17">
        <f t="shared" si="60"/>
        <v>23.518987341772153</v>
      </c>
      <c r="W647" t="s">
        <v>8319</v>
      </c>
      <c r="X647" t="s">
        <v>8321</v>
      </c>
    </row>
    <row r="648" spans="1:24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21">
        <f t="shared" si="61"/>
        <v>42563.817986111106</v>
      </c>
      <c r="L648" s="24">
        <v>42563.817986111113</v>
      </c>
      <c r="M648" s="27">
        <f t="shared" si="62"/>
        <v>7</v>
      </c>
      <c r="N648" s="27">
        <f t="shared" si="63"/>
        <v>2016</v>
      </c>
      <c r="O648" s="25" t="str">
        <f t="shared" si="64"/>
        <v>Jul</v>
      </c>
      <c r="P648" s="19">
        <f t="shared" si="65"/>
        <v>42593.817986111106</v>
      </c>
      <c r="Q648" t="b">
        <v>0</v>
      </c>
      <c r="R648">
        <v>27</v>
      </c>
      <c r="S648" t="b">
        <v>1</v>
      </c>
      <c r="T648" t="s">
        <v>8273</v>
      </c>
      <c r="U648" s="8">
        <v>1.3187625000000001</v>
      </c>
      <c r="V648" s="17">
        <f t="shared" si="60"/>
        <v>39.074444444444445</v>
      </c>
      <c r="W648" t="s">
        <v>8319</v>
      </c>
      <c r="X648" t="s">
        <v>8321</v>
      </c>
    </row>
    <row r="649" spans="1:24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21">
        <f t="shared" si="61"/>
        <v>41832.644293981481</v>
      </c>
      <c r="L649" s="24">
        <v>41832.644293981481</v>
      </c>
      <c r="M649" s="27">
        <f t="shared" si="62"/>
        <v>7</v>
      </c>
      <c r="N649" s="27">
        <f t="shared" si="63"/>
        <v>2014</v>
      </c>
      <c r="O649" s="25" t="str">
        <f t="shared" si="64"/>
        <v>Jul</v>
      </c>
      <c r="P649" s="19">
        <f t="shared" si="65"/>
        <v>41862.644293981481</v>
      </c>
      <c r="Q649" t="b">
        <v>0</v>
      </c>
      <c r="R649">
        <v>17</v>
      </c>
      <c r="S649" t="b">
        <v>1</v>
      </c>
      <c r="T649" t="s">
        <v>8273</v>
      </c>
      <c r="U649" s="8">
        <v>1.0705</v>
      </c>
      <c r="V649" s="17">
        <f t="shared" si="60"/>
        <v>125.94117647058823</v>
      </c>
      <c r="W649" t="s">
        <v>8319</v>
      </c>
      <c r="X649" t="s">
        <v>8321</v>
      </c>
    </row>
    <row r="650" spans="1:24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21">
        <f t="shared" si="61"/>
        <v>42416.559594907405</v>
      </c>
      <c r="L650" s="24">
        <v>42416.559594907405</v>
      </c>
      <c r="M650" s="27">
        <f t="shared" si="62"/>
        <v>2</v>
      </c>
      <c r="N650" s="27">
        <f t="shared" si="63"/>
        <v>2016</v>
      </c>
      <c r="O650" s="25" t="str">
        <f t="shared" si="64"/>
        <v>Feb</v>
      </c>
      <c r="P650" s="19">
        <f t="shared" si="65"/>
        <v>42446.517928240741</v>
      </c>
      <c r="Q650" t="b">
        <v>0</v>
      </c>
      <c r="R650">
        <v>27</v>
      </c>
      <c r="S650" t="b">
        <v>1</v>
      </c>
      <c r="T650" t="s">
        <v>8273</v>
      </c>
      <c r="U650" s="8">
        <v>1.2682285714285715</v>
      </c>
      <c r="V650" s="17">
        <f t="shared" si="60"/>
        <v>1644</v>
      </c>
      <c r="W650" t="s">
        <v>8319</v>
      </c>
      <c r="X650" t="s">
        <v>8321</v>
      </c>
    </row>
    <row r="651" spans="1:24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21">
        <f t="shared" si="61"/>
        <v>41891.485046296293</v>
      </c>
      <c r="L651" s="24">
        <v>41891.485046296293</v>
      </c>
      <c r="M651" s="27">
        <f t="shared" si="62"/>
        <v>9</v>
      </c>
      <c r="N651" s="27">
        <f t="shared" si="63"/>
        <v>2014</v>
      </c>
      <c r="O651" s="25" t="str">
        <f t="shared" si="64"/>
        <v>Sep</v>
      </c>
      <c r="P651" s="19">
        <f t="shared" si="65"/>
        <v>41926.485046296293</v>
      </c>
      <c r="Q651" t="b">
        <v>0</v>
      </c>
      <c r="R651">
        <v>82</v>
      </c>
      <c r="S651" t="b">
        <v>1</v>
      </c>
      <c r="T651" t="s">
        <v>8273</v>
      </c>
      <c r="U651" s="8">
        <v>1.3996</v>
      </c>
      <c r="V651" s="17">
        <f t="shared" si="60"/>
        <v>42.670731707317074</v>
      </c>
      <c r="W651" t="s">
        <v>8319</v>
      </c>
      <c r="X651" t="s">
        <v>8321</v>
      </c>
    </row>
    <row r="652" spans="1:24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21">
        <f t="shared" si="61"/>
        <v>41877.703854166662</v>
      </c>
      <c r="L652" s="24">
        <v>41877.70385416667</v>
      </c>
      <c r="M652" s="27">
        <f t="shared" si="62"/>
        <v>8</v>
      </c>
      <c r="N652" s="27">
        <f t="shared" si="63"/>
        <v>2014</v>
      </c>
      <c r="O652" s="25" t="str">
        <f t="shared" si="64"/>
        <v>Aug</v>
      </c>
      <c r="P652" s="19">
        <f t="shared" si="65"/>
        <v>41898.703854166662</v>
      </c>
      <c r="Q652" t="b">
        <v>0</v>
      </c>
      <c r="R652">
        <v>48</v>
      </c>
      <c r="S652" t="b">
        <v>1</v>
      </c>
      <c r="T652" t="s">
        <v>8273</v>
      </c>
      <c r="U652" s="8">
        <v>1.1240000000000001</v>
      </c>
      <c r="V652" s="17">
        <f t="shared" si="60"/>
        <v>35.125</v>
      </c>
      <c r="W652" t="s">
        <v>8319</v>
      </c>
      <c r="X652" t="s">
        <v>8321</v>
      </c>
    </row>
    <row r="653" spans="1:24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21">
        <f t="shared" si="61"/>
        <v>41931.828518518516</v>
      </c>
      <c r="L653" s="24">
        <v>41931.828518518516</v>
      </c>
      <c r="M653" s="27">
        <f t="shared" si="62"/>
        <v>10</v>
      </c>
      <c r="N653" s="27">
        <f t="shared" si="63"/>
        <v>2014</v>
      </c>
      <c r="O653" s="25" t="str">
        <f t="shared" si="64"/>
        <v>Oct</v>
      </c>
      <c r="P653" s="19">
        <f t="shared" si="65"/>
        <v>41991.870185185187</v>
      </c>
      <c r="Q653" t="b">
        <v>0</v>
      </c>
      <c r="R653">
        <v>105</v>
      </c>
      <c r="S653" t="b">
        <v>1</v>
      </c>
      <c r="T653" t="s">
        <v>8273</v>
      </c>
      <c r="U653" s="8">
        <v>1.00528</v>
      </c>
      <c r="V653" s="17">
        <f t="shared" si="60"/>
        <v>239.35238095238094</v>
      </c>
      <c r="W653" t="s">
        <v>8319</v>
      </c>
      <c r="X653" t="s">
        <v>8321</v>
      </c>
    </row>
    <row r="654" spans="1:24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21">
        <f t="shared" si="61"/>
        <v>41955.809155092589</v>
      </c>
      <c r="L654" s="24">
        <v>41955.809155092589</v>
      </c>
      <c r="M654" s="27">
        <f t="shared" si="62"/>
        <v>11</v>
      </c>
      <c r="N654" s="27">
        <f t="shared" si="63"/>
        <v>2014</v>
      </c>
      <c r="O654" s="25" t="str">
        <f t="shared" si="64"/>
        <v>Nov</v>
      </c>
      <c r="P654" s="19">
        <f t="shared" si="65"/>
        <v>41985.809155092589</v>
      </c>
      <c r="Q654" t="b">
        <v>0</v>
      </c>
      <c r="R654">
        <v>28</v>
      </c>
      <c r="S654" t="b">
        <v>1</v>
      </c>
      <c r="T654" t="s">
        <v>8273</v>
      </c>
      <c r="U654" s="8">
        <v>1.0046666666666666</v>
      </c>
      <c r="V654" s="17">
        <f t="shared" si="60"/>
        <v>107.64285714285714</v>
      </c>
      <c r="W654" t="s">
        <v>8319</v>
      </c>
      <c r="X654" t="s">
        <v>8321</v>
      </c>
    </row>
    <row r="655" spans="1:24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21">
        <f t="shared" si="61"/>
        <v>42675.482060185182</v>
      </c>
      <c r="L655" s="24">
        <v>42675.482060185182</v>
      </c>
      <c r="M655" s="27">
        <f t="shared" si="62"/>
        <v>11</v>
      </c>
      <c r="N655" s="27">
        <f t="shared" si="63"/>
        <v>2016</v>
      </c>
      <c r="O655" s="25" t="str">
        <f t="shared" si="64"/>
        <v>Nov</v>
      </c>
      <c r="P655" s="19">
        <f t="shared" si="65"/>
        <v>42705.523726851847</v>
      </c>
      <c r="Q655" t="b">
        <v>0</v>
      </c>
      <c r="R655">
        <v>1107</v>
      </c>
      <c r="S655" t="b">
        <v>1</v>
      </c>
      <c r="T655" t="s">
        <v>8273</v>
      </c>
      <c r="U655" s="8">
        <v>1.4144600000000001</v>
      </c>
      <c r="V655" s="17">
        <f t="shared" si="60"/>
        <v>95.830623306233065</v>
      </c>
      <c r="W655" t="s">
        <v>8319</v>
      </c>
      <c r="X655" t="s">
        <v>8321</v>
      </c>
    </row>
    <row r="656" spans="1:24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21">
        <f t="shared" si="61"/>
        <v>42199.410185185181</v>
      </c>
      <c r="L656" s="24">
        <v>42199.410185185188</v>
      </c>
      <c r="M656" s="27">
        <f t="shared" si="62"/>
        <v>7</v>
      </c>
      <c r="N656" s="27">
        <f t="shared" si="63"/>
        <v>2015</v>
      </c>
      <c r="O656" s="25" t="str">
        <f t="shared" si="64"/>
        <v>Jul</v>
      </c>
      <c r="P656" s="19">
        <f t="shared" si="65"/>
        <v>42236.410185185181</v>
      </c>
      <c r="Q656" t="b">
        <v>0</v>
      </c>
      <c r="R656">
        <v>1013</v>
      </c>
      <c r="S656" t="b">
        <v>1</v>
      </c>
      <c r="T656" t="s">
        <v>8273</v>
      </c>
      <c r="U656" s="8">
        <v>2.6729166666666666</v>
      </c>
      <c r="V656" s="17">
        <f t="shared" si="60"/>
        <v>31.663376110562684</v>
      </c>
      <c r="W656" t="s">
        <v>8319</v>
      </c>
      <c r="X656" t="s">
        <v>8321</v>
      </c>
    </row>
    <row r="657" spans="1:24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21">
        <f t="shared" si="61"/>
        <v>42163.748993055553</v>
      </c>
      <c r="L657" s="24">
        <v>42163.748993055553</v>
      </c>
      <c r="M657" s="27">
        <f t="shared" si="62"/>
        <v>6</v>
      </c>
      <c r="N657" s="27">
        <f t="shared" si="63"/>
        <v>2015</v>
      </c>
      <c r="O657" s="25" t="str">
        <f t="shared" si="64"/>
        <v>Jun</v>
      </c>
      <c r="P657" s="19">
        <f t="shared" si="65"/>
        <v>42193.748993055553</v>
      </c>
      <c r="Q657" t="b">
        <v>0</v>
      </c>
      <c r="R657">
        <v>274</v>
      </c>
      <c r="S657" t="b">
        <v>1</v>
      </c>
      <c r="T657" t="s">
        <v>8273</v>
      </c>
      <c r="U657" s="8">
        <v>1.4688749999999999</v>
      </c>
      <c r="V657" s="17">
        <f t="shared" si="60"/>
        <v>42.886861313868614</v>
      </c>
      <c r="W657" t="s">
        <v>8319</v>
      </c>
      <c r="X657" t="s">
        <v>8321</v>
      </c>
    </row>
    <row r="658" spans="1:24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21">
        <f t="shared" si="61"/>
        <v>42045.748981481483</v>
      </c>
      <c r="L658" s="24">
        <v>42045.748981481483</v>
      </c>
      <c r="M658" s="27">
        <f t="shared" si="62"/>
        <v>2</v>
      </c>
      <c r="N658" s="27">
        <f t="shared" si="63"/>
        <v>2015</v>
      </c>
      <c r="O658" s="25" t="str">
        <f t="shared" si="64"/>
        <v>Feb</v>
      </c>
      <c r="P658" s="19">
        <f t="shared" si="65"/>
        <v>42075.707314814812</v>
      </c>
      <c r="Q658" t="b">
        <v>0</v>
      </c>
      <c r="R658">
        <v>87</v>
      </c>
      <c r="S658" t="b">
        <v>1</v>
      </c>
      <c r="T658" t="s">
        <v>8273</v>
      </c>
      <c r="U658" s="8">
        <v>2.1356000000000002</v>
      </c>
      <c r="V658" s="17">
        <f t="shared" si="60"/>
        <v>122.73563218390805</v>
      </c>
      <c r="W658" t="s">
        <v>8319</v>
      </c>
      <c r="X658" t="s">
        <v>8321</v>
      </c>
    </row>
    <row r="659" spans="1:24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21">
        <f t="shared" si="61"/>
        <v>42417.596284722218</v>
      </c>
      <c r="L659" s="24">
        <v>42417.596284722225</v>
      </c>
      <c r="M659" s="27">
        <f t="shared" si="62"/>
        <v>2</v>
      </c>
      <c r="N659" s="27">
        <f t="shared" si="63"/>
        <v>2016</v>
      </c>
      <c r="O659" s="25" t="str">
        <f t="shared" si="64"/>
        <v>Feb</v>
      </c>
      <c r="P659" s="19">
        <f t="shared" si="65"/>
        <v>42477.554618055554</v>
      </c>
      <c r="Q659" t="b">
        <v>0</v>
      </c>
      <c r="R659">
        <v>99</v>
      </c>
      <c r="S659" t="b">
        <v>1</v>
      </c>
      <c r="T659" t="s">
        <v>8273</v>
      </c>
      <c r="U659" s="8">
        <v>1.2569999999999999</v>
      </c>
      <c r="V659" s="17">
        <f t="shared" si="60"/>
        <v>190.45454545454547</v>
      </c>
      <c r="W659" t="s">
        <v>8319</v>
      </c>
      <c r="X659" t="s">
        <v>8321</v>
      </c>
    </row>
    <row r="660" spans="1:24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21">
        <f t="shared" si="61"/>
        <v>42331.637407407405</v>
      </c>
      <c r="L660" s="24">
        <v>42331.637407407405</v>
      </c>
      <c r="M660" s="27">
        <f t="shared" si="62"/>
        <v>11</v>
      </c>
      <c r="N660" s="27">
        <f t="shared" si="63"/>
        <v>2015</v>
      </c>
      <c r="O660" s="25" t="str">
        <f t="shared" si="64"/>
        <v>Nov</v>
      </c>
      <c r="P660" s="19">
        <f t="shared" si="65"/>
        <v>42361.637407407405</v>
      </c>
      <c r="Q660" t="b">
        <v>0</v>
      </c>
      <c r="R660">
        <v>276</v>
      </c>
      <c r="S660" t="b">
        <v>1</v>
      </c>
      <c r="T660" t="s">
        <v>8273</v>
      </c>
      <c r="U660" s="8">
        <v>1.0446206037108834</v>
      </c>
      <c r="V660" s="17">
        <f t="shared" si="60"/>
        <v>109.33695652173913</v>
      </c>
      <c r="W660" t="s">
        <v>8319</v>
      </c>
      <c r="X660" t="s">
        <v>8321</v>
      </c>
    </row>
    <row r="661" spans="1:24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21">
        <f t="shared" si="61"/>
        <v>42178.952418981477</v>
      </c>
      <c r="L661" s="24">
        <v>42178.952418981484</v>
      </c>
      <c r="M661" s="27">
        <f t="shared" si="62"/>
        <v>6</v>
      </c>
      <c r="N661" s="27">
        <f t="shared" si="63"/>
        <v>2015</v>
      </c>
      <c r="O661" s="25" t="str">
        <f t="shared" si="64"/>
        <v>Jun</v>
      </c>
      <c r="P661" s="19">
        <f t="shared" si="65"/>
        <v>42211.541666666664</v>
      </c>
      <c r="Q661" t="b">
        <v>0</v>
      </c>
      <c r="R661">
        <v>21</v>
      </c>
      <c r="S661" t="b">
        <v>1</v>
      </c>
      <c r="T661" t="s">
        <v>8273</v>
      </c>
      <c r="U661" s="8">
        <v>1.0056666666666667</v>
      </c>
      <c r="V661" s="17">
        <f t="shared" si="60"/>
        <v>143.66666666666666</v>
      </c>
      <c r="W661" t="s">
        <v>8319</v>
      </c>
      <c r="X661" t="s">
        <v>8321</v>
      </c>
    </row>
    <row r="662" spans="1:24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21">
        <f t="shared" si="61"/>
        <v>42209.385358796295</v>
      </c>
      <c r="L662" s="24">
        <v>42209.385358796295</v>
      </c>
      <c r="M662" s="27">
        <f t="shared" si="62"/>
        <v>7</v>
      </c>
      <c r="N662" s="27">
        <f t="shared" si="63"/>
        <v>2015</v>
      </c>
      <c r="O662" s="25" t="str">
        <f t="shared" si="64"/>
        <v>Jul</v>
      </c>
      <c r="P662" s="19">
        <f t="shared" si="65"/>
        <v>42239.385358796295</v>
      </c>
      <c r="Q662" t="b">
        <v>0</v>
      </c>
      <c r="R662">
        <v>18</v>
      </c>
      <c r="S662" t="b">
        <v>0</v>
      </c>
      <c r="T662" t="s">
        <v>8273</v>
      </c>
      <c r="U662" s="8">
        <v>3.058E-2</v>
      </c>
      <c r="V662" s="17">
        <f t="shared" si="60"/>
        <v>84.944444444444443</v>
      </c>
      <c r="W662" t="s">
        <v>8319</v>
      </c>
      <c r="X662" t="s">
        <v>8321</v>
      </c>
    </row>
    <row r="663" spans="1:24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21">
        <f t="shared" si="61"/>
        <v>41922.533321759256</v>
      </c>
      <c r="L663" s="24">
        <v>41922.533321759256</v>
      </c>
      <c r="M663" s="27">
        <f t="shared" si="62"/>
        <v>10</v>
      </c>
      <c r="N663" s="27">
        <f t="shared" si="63"/>
        <v>2014</v>
      </c>
      <c r="O663" s="25" t="str">
        <f t="shared" si="64"/>
        <v>Oct</v>
      </c>
      <c r="P663" s="19">
        <f t="shared" si="65"/>
        <v>41952.57498842592</v>
      </c>
      <c r="Q663" t="b">
        <v>0</v>
      </c>
      <c r="R663">
        <v>9</v>
      </c>
      <c r="S663" t="b">
        <v>0</v>
      </c>
      <c r="T663" t="s">
        <v>8273</v>
      </c>
      <c r="U663" s="8">
        <v>9.4999999999999998E-3</v>
      </c>
      <c r="V663" s="17">
        <f t="shared" si="60"/>
        <v>10.555555555555555</v>
      </c>
      <c r="W663" t="s">
        <v>8319</v>
      </c>
      <c r="X663" t="s">
        <v>8321</v>
      </c>
    </row>
    <row r="664" spans="1:24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21">
        <f t="shared" si="61"/>
        <v>42636.437025462961</v>
      </c>
      <c r="L664" s="24">
        <v>42636.437025462961</v>
      </c>
      <c r="M664" s="27">
        <f t="shared" si="62"/>
        <v>9</v>
      </c>
      <c r="N664" s="27">
        <f t="shared" si="63"/>
        <v>2016</v>
      </c>
      <c r="O664" s="25" t="str">
        <f t="shared" si="64"/>
        <v>Sep</v>
      </c>
      <c r="P664" s="19">
        <f t="shared" si="65"/>
        <v>42666.437025462961</v>
      </c>
      <c r="Q664" t="b">
        <v>0</v>
      </c>
      <c r="R664">
        <v>4</v>
      </c>
      <c r="S664" t="b">
        <v>0</v>
      </c>
      <c r="T664" t="s">
        <v>8273</v>
      </c>
      <c r="U664" s="8">
        <v>4.0000000000000001E-3</v>
      </c>
      <c r="V664" s="17">
        <f t="shared" si="60"/>
        <v>39</v>
      </c>
      <c r="W664" t="s">
        <v>8319</v>
      </c>
      <c r="X664" t="s">
        <v>8321</v>
      </c>
    </row>
    <row r="665" spans="1:24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21">
        <f t="shared" si="61"/>
        <v>41990.229710648149</v>
      </c>
      <c r="L665" s="24">
        <v>41990.229710648149</v>
      </c>
      <c r="M665" s="27">
        <f t="shared" si="62"/>
        <v>12</v>
      </c>
      <c r="N665" s="27">
        <f t="shared" si="63"/>
        <v>2014</v>
      </c>
      <c r="O665" s="25" t="str">
        <f t="shared" si="64"/>
        <v>Dec</v>
      </c>
      <c r="P665" s="19">
        <f t="shared" si="65"/>
        <v>42020.229710648149</v>
      </c>
      <c r="Q665" t="b">
        <v>0</v>
      </c>
      <c r="R665">
        <v>7</v>
      </c>
      <c r="S665" t="b">
        <v>0</v>
      </c>
      <c r="T665" t="s">
        <v>8273</v>
      </c>
      <c r="U665" s="8">
        <v>3.5000000000000001E-3</v>
      </c>
      <c r="V665" s="17">
        <f t="shared" si="60"/>
        <v>100</v>
      </c>
      <c r="W665" t="s">
        <v>8319</v>
      </c>
      <c r="X665" t="s">
        <v>8321</v>
      </c>
    </row>
    <row r="666" spans="1:24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21">
        <f t="shared" si="61"/>
        <v>42173.634907407402</v>
      </c>
      <c r="L666" s="24">
        <v>42173.63490740741</v>
      </c>
      <c r="M666" s="27">
        <f t="shared" si="62"/>
        <v>6</v>
      </c>
      <c r="N666" s="27">
        <f t="shared" si="63"/>
        <v>2015</v>
      </c>
      <c r="O666" s="25" t="str">
        <f t="shared" si="64"/>
        <v>Jun</v>
      </c>
      <c r="P666" s="19">
        <f t="shared" si="65"/>
        <v>42203.634907407402</v>
      </c>
      <c r="Q666" t="b">
        <v>0</v>
      </c>
      <c r="R666">
        <v>29</v>
      </c>
      <c r="S666" t="b">
        <v>0</v>
      </c>
      <c r="T666" t="s">
        <v>8273</v>
      </c>
      <c r="U666" s="8">
        <v>7.5333333333333335E-2</v>
      </c>
      <c r="V666" s="17">
        <f t="shared" si="60"/>
        <v>31.172413793103448</v>
      </c>
      <c r="W666" t="s">
        <v>8319</v>
      </c>
      <c r="X666" t="s">
        <v>8321</v>
      </c>
    </row>
    <row r="667" spans="1:24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21">
        <f t="shared" si="61"/>
        <v>42077.458043981482</v>
      </c>
      <c r="L667" s="24">
        <v>42077.458043981482</v>
      </c>
      <c r="M667" s="27">
        <f t="shared" si="62"/>
        <v>3</v>
      </c>
      <c r="N667" s="27">
        <f t="shared" si="63"/>
        <v>2015</v>
      </c>
      <c r="O667" s="25" t="str">
        <f t="shared" si="64"/>
        <v>Mar</v>
      </c>
      <c r="P667" s="19">
        <f t="shared" si="65"/>
        <v>42107.458043981482</v>
      </c>
      <c r="Q667" t="b">
        <v>0</v>
      </c>
      <c r="R667">
        <v>12</v>
      </c>
      <c r="S667" t="b">
        <v>0</v>
      </c>
      <c r="T667" t="s">
        <v>8273</v>
      </c>
      <c r="U667" s="8">
        <v>0.18640000000000001</v>
      </c>
      <c r="V667" s="17">
        <f t="shared" si="60"/>
        <v>155.33333333333334</v>
      </c>
      <c r="W667" t="s">
        <v>8319</v>
      </c>
      <c r="X667" t="s">
        <v>8321</v>
      </c>
    </row>
    <row r="668" spans="1:24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21">
        <f t="shared" si="61"/>
        <v>42688.503020833326</v>
      </c>
      <c r="L668" s="24">
        <v>42688.503020833334</v>
      </c>
      <c r="M668" s="27">
        <f t="shared" si="62"/>
        <v>11</v>
      </c>
      <c r="N668" s="27">
        <f t="shared" si="63"/>
        <v>2016</v>
      </c>
      <c r="O668" s="25" t="str">
        <f t="shared" si="64"/>
        <v>Nov</v>
      </c>
      <c r="P668" s="19">
        <f t="shared" si="65"/>
        <v>42748.503020833326</v>
      </c>
      <c r="Q668" t="b">
        <v>0</v>
      </c>
      <c r="R668">
        <v>4</v>
      </c>
      <c r="S668" t="b">
        <v>0</v>
      </c>
      <c r="T668" t="s">
        <v>8273</v>
      </c>
      <c r="U668" s="8">
        <v>4.0000000000000003E-5</v>
      </c>
      <c r="V668" s="17">
        <f t="shared" si="60"/>
        <v>2</v>
      </c>
      <c r="W668" t="s">
        <v>8319</v>
      </c>
      <c r="X668" t="s">
        <v>8321</v>
      </c>
    </row>
    <row r="669" spans="1:24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21">
        <f t="shared" si="61"/>
        <v>41838.623819444438</v>
      </c>
      <c r="L669" s="24">
        <v>41838.623819444445</v>
      </c>
      <c r="M669" s="27">
        <f t="shared" si="62"/>
        <v>7</v>
      </c>
      <c r="N669" s="27">
        <f t="shared" si="63"/>
        <v>2014</v>
      </c>
      <c r="O669" s="25" t="str">
        <f t="shared" si="64"/>
        <v>Jul</v>
      </c>
      <c r="P669" s="19">
        <f t="shared" si="65"/>
        <v>41868.623819444438</v>
      </c>
      <c r="Q669" t="b">
        <v>0</v>
      </c>
      <c r="R669">
        <v>28</v>
      </c>
      <c r="S669" t="b">
        <v>0</v>
      </c>
      <c r="T669" t="s">
        <v>8273</v>
      </c>
      <c r="U669" s="8">
        <v>0.1002</v>
      </c>
      <c r="V669" s="17">
        <f t="shared" si="60"/>
        <v>178.92857142857142</v>
      </c>
      <c r="W669" t="s">
        <v>8319</v>
      </c>
      <c r="X669" t="s">
        <v>8321</v>
      </c>
    </row>
    <row r="670" spans="1:24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21">
        <f t="shared" si="61"/>
        <v>42632.165081018517</v>
      </c>
      <c r="L670" s="24">
        <v>42632.165081018517</v>
      </c>
      <c r="M670" s="27">
        <f t="shared" si="62"/>
        <v>9</v>
      </c>
      <c r="N670" s="27">
        <f t="shared" si="63"/>
        <v>2016</v>
      </c>
      <c r="O670" s="25" t="str">
        <f t="shared" si="64"/>
        <v>Sep</v>
      </c>
      <c r="P670" s="19">
        <f t="shared" si="65"/>
        <v>42672.165081018517</v>
      </c>
      <c r="Q670" t="b">
        <v>0</v>
      </c>
      <c r="R670">
        <v>25</v>
      </c>
      <c r="S670" t="b">
        <v>0</v>
      </c>
      <c r="T670" t="s">
        <v>8273</v>
      </c>
      <c r="U670" s="8">
        <v>4.5600000000000002E-2</v>
      </c>
      <c r="V670" s="17">
        <f t="shared" si="60"/>
        <v>27.36</v>
      </c>
      <c r="W670" t="s">
        <v>8319</v>
      </c>
      <c r="X670" t="s">
        <v>8321</v>
      </c>
    </row>
    <row r="671" spans="1:24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21">
        <f t="shared" si="61"/>
        <v>42090.622939814813</v>
      </c>
      <c r="L671" s="24">
        <v>42090.622939814813</v>
      </c>
      <c r="M671" s="27">
        <f t="shared" si="62"/>
        <v>3</v>
      </c>
      <c r="N671" s="27">
        <f t="shared" si="63"/>
        <v>2015</v>
      </c>
      <c r="O671" s="25" t="str">
        <f t="shared" si="64"/>
        <v>Mar</v>
      </c>
      <c r="P671" s="19">
        <f t="shared" si="65"/>
        <v>42135.622939814813</v>
      </c>
      <c r="Q671" t="b">
        <v>0</v>
      </c>
      <c r="R671">
        <v>28</v>
      </c>
      <c r="S671" t="b">
        <v>0</v>
      </c>
      <c r="T671" t="s">
        <v>8273</v>
      </c>
      <c r="U671" s="8">
        <v>0.21507499999999999</v>
      </c>
      <c r="V671" s="17">
        <f t="shared" si="60"/>
        <v>1536.25</v>
      </c>
      <c r="W671" t="s">
        <v>8319</v>
      </c>
      <c r="X671" t="s">
        <v>8321</v>
      </c>
    </row>
    <row r="672" spans="1:24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21">
        <f t="shared" si="61"/>
        <v>42527.417337962957</v>
      </c>
      <c r="L672" s="24">
        <v>42527.417337962965</v>
      </c>
      <c r="M672" s="27">
        <f t="shared" si="62"/>
        <v>6</v>
      </c>
      <c r="N672" s="27">
        <f t="shared" si="63"/>
        <v>2016</v>
      </c>
      <c r="O672" s="25" t="str">
        <f t="shared" si="64"/>
        <v>Jun</v>
      </c>
      <c r="P672" s="19">
        <f t="shared" si="65"/>
        <v>42557.417337962957</v>
      </c>
      <c r="Q672" t="b">
        <v>0</v>
      </c>
      <c r="R672">
        <v>310</v>
      </c>
      <c r="S672" t="b">
        <v>0</v>
      </c>
      <c r="T672" t="s">
        <v>8273</v>
      </c>
      <c r="U672" s="8">
        <v>0.29276666666666668</v>
      </c>
      <c r="V672" s="17">
        <f t="shared" si="60"/>
        <v>84.99677419354839</v>
      </c>
      <c r="W672" t="s">
        <v>8319</v>
      </c>
      <c r="X672" t="s">
        <v>8321</v>
      </c>
    </row>
    <row r="673" spans="1:24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21">
        <f t="shared" si="61"/>
        <v>42506.501388888886</v>
      </c>
      <c r="L673" s="24">
        <v>42506.501388888886</v>
      </c>
      <c r="M673" s="27">
        <f t="shared" si="62"/>
        <v>5</v>
      </c>
      <c r="N673" s="27">
        <f t="shared" si="63"/>
        <v>2016</v>
      </c>
      <c r="O673" s="25" t="str">
        <f t="shared" si="64"/>
        <v>May</v>
      </c>
      <c r="P673" s="19">
        <f t="shared" si="65"/>
        <v>42540.131944444445</v>
      </c>
      <c r="Q673" t="b">
        <v>0</v>
      </c>
      <c r="R673">
        <v>15</v>
      </c>
      <c r="S673" t="b">
        <v>0</v>
      </c>
      <c r="T673" t="s">
        <v>8273</v>
      </c>
      <c r="U673" s="8">
        <v>0.39426666666666665</v>
      </c>
      <c r="V673" s="17">
        <f t="shared" si="60"/>
        <v>788.5333333333333</v>
      </c>
      <c r="W673" t="s">
        <v>8319</v>
      </c>
      <c r="X673" t="s">
        <v>8321</v>
      </c>
    </row>
    <row r="674" spans="1:24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21">
        <f t="shared" si="61"/>
        <v>41984.484398148146</v>
      </c>
      <c r="L674" s="24">
        <v>41984.484398148146</v>
      </c>
      <c r="M674" s="27">
        <f t="shared" si="62"/>
        <v>12</v>
      </c>
      <c r="N674" s="27">
        <f t="shared" si="63"/>
        <v>2014</v>
      </c>
      <c r="O674" s="25" t="str">
        <f t="shared" si="64"/>
        <v>Dec</v>
      </c>
      <c r="P674" s="19">
        <f t="shared" si="65"/>
        <v>42017.958333333336</v>
      </c>
      <c r="Q674" t="b">
        <v>0</v>
      </c>
      <c r="R674">
        <v>215</v>
      </c>
      <c r="S674" t="b">
        <v>0</v>
      </c>
      <c r="T674" t="s">
        <v>8273</v>
      </c>
      <c r="U674" s="8">
        <v>0.21628</v>
      </c>
      <c r="V674" s="17">
        <f t="shared" si="60"/>
        <v>50.29767441860465</v>
      </c>
      <c r="W674" t="s">
        <v>8319</v>
      </c>
      <c r="X674" t="s">
        <v>8321</v>
      </c>
    </row>
    <row r="675" spans="1:24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21">
        <f t="shared" si="61"/>
        <v>41974.011157407404</v>
      </c>
      <c r="L675" s="24">
        <v>41974.011157407411</v>
      </c>
      <c r="M675" s="27">
        <f t="shared" si="62"/>
        <v>12</v>
      </c>
      <c r="N675" s="27">
        <f t="shared" si="63"/>
        <v>2014</v>
      </c>
      <c r="O675" s="25" t="str">
        <f t="shared" si="64"/>
        <v>Dec</v>
      </c>
      <c r="P675" s="19">
        <f t="shared" si="65"/>
        <v>42004.999305555553</v>
      </c>
      <c r="Q675" t="b">
        <v>0</v>
      </c>
      <c r="R675">
        <v>3</v>
      </c>
      <c r="S675" t="b">
        <v>0</v>
      </c>
      <c r="T675" t="s">
        <v>8273</v>
      </c>
      <c r="U675" s="8">
        <v>2.0500000000000002E-3</v>
      </c>
      <c r="V675" s="17">
        <f t="shared" si="60"/>
        <v>68.333333333333329</v>
      </c>
      <c r="W675" t="s">
        <v>8319</v>
      </c>
      <c r="X675" t="s">
        <v>8321</v>
      </c>
    </row>
    <row r="676" spans="1:24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21">
        <f t="shared" si="61"/>
        <v>41838.6321412037</v>
      </c>
      <c r="L676" s="24">
        <v>41838.632141203707</v>
      </c>
      <c r="M676" s="27">
        <f t="shared" si="62"/>
        <v>7</v>
      </c>
      <c r="N676" s="27">
        <f t="shared" si="63"/>
        <v>2014</v>
      </c>
      <c r="O676" s="25" t="str">
        <f t="shared" si="64"/>
        <v>Jul</v>
      </c>
      <c r="P676" s="19">
        <f t="shared" si="65"/>
        <v>41883.6321412037</v>
      </c>
      <c r="Q676" t="b">
        <v>0</v>
      </c>
      <c r="R676">
        <v>2</v>
      </c>
      <c r="S676" t="b">
        <v>0</v>
      </c>
      <c r="T676" t="s">
        <v>8273</v>
      </c>
      <c r="U676" s="8">
        <v>2.9999999999999997E-4</v>
      </c>
      <c r="V676" s="17">
        <f t="shared" si="60"/>
        <v>7.5</v>
      </c>
      <c r="W676" t="s">
        <v>8319</v>
      </c>
      <c r="X676" t="s">
        <v>8321</v>
      </c>
    </row>
    <row r="677" spans="1:24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21">
        <f t="shared" si="61"/>
        <v>41802.907719907402</v>
      </c>
      <c r="L677" s="24">
        <v>41802.907719907409</v>
      </c>
      <c r="M677" s="27">
        <f t="shared" si="62"/>
        <v>6</v>
      </c>
      <c r="N677" s="27">
        <f t="shared" si="63"/>
        <v>2014</v>
      </c>
      <c r="O677" s="25" t="str">
        <f t="shared" si="64"/>
        <v>Jun</v>
      </c>
      <c r="P677" s="19">
        <f t="shared" si="65"/>
        <v>41862.907719907402</v>
      </c>
      <c r="Q677" t="b">
        <v>0</v>
      </c>
      <c r="R677">
        <v>26</v>
      </c>
      <c r="S677" t="b">
        <v>0</v>
      </c>
      <c r="T677" t="s">
        <v>8273</v>
      </c>
      <c r="U677" s="8">
        <v>0.14849999999999999</v>
      </c>
      <c r="V677" s="17">
        <f t="shared" si="60"/>
        <v>34.269230769230766</v>
      </c>
      <c r="W677" t="s">
        <v>8319</v>
      </c>
      <c r="X677" t="s">
        <v>8321</v>
      </c>
    </row>
    <row r="678" spans="1:24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21">
        <f t="shared" si="61"/>
        <v>41975.722268518519</v>
      </c>
      <c r="L678" s="24">
        <v>41975.722268518519</v>
      </c>
      <c r="M678" s="27">
        <f t="shared" si="62"/>
        <v>12</v>
      </c>
      <c r="N678" s="27">
        <f t="shared" si="63"/>
        <v>2014</v>
      </c>
      <c r="O678" s="25" t="str">
        <f t="shared" si="64"/>
        <v>Dec</v>
      </c>
      <c r="P678" s="19">
        <f t="shared" si="65"/>
        <v>42005.082638888889</v>
      </c>
      <c r="Q678" t="b">
        <v>0</v>
      </c>
      <c r="R678">
        <v>24</v>
      </c>
      <c r="S678" t="b">
        <v>0</v>
      </c>
      <c r="T678" t="s">
        <v>8273</v>
      </c>
      <c r="U678" s="8">
        <v>1.4710000000000001E-2</v>
      </c>
      <c r="V678" s="17">
        <f t="shared" si="60"/>
        <v>61.291666666666664</v>
      </c>
      <c r="W678" t="s">
        <v>8319</v>
      </c>
      <c r="X678" t="s">
        <v>8321</v>
      </c>
    </row>
    <row r="679" spans="1:24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21">
        <f t="shared" si="61"/>
        <v>42012.559965277775</v>
      </c>
      <c r="L679" s="24">
        <v>42012.559965277775</v>
      </c>
      <c r="M679" s="27">
        <f t="shared" si="62"/>
        <v>1</v>
      </c>
      <c r="N679" s="27">
        <f t="shared" si="63"/>
        <v>2015</v>
      </c>
      <c r="O679" s="25" t="str">
        <f t="shared" si="64"/>
        <v>Jan</v>
      </c>
      <c r="P679" s="19">
        <f t="shared" si="65"/>
        <v>42042.559965277775</v>
      </c>
      <c r="Q679" t="b">
        <v>0</v>
      </c>
      <c r="R679">
        <v>96</v>
      </c>
      <c r="S679" t="b">
        <v>0</v>
      </c>
      <c r="T679" t="s">
        <v>8273</v>
      </c>
      <c r="U679" s="8">
        <v>0.25584000000000001</v>
      </c>
      <c r="V679" s="17">
        <f t="shared" si="60"/>
        <v>133.25</v>
      </c>
      <c r="W679" t="s">
        <v>8319</v>
      </c>
      <c r="X679" t="s">
        <v>8321</v>
      </c>
    </row>
    <row r="680" spans="1:24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21">
        <f t="shared" si="61"/>
        <v>42504.195543981477</v>
      </c>
      <c r="L680" s="24">
        <v>42504.195543981485</v>
      </c>
      <c r="M680" s="27">
        <f t="shared" si="62"/>
        <v>5</v>
      </c>
      <c r="N680" s="27">
        <f t="shared" si="63"/>
        <v>2016</v>
      </c>
      <c r="O680" s="25" t="str">
        <f t="shared" si="64"/>
        <v>May</v>
      </c>
      <c r="P680" s="19">
        <f t="shared" si="65"/>
        <v>42549.195543981477</v>
      </c>
      <c r="Q680" t="b">
        <v>0</v>
      </c>
      <c r="R680">
        <v>17</v>
      </c>
      <c r="S680" t="b">
        <v>0</v>
      </c>
      <c r="T680" t="s">
        <v>8273</v>
      </c>
      <c r="U680" s="8">
        <v>3.8206896551724136E-2</v>
      </c>
      <c r="V680" s="17">
        <f t="shared" si="60"/>
        <v>65.17647058823529</v>
      </c>
      <c r="W680" t="s">
        <v>8319</v>
      </c>
      <c r="X680" t="s">
        <v>8321</v>
      </c>
    </row>
    <row r="681" spans="1:24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21">
        <f t="shared" si="61"/>
        <v>42481.168263888881</v>
      </c>
      <c r="L681" s="24">
        <v>42481.168263888889</v>
      </c>
      <c r="M681" s="27">
        <f t="shared" si="62"/>
        <v>4</v>
      </c>
      <c r="N681" s="27">
        <f t="shared" si="63"/>
        <v>2016</v>
      </c>
      <c r="O681" s="25" t="str">
        <f t="shared" si="64"/>
        <v>Apr</v>
      </c>
      <c r="P681" s="19">
        <f t="shared" si="65"/>
        <v>42511.168263888881</v>
      </c>
      <c r="Q681" t="b">
        <v>0</v>
      </c>
      <c r="R681">
        <v>94</v>
      </c>
      <c r="S681" t="b">
        <v>0</v>
      </c>
      <c r="T681" t="s">
        <v>8273</v>
      </c>
      <c r="U681" s="8">
        <v>0.15485964912280703</v>
      </c>
      <c r="V681" s="17">
        <f t="shared" si="60"/>
        <v>93.90425531914893</v>
      </c>
      <c r="W681" t="s">
        <v>8319</v>
      </c>
      <c r="X681" t="s">
        <v>8321</v>
      </c>
    </row>
    <row r="682" spans="1:24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21">
        <f t="shared" si="61"/>
        <v>42556.487372685187</v>
      </c>
      <c r="L682" s="24">
        <v>42556.487372685187</v>
      </c>
      <c r="M682" s="27">
        <f t="shared" si="62"/>
        <v>7</v>
      </c>
      <c r="N682" s="27">
        <f t="shared" si="63"/>
        <v>2016</v>
      </c>
      <c r="O682" s="25" t="str">
        <f t="shared" si="64"/>
        <v>Jul</v>
      </c>
      <c r="P682" s="19">
        <f t="shared" si="65"/>
        <v>42616.487372685187</v>
      </c>
      <c r="Q682" t="b">
        <v>0</v>
      </c>
      <c r="R682">
        <v>129</v>
      </c>
      <c r="S682" t="b">
        <v>0</v>
      </c>
      <c r="T682" t="s">
        <v>8273</v>
      </c>
      <c r="U682" s="8">
        <v>0.25912000000000002</v>
      </c>
      <c r="V682" s="17">
        <f t="shared" si="60"/>
        <v>150.65116279069767</v>
      </c>
      <c r="W682" t="s">
        <v>8319</v>
      </c>
      <c r="X682" t="s">
        <v>8321</v>
      </c>
    </row>
    <row r="683" spans="1:24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21">
        <f t="shared" si="61"/>
        <v>41864.293182870366</v>
      </c>
      <c r="L683" s="24">
        <v>41864.293182870373</v>
      </c>
      <c r="M683" s="27">
        <f t="shared" si="62"/>
        <v>8</v>
      </c>
      <c r="N683" s="27">
        <f t="shared" si="63"/>
        <v>2014</v>
      </c>
      <c r="O683" s="25" t="str">
        <f t="shared" si="64"/>
        <v>Aug</v>
      </c>
      <c r="P683" s="19">
        <f t="shared" si="65"/>
        <v>41899.293182870366</v>
      </c>
      <c r="Q683" t="b">
        <v>0</v>
      </c>
      <c r="R683">
        <v>1</v>
      </c>
      <c r="S683" t="b">
        <v>0</v>
      </c>
      <c r="T683" t="s">
        <v>8273</v>
      </c>
      <c r="U683" s="8">
        <v>4.0000000000000002E-4</v>
      </c>
      <c r="V683" s="17">
        <f t="shared" si="60"/>
        <v>1</v>
      </c>
      <c r="W683" t="s">
        <v>8319</v>
      </c>
      <c r="X683" t="s">
        <v>8321</v>
      </c>
    </row>
    <row r="684" spans="1:24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21">
        <f t="shared" si="61"/>
        <v>42639.597268518519</v>
      </c>
      <c r="L684" s="24">
        <v>42639.597268518519</v>
      </c>
      <c r="M684" s="27">
        <f t="shared" si="62"/>
        <v>9</v>
      </c>
      <c r="N684" s="27">
        <f t="shared" si="63"/>
        <v>2016</v>
      </c>
      <c r="O684" s="25" t="str">
        <f t="shared" si="64"/>
        <v>Sep</v>
      </c>
      <c r="P684" s="19">
        <f t="shared" si="65"/>
        <v>42669.597268518519</v>
      </c>
      <c r="Q684" t="b">
        <v>0</v>
      </c>
      <c r="R684">
        <v>4</v>
      </c>
      <c r="S684" t="b">
        <v>0</v>
      </c>
      <c r="T684" t="s">
        <v>8273</v>
      </c>
      <c r="U684" s="8">
        <v>1.06E-3</v>
      </c>
      <c r="V684" s="17">
        <f t="shared" si="60"/>
        <v>13.25</v>
      </c>
      <c r="W684" t="s">
        <v>8319</v>
      </c>
      <c r="X684" t="s">
        <v>8321</v>
      </c>
    </row>
    <row r="685" spans="1:24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21">
        <f t="shared" si="61"/>
        <v>42778.556967592587</v>
      </c>
      <c r="L685" s="24">
        <v>42778.556967592594</v>
      </c>
      <c r="M685" s="27">
        <f t="shared" si="62"/>
        <v>2</v>
      </c>
      <c r="N685" s="27">
        <f t="shared" si="63"/>
        <v>2017</v>
      </c>
      <c r="O685" s="25" t="str">
        <f t="shared" si="64"/>
        <v>Feb</v>
      </c>
      <c r="P685" s="19">
        <f t="shared" si="65"/>
        <v>42808.515300925923</v>
      </c>
      <c r="Q685" t="b">
        <v>0</v>
      </c>
      <c r="R685">
        <v>3</v>
      </c>
      <c r="S685" t="b">
        <v>0</v>
      </c>
      <c r="T685" t="s">
        <v>8273</v>
      </c>
      <c r="U685" s="8">
        <v>8.5142857142857138E-3</v>
      </c>
      <c r="V685" s="17">
        <f t="shared" si="60"/>
        <v>99.333333333333329</v>
      </c>
      <c r="W685" t="s">
        <v>8319</v>
      </c>
      <c r="X685" t="s">
        <v>8321</v>
      </c>
    </row>
    <row r="686" spans="1:24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21">
        <f t="shared" si="61"/>
        <v>42634.691712962966</v>
      </c>
      <c r="L686" s="24">
        <v>42634.691712962966</v>
      </c>
      <c r="M686" s="27">
        <f t="shared" si="62"/>
        <v>9</v>
      </c>
      <c r="N686" s="27">
        <f t="shared" si="63"/>
        <v>2016</v>
      </c>
      <c r="O686" s="25" t="str">
        <f t="shared" si="64"/>
        <v>Sep</v>
      </c>
      <c r="P686" s="19">
        <f t="shared" si="65"/>
        <v>42674.691712962966</v>
      </c>
      <c r="Q686" t="b">
        <v>0</v>
      </c>
      <c r="R686">
        <v>135</v>
      </c>
      <c r="S686" t="b">
        <v>0</v>
      </c>
      <c r="T686" t="s">
        <v>8273</v>
      </c>
      <c r="U686" s="8">
        <v>7.4837500000000001E-2</v>
      </c>
      <c r="V686" s="17">
        <f t="shared" si="60"/>
        <v>177.39259259259259</v>
      </c>
      <c r="W686" t="s">
        <v>8319</v>
      </c>
      <c r="X686" t="s">
        <v>8321</v>
      </c>
    </row>
    <row r="687" spans="1:24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21">
        <f t="shared" si="61"/>
        <v>41809.26494212963</v>
      </c>
      <c r="L687" s="24">
        <v>41809.26494212963</v>
      </c>
      <c r="M687" s="27">
        <f t="shared" si="62"/>
        <v>6</v>
      </c>
      <c r="N687" s="27">
        <f t="shared" si="63"/>
        <v>2014</v>
      </c>
      <c r="O687" s="25" t="str">
        <f t="shared" si="64"/>
        <v>Jun</v>
      </c>
      <c r="P687" s="19">
        <f t="shared" si="65"/>
        <v>41844.916666666664</v>
      </c>
      <c r="Q687" t="b">
        <v>0</v>
      </c>
      <c r="R687">
        <v>10</v>
      </c>
      <c r="S687" t="b">
        <v>0</v>
      </c>
      <c r="T687" t="s">
        <v>8273</v>
      </c>
      <c r="U687" s="8">
        <v>0.27650000000000002</v>
      </c>
      <c r="V687" s="17">
        <f t="shared" si="60"/>
        <v>55.3</v>
      </c>
      <c r="W687" t="s">
        <v>8319</v>
      </c>
      <c r="X687" t="s">
        <v>8321</v>
      </c>
    </row>
    <row r="688" spans="1:24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21">
        <f t="shared" si="61"/>
        <v>41971.658240740733</v>
      </c>
      <c r="L688" s="24">
        <v>41971.65824074074</v>
      </c>
      <c r="M688" s="27">
        <f t="shared" si="62"/>
        <v>11</v>
      </c>
      <c r="N688" s="27">
        <f t="shared" si="63"/>
        <v>2014</v>
      </c>
      <c r="O688" s="25" t="str">
        <f t="shared" si="64"/>
        <v>Nov</v>
      </c>
      <c r="P688" s="19">
        <f t="shared" si="65"/>
        <v>42016.658240740733</v>
      </c>
      <c r="Q688" t="b">
        <v>0</v>
      </c>
      <c r="R688">
        <v>0</v>
      </c>
      <c r="S688" t="b">
        <v>0</v>
      </c>
      <c r="T688" t="s">
        <v>8273</v>
      </c>
      <c r="U688" s="8">
        <v>0</v>
      </c>
      <c r="V688" s="17" t="e">
        <f t="shared" si="60"/>
        <v>#DIV/0!</v>
      </c>
      <c r="W688" t="s">
        <v>8319</v>
      </c>
      <c r="X688" t="s">
        <v>8321</v>
      </c>
    </row>
    <row r="689" spans="1:24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21">
        <f t="shared" si="61"/>
        <v>42189.464930555558</v>
      </c>
      <c r="L689" s="24">
        <v>42189.464930555558</v>
      </c>
      <c r="M689" s="27">
        <f t="shared" si="62"/>
        <v>7</v>
      </c>
      <c r="N689" s="27">
        <f t="shared" si="63"/>
        <v>2015</v>
      </c>
      <c r="O689" s="25" t="str">
        <f t="shared" si="64"/>
        <v>Jul</v>
      </c>
      <c r="P689" s="19">
        <f t="shared" si="65"/>
        <v>42219.464930555558</v>
      </c>
      <c r="Q689" t="b">
        <v>0</v>
      </c>
      <c r="R689">
        <v>6</v>
      </c>
      <c r="S689" t="b">
        <v>0</v>
      </c>
      <c r="T689" t="s">
        <v>8273</v>
      </c>
      <c r="U689" s="8">
        <v>3.5499999999999997E-2</v>
      </c>
      <c r="V689" s="17">
        <f t="shared" si="60"/>
        <v>591.66666666666663</v>
      </c>
      <c r="W689" t="s">
        <v>8319</v>
      </c>
      <c r="X689" t="s">
        <v>8321</v>
      </c>
    </row>
    <row r="690" spans="1:24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21">
        <f t="shared" si="61"/>
        <v>42711.542280092595</v>
      </c>
      <c r="L690" s="24">
        <v>42711.542280092595</v>
      </c>
      <c r="M690" s="27">
        <f t="shared" si="62"/>
        <v>12</v>
      </c>
      <c r="N690" s="27">
        <f t="shared" si="63"/>
        <v>2016</v>
      </c>
      <c r="O690" s="25" t="str">
        <f t="shared" si="64"/>
        <v>Dec</v>
      </c>
      <c r="P690" s="19">
        <f t="shared" si="65"/>
        <v>42771.542280092595</v>
      </c>
      <c r="Q690" t="b">
        <v>0</v>
      </c>
      <c r="R690">
        <v>36</v>
      </c>
      <c r="S690" t="b">
        <v>0</v>
      </c>
      <c r="T690" t="s">
        <v>8273</v>
      </c>
      <c r="U690" s="8">
        <v>0.72989999999999999</v>
      </c>
      <c r="V690" s="17">
        <f t="shared" si="60"/>
        <v>405.5</v>
      </c>
      <c r="W690" t="s">
        <v>8319</v>
      </c>
      <c r="X690" t="s">
        <v>8321</v>
      </c>
    </row>
    <row r="691" spans="1:24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21">
        <f t="shared" si="61"/>
        <v>42261.896446759252</v>
      </c>
      <c r="L691" s="24">
        <v>42261.89644675926</v>
      </c>
      <c r="M691" s="27">
        <f t="shared" si="62"/>
        <v>9</v>
      </c>
      <c r="N691" s="27">
        <f t="shared" si="63"/>
        <v>2015</v>
      </c>
      <c r="O691" s="25" t="str">
        <f t="shared" si="64"/>
        <v>Sep</v>
      </c>
      <c r="P691" s="19">
        <f t="shared" si="65"/>
        <v>42291.896446759252</v>
      </c>
      <c r="Q691" t="b">
        <v>0</v>
      </c>
      <c r="R691">
        <v>336</v>
      </c>
      <c r="S691" t="b">
        <v>0</v>
      </c>
      <c r="T691" t="s">
        <v>8273</v>
      </c>
      <c r="U691" s="8">
        <v>0.57648750000000004</v>
      </c>
      <c r="V691" s="17">
        <f t="shared" si="60"/>
        <v>343.14732142857144</v>
      </c>
      <c r="W691" t="s">
        <v>8319</v>
      </c>
      <c r="X691" t="s">
        <v>8321</v>
      </c>
    </row>
    <row r="692" spans="1:24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21">
        <f t="shared" si="61"/>
        <v>42675.459456018514</v>
      </c>
      <c r="L692" s="24">
        <v>42675.459456018521</v>
      </c>
      <c r="M692" s="27">
        <f t="shared" si="62"/>
        <v>11</v>
      </c>
      <c r="N692" s="27">
        <f t="shared" si="63"/>
        <v>2016</v>
      </c>
      <c r="O692" s="25" t="str">
        <f t="shared" si="64"/>
        <v>Nov</v>
      </c>
      <c r="P692" s="19">
        <f t="shared" si="65"/>
        <v>42711.999305555553</v>
      </c>
      <c r="Q692" t="b">
        <v>0</v>
      </c>
      <c r="R692">
        <v>34</v>
      </c>
      <c r="S692" t="b">
        <v>0</v>
      </c>
      <c r="T692" t="s">
        <v>8273</v>
      </c>
      <c r="U692" s="8">
        <v>0.1234</v>
      </c>
      <c r="V692" s="17">
        <f t="shared" si="60"/>
        <v>72.588235294117652</v>
      </c>
      <c r="W692" t="s">
        <v>8319</v>
      </c>
      <c r="X692" t="s">
        <v>8321</v>
      </c>
    </row>
    <row r="693" spans="1:24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21">
        <f t="shared" si="61"/>
        <v>42579.426400462959</v>
      </c>
      <c r="L693" s="24">
        <v>42579.426400462966</v>
      </c>
      <c r="M693" s="27">
        <f t="shared" si="62"/>
        <v>7</v>
      </c>
      <c r="N693" s="27">
        <f t="shared" si="63"/>
        <v>2016</v>
      </c>
      <c r="O693" s="25" t="str">
        <f t="shared" si="64"/>
        <v>Jul</v>
      </c>
      <c r="P693" s="19">
        <f t="shared" si="65"/>
        <v>42622.041666666664</v>
      </c>
      <c r="Q693" t="b">
        <v>0</v>
      </c>
      <c r="R693">
        <v>10</v>
      </c>
      <c r="S693" t="b">
        <v>0</v>
      </c>
      <c r="T693" t="s">
        <v>8273</v>
      </c>
      <c r="U693" s="8">
        <v>5.1999999999999998E-3</v>
      </c>
      <c r="V693" s="17">
        <f t="shared" si="60"/>
        <v>26</v>
      </c>
      <c r="W693" t="s">
        <v>8319</v>
      </c>
      <c r="X693" t="s">
        <v>8321</v>
      </c>
    </row>
    <row r="694" spans="1:24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21">
        <f t="shared" si="61"/>
        <v>42157.819976851846</v>
      </c>
      <c r="L694" s="24">
        <v>42157.819976851853</v>
      </c>
      <c r="M694" s="27">
        <f t="shared" si="62"/>
        <v>6</v>
      </c>
      <c r="N694" s="27">
        <f t="shared" si="63"/>
        <v>2015</v>
      </c>
      <c r="O694" s="25" t="str">
        <f t="shared" si="64"/>
        <v>Jun</v>
      </c>
      <c r="P694" s="19">
        <f t="shared" si="65"/>
        <v>42185.819976851846</v>
      </c>
      <c r="Q694" t="b">
        <v>0</v>
      </c>
      <c r="R694">
        <v>201</v>
      </c>
      <c r="S694" t="b">
        <v>0</v>
      </c>
      <c r="T694" t="s">
        <v>8273</v>
      </c>
      <c r="U694" s="8">
        <v>6.5299999999999997E-2</v>
      </c>
      <c r="V694" s="17">
        <f t="shared" si="60"/>
        <v>6.4975124378109452</v>
      </c>
      <c r="W694" t="s">
        <v>8319</v>
      </c>
      <c r="X694" t="s">
        <v>8321</v>
      </c>
    </row>
    <row r="695" spans="1:24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21">
        <f t="shared" si="61"/>
        <v>42696.167395833334</v>
      </c>
      <c r="L695" s="24">
        <v>42696.167395833334</v>
      </c>
      <c r="M695" s="27">
        <f t="shared" si="62"/>
        <v>11</v>
      </c>
      <c r="N695" s="27">
        <f t="shared" si="63"/>
        <v>2016</v>
      </c>
      <c r="O695" s="25" t="str">
        <f t="shared" si="64"/>
        <v>Nov</v>
      </c>
      <c r="P695" s="19">
        <f t="shared" si="65"/>
        <v>42726.167395833334</v>
      </c>
      <c r="Q695" t="b">
        <v>0</v>
      </c>
      <c r="R695">
        <v>296</v>
      </c>
      <c r="S695" t="b">
        <v>0</v>
      </c>
      <c r="T695" t="s">
        <v>8273</v>
      </c>
      <c r="U695" s="8">
        <v>0.35338000000000003</v>
      </c>
      <c r="V695" s="17">
        <f t="shared" si="60"/>
        <v>119.38513513513513</v>
      </c>
      <c r="W695" t="s">
        <v>8319</v>
      </c>
      <c r="X695" t="s">
        <v>8321</v>
      </c>
    </row>
    <row r="696" spans="1:24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21">
        <f t="shared" si="61"/>
        <v>42094.599849537037</v>
      </c>
      <c r="L696" s="24">
        <v>42094.599849537037</v>
      </c>
      <c r="M696" s="27">
        <f t="shared" si="62"/>
        <v>3</v>
      </c>
      <c r="N696" s="27">
        <f t="shared" si="63"/>
        <v>2015</v>
      </c>
      <c r="O696" s="25" t="str">
        <f t="shared" si="64"/>
        <v>Mar</v>
      </c>
      <c r="P696" s="19">
        <f t="shared" si="65"/>
        <v>42124.599849537037</v>
      </c>
      <c r="Q696" t="b">
        <v>0</v>
      </c>
      <c r="R696">
        <v>7</v>
      </c>
      <c r="S696" t="b">
        <v>0</v>
      </c>
      <c r="T696" t="s">
        <v>8273</v>
      </c>
      <c r="U696" s="8">
        <v>3.933333333333333E-3</v>
      </c>
      <c r="V696" s="17">
        <f t="shared" si="60"/>
        <v>84.285714285714292</v>
      </c>
      <c r="W696" t="s">
        <v>8319</v>
      </c>
      <c r="X696" t="s">
        <v>8321</v>
      </c>
    </row>
    <row r="697" spans="1:24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21">
        <f t="shared" si="61"/>
        <v>42737.455543981479</v>
      </c>
      <c r="L697" s="24">
        <v>42737.455543981479</v>
      </c>
      <c r="M697" s="27">
        <f t="shared" si="62"/>
        <v>1</v>
      </c>
      <c r="N697" s="27">
        <f t="shared" si="63"/>
        <v>2017</v>
      </c>
      <c r="O697" s="25" t="str">
        <f t="shared" si="64"/>
        <v>Jan</v>
      </c>
      <c r="P697" s="19">
        <f t="shared" si="65"/>
        <v>42767.455543981479</v>
      </c>
      <c r="Q697" t="b">
        <v>0</v>
      </c>
      <c r="R697">
        <v>7</v>
      </c>
      <c r="S697" t="b">
        <v>0</v>
      </c>
      <c r="T697" t="s">
        <v>8273</v>
      </c>
      <c r="U697" s="8">
        <v>1.06E-2</v>
      </c>
      <c r="V697" s="17">
        <f t="shared" si="60"/>
        <v>90.857142857142861</v>
      </c>
      <c r="W697" t="s">
        <v>8319</v>
      </c>
      <c r="X697" t="s">
        <v>8321</v>
      </c>
    </row>
    <row r="698" spans="1:24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21">
        <f t="shared" si="61"/>
        <v>41913.312731481477</v>
      </c>
      <c r="L698" s="24">
        <v>41913.312731481485</v>
      </c>
      <c r="M698" s="27">
        <f t="shared" si="62"/>
        <v>10</v>
      </c>
      <c r="N698" s="27">
        <f t="shared" si="63"/>
        <v>2014</v>
      </c>
      <c r="O698" s="25" t="str">
        <f t="shared" si="64"/>
        <v>Oct</v>
      </c>
      <c r="P698" s="19">
        <f t="shared" si="65"/>
        <v>41943.312731481477</v>
      </c>
      <c r="Q698" t="b">
        <v>0</v>
      </c>
      <c r="R698">
        <v>1</v>
      </c>
      <c r="S698" t="b">
        <v>0</v>
      </c>
      <c r="T698" t="s">
        <v>8273</v>
      </c>
      <c r="U698" s="8">
        <v>5.7142857142857145E-6</v>
      </c>
      <c r="V698" s="17">
        <f t="shared" si="60"/>
        <v>1</v>
      </c>
      <c r="W698" t="s">
        <v>8319</v>
      </c>
      <c r="X698" t="s">
        <v>8321</v>
      </c>
    </row>
    <row r="699" spans="1:24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21">
        <f t="shared" si="61"/>
        <v>41815.718773148146</v>
      </c>
      <c r="L699" s="24">
        <v>41815.718773148146</v>
      </c>
      <c r="M699" s="27">
        <f t="shared" si="62"/>
        <v>6</v>
      </c>
      <c r="N699" s="27">
        <f t="shared" si="63"/>
        <v>2014</v>
      </c>
      <c r="O699" s="25" t="str">
        <f t="shared" si="64"/>
        <v>Jun</v>
      </c>
      <c r="P699" s="19">
        <f t="shared" si="65"/>
        <v>41845.718773148146</v>
      </c>
      <c r="Q699" t="b">
        <v>0</v>
      </c>
      <c r="R699">
        <v>114</v>
      </c>
      <c r="S699" t="b">
        <v>0</v>
      </c>
      <c r="T699" t="s">
        <v>8273</v>
      </c>
      <c r="U699" s="8">
        <v>0.46379999999999999</v>
      </c>
      <c r="V699" s="17">
        <f t="shared" si="60"/>
        <v>20.342105263157894</v>
      </c>
      <c r="W699" t="s">
        <v>8319</v>
      </c>
      <c r="X699" t="s">
        <v>8321</v>
      </c>
    </row>
    <row r="700" spans="1:24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21">
        <f t="shared" si="61"/>
        <v>42388.314687500002</v>
      </c>
      <c r="L700" s="24">
        <v>42388.314687500002</v>
      </c>
      <c r="M700" s="27">
        <f t="shared" si="62"/>
        <v>1</v>
      </c>
      <c r="N700" s="27">
        <f t="shared" si="63"/>
        <v>2016</v>
      </c>
      <c r="O700" s="25" t="str">
        <f t="shared" si="64"/>
        <v>Jan</v>
      </c>
      <c r="P700" s="19">
        <f t="shared" si="65"/>
        <v>42403.314687500002</v>
      </c>
      <c r="Q700" t="b">
        <v>0</v>
      </c>
      <c r="R700">
        <v>29</v>
      </c>
      <c r="S700" t="b">
        <v>0</v>
      </c>
      <c r="T700" t="s">
        <v>8273</v>
      </c>
      <c r="U700" s="8">
        <v>0.15390000000000001</v>
      </c>
      <c r="V700" s="17">
        <f t="shared" si="60"/>
        <v>530.68965517241384</v>
      </c>
      <c r="W700" t="s">
        <v>8319</v>
      </c>
      <c r="X700" t="s">
        <v>8321</v>
      </c>
    </row>
    <row r="701" spans="1:24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21">
        <f t="shared" si="61"/>
        <v>41866.722743055558</v>
      </c>
      <c r="L701" s="24">
        <v>41866.722743055558</v>
      </c>
      <c r="M701" s="27">
        <f t="shared" si="62"/>
        <v>8</v>
      </c>
      <c r="N701" s="27">
        <f t="shared" si="63"/>
        <v>2014</v>
      </c>
      <c r="O701" s="25" t="str">
        <f t="shared" si="64"/>
        <v>Aug</v>
      </c>
      <c r="P701" s="19">
        <f t="shared" si="65"/>
        <v>41899.875</v>
      </c>
      <c r="Q701" t="b">
        <v>0</v>
      </c>
      <c r="R701">
        <v>890</v>
      </c>
      <c r="S701" t="b">
        <v>0</v>
      </c>
      <c r="T701" t="s">
        <v>8273</v>
      </c>
      <c r="U701" s="8">
        <v>0.824221076923077</v>
      </c>
      <c r="V701" s="17">
        <f t="shared" si="60"/>
        <v>120.39184269662923</v>
      </c>
      <c r="W701" t="s">
        <v>8319</v>
      </c>
      <c r="X701" t="s">
        <v>8321</v>
      </c>
    </row>
    <row r="702" spans="1:24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21">
        <f t="shared" si="61"/>
        <v>41563.277175925927</v>
      </c>
      <c r="L702" s="24">
        <v>41563.277175925927</v>
      </c>
      <c r="M702" s="27">
        <f t="shared" si="62"/>
        <v>10</v>
      </c>
      <c r="N702" s="27">
        <f t="shared" si="63"/>
        <v>2013</v>
      </c>
      <c r="O702" s="25" t="str">
        <f t="shared" si="64"/>
        <v>Oct</v>
      </c>
      <c r="P702" s="19">
        <f t="shared" si="65"/>
        <v>41600.458333333328</v>
      </c>
      <c r="Q702" t="b">
        <v>0</v>
      </c>
      <c r="R702">
        <v>31</v>
      </c>
      <c r="S702" t="b">
        <v>0</v>
      </c>
      <c r="T702" t="s">
        <v>8273</v>
      </c>
      <c r="U702" s="8">
        <v>2.6866666666666667E-2</v>
      </c>
      <c r="V702" s="17">
        <f t="shared" si="60"/>
        <v>13</v>
      </c>
      <c r="W702" t="s">
        <v>8319</v>
      </c>
      <c r="X702" t="s">
        <v>8321</v>
      </c>
    </row>
    <row r="703" spans="1:24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21">
        <f t="shared" si="61"/>
        <v>42715.480104166665</v>
      </c>
      <c r="L703" s="24">
        <v>42715.480104166665</v>
      </c>
      <c r="M703" s="27">
        <f t="shared" si="62"/>
        <v>12</v>
      </c>
      <c r="N703" s="27">
        <f t="shared" si="63"/>
        <v>2016</v>
      </c>
      <c r="O703" s="25" t="str">
        <f t="shared" si="64"/>
        <v>Dec</v>
      </c>
      <c r="P703" s="19">
        <f t="shared" si="65"/>
        <v>42745.480104166665</v>
      </c>
      <c r="Q703" t="b">
        <v>0</v>
      </c>
      <c r="R703">
        <v>21</v>
      </c>
      <c r="S703" t="b">
        <v>0</v>
      </c>
      <c r="T703" t="s">
        <v>8273</v>
      </c>
      <c r="U703" s="8">
        <v>0.26600000000000001</v>
      </c>
      <c r="V703" s="17">
        <f t="shared" si="60"/>
        <v>291.33333333333331</v>
      </c>
      <c r="W703" t="s">
        <v>8319</v>
      </c>
      <c r="X703" t="s">
        <v>8321</v>
      </c>
    </row>
    <row r="704" spans="1:24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21">
        <f t="shared" si="61"/>
        <v>41813.454629629625</v>
      </c>
      <c r="L704" s="24">
        <v>41813.454629629632</v>
      </c>
      <c r="M704" s="27">
        <f t="shared" si="62"/>
        <v>6</v>
      </c>
      <c r="N704" s="27">
        <f t="shared" si="63"/>
        <v>2014</v>
      </c>
      <c r="O704" s="25" t="str">
        <f t="shared" si="64"/>
        <v>Jun</v>
      </c>
      <c r="P704" s="19">
        <f t="shared" si="65"/>
        <v>41843.454629629625</v>
      </c>
      <c r="Q704" t="b">
        <v>0</v>
      </c>
      <c r="R704">
        <v>37</v>
      </c>
      <c r="S704" t="b">
        <v>0</v>
      </c>
      <c r="T704" t="s">
        <v>8273</v>
      </c>
      <c r="U704" s="8">
        <v>0.30813400000000002</v>
      </c>
      <c r="V704" s="17">
        <f t="shared" si="60"/>
        <v>124.9191891891892</v>
      </c>
      <c r="W704" t="s">
        <v>8319</v>
      </c>
      <c r="X704" t="s">
        <v>8321</v>
      </c>
    </row>
    <row r="705" spans="1:24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21">
        <f t="shared" si="61"/>
        <v>42668.518368055556</v>
      </c>
      <c r="L705" s="24">
        <v>42668.518368055556</v>
      </c>
      <c r="M705" s="27">
        <f t="shared" si="62"/>
        <v>10</v>
      </c>
      <c r="N705" s="27">
        <f t="shared" si="63"/>
        <v>2016</v>
      </c>
      <c r="O705" s="25" t="str">
        <f t="shared" si="64"/>
        <v>Oct</v>
      </c>
      <c r="P705" s="19">
        <f t="shared" si="65"/>
        <v>42698.560034722221</v>
      </c>
      <c r="Q705" t="b">
        <v>0</v>
      </c>
      <c r="R705">
        <v>7</v>
      </c>
      <c r="S705" t="b">
        <v>0</v>
      </c>
      <c r="T705" t="s">
        <v>8273</v>
      </c>
      <c r="U705" s="8">
        <v>5.5800000000000002E-2</v>
      </c>
      <c r="V705" s="17">
        <f t="shared" si="60"/>
        <v>119.57142857142857</v>
      </c>
      <c r="W705" t="s">
        <v>8319</v>
      </c>
      <c r="X705" t="s">
        <v>8321</v>
      </c>
    </row>
    <row r="706" spans="1:24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21">
        <f t="shared" si="61"/>
        <v>42711.742465277777</v>
      </c>
      <c r="L706" s="24">
        <v>42711.742465277777</v>
      </c>
      <c r="M706" s="27">
        <f t="shared" si="62"/>
        <v>12</v>
      </c>
      <c r="N706" s="27">
        <f t="shared" si="63"/>
        <v>2016</v>
      </c>
      <c r="O706" s="25" t="str">
        <f t="shared" si="64"/>
        <v>Dec</v>
      </c>
      <c r="P706" s="19">
        <f t="shared" si="65"/>
        <v>42766.772222222215</v>
      </c>
      <c r="Q706" t="b">
        <v>0</v>
      </c>
      <c r="R706">
        <v>4</v>
      </c>
      <c r="S706" t="b">
        <v>0</v>
      </c>
      <c r="T706" t="s">
        <v>8273</v>
      </c>
      <c r="U706" s="8">
        <v>8.7454545454545458E-3</v>
      </c>
      <c r="V706" s="17">
        <f t="shared" ref="V706:V769" si="66">E706/R706</f>
        <v>120.25</v>
      </c>
      <c r="W706" t="s">
        <v>8319</v>
      </c>
      <c r="X706" t="s">
        <v>8321</v>
      </c>
    </row>
    <row r="707" spans="1:24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21">
        <f t="shared" ref="K707:K770" si="67">(J706/86400)+25569+(-5/24)</f>
        <v>42725.984583333331</v>
      </c>
      <c r="L707" s="24">
        <v>42725.984583333331</v>
      </c>
      <c r="M707" s="27">
        <f t="shared" ref="M707:M770" si="68">MONTH(L707)</f>
        <v>12</v>
      </c>
      <c r="N707" s="27">
        <f t="shared" ref="N707:N770" si="69">YEAR(L707)</f>
        <v>2016</v>
      </c>
      <c r="O707" s="25" t="str">
        <f t="shared" ref="O707:O770" si="70">VLOOKUP($M707,$AI$3:$AJ$14,2,FALSE)</f>
        <v>Dec</v>
      </c>
      <c r="P707" s="19">
        <f t="shared" ref="P707:P770" si="71">(I706/86400)+25569+(-5/24)</f>
        <v>42785.984583333331</v>
      </c>
      <c r="Q707" t="b">
        <v>0</v>
      </c>
      <c r="R707">
        <v>5</v>
      </c>
      <c r="S707" t="b">
        <v>0</v>
      </c>
      <c r="T707" t="s">
        <v>8273</v>
      </c>
      <c r="U707" s="8">
        <v>9.7699999999999992E-3</v>
      </c>
      <c r="V707" s="17">
        <f t="shared" si="66"/>
        <v>195.4</v>
      </c>
      <c r="W707" t="s">
        <v>8319</v>
      </c>
      <c r="X707" t="s">
        <v>8321</v>
      </c>
    </row>
    <row r="708" spans="1:24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21">
        <f t="shared" si="67"/>
        <v>42726.283310185179</v>
      </c>
      <c r="L708" s="24">
        <v>42726.283310185187</v>
      </c>
      <c r="M708" s="27">
        <f t="shared" si="68"/>
        <v>12</v>
      </c>
      <c r="N708" s="27">
        <f t="shared" si="69"/>
        <v>2016</v>
      </c>
      <c r="O708" s="25" t="str">
        <f t="shared" si="70"/>
        <v>Dec</v>
      </c>
      <c r="P708" s="19">
        <f t="shared" si="71"/>
        <v>42756.283310185179</v>
      </c>
      <c r="Q708" t="b">
        <v>0</v>
      </c>
      <c r="R708">
        <v>0</v>
      </c>
      <c r="S708" t="b">
        <v>0</v>
      </c>
      <c r="T708" t="s">
        <v>8273</v>
      </c>
      <c r="U708" s="8">
        <v>0</v>
      </c>
      <c r="V708" s="17" t="e">
        <f t="shared" si="66"/>
        <v>#DIV/0!</v>
      </c>
      <c r="W708" t="s">
        <v>8319</v>
      </c>
      <c r="X708" t="s">
        <v>8321</v>
      </c>
    </row>
    <row r="709" spans="1:24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21">
        <f t="shared" si="67"/>
        <v>42676.786840277775</v>
      </c>
      <c r="L709" s="24">
        <v>42676.786840277775</v>
      </c>
      <c r="M709" s="27">
        <f t="shared" si="68"/>
        <v>11</v>
      </c>
      <c r="N709" s="27">
        <f t="shared" si="69"/>
        <v>2016</v>
      </c>
      <c r="O709" s="25" t="str">
        <f t="shared" si="70"/>
        <v>Nov</v>
      </c>
      <c r="P709" s="19">
        <f t="shared" si="71"/>
        <v>42718.568749999999</v>
      </c>
      <c r="Q709" t="b">
        <v>0</v>
      </c>
      <c r="R709">
        <v>456</v>
      </c>
      <c r="S709" t="b">
        <v>0</v>
      </c>
      <c r="T709" t="s">
        <v>8273</v>
      </c>
      <c r="U709" s="8">
        <v>0.78927352941176465</v>
      </c>
      <c r="V709" s="17">
        <f t="shared" si="66"/>
        <v>117.69868421052631</v>
      </c>
      <c r="W709" t="s">
        <v>8319</v>
      </c>
      <c r="X709" t="s">
        <v>8321</v>
      </c>
    </row>
    <row r="710" spans="1:24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21">
        <f t="shared" si="67"/>
        <v>42696.45517361111</v>
      </c>
      <c r="L710" s="24">
        <v>42696.45517361111</v>
      </c>
      <c r="M710" s="27">
        <f t="shared" si="68"/>
        <v>11</v>
      </c>
      <c r="N710" s="27">
        <f t="shared" si="69"/>
        <v>2016</v>
      </c>
      <c r="O710" s="25" t="str">
        <f t="shared" si="70"/>
        <v>Nov</v>
      </c>
      <c r="P710" s="19">
        <f t="shared" si="71"/>
        <v>42736.45517361111</v>
      </c>
      <c r="Q710" t="b">
        <v>0</v>
      </c>
      <c r="R710">
        <v>369</v>
      </c>
      <c r="S710" t="b">
        <v>0</v>
      </c>
      <c r="T710" t="s">
        <v>8273</v>
      </c>
      <c r="U710" s="8">
        <v>0.22092500000000001</v>
      </c>
      <c r="V710" s="17">
        <f t="shared" si="66"/>
        <v>23.948509485094849</v>
      </c>
      <c r="W710" t="s">
        <v>8319</v>
      </c>
      <c r="X710" t="s">
        <v>8321</v>
      </c>
    </row>
    <row r="711" spans="1:24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21">
        <f t="shared" si="67"/>
        <v>41835.372685185182</v>
      </c>
      <c r="L711" s="24">
        <v>41835.372685185182</v>
      </c>
      <c r="M711" s="27">
        <f t="shared" si="68"/>
        <v>7</v>
      </c>
      <c r="N711" s="27">
        <f t="shared" si="69"/>
        <v>2014</v>
      </c>
      <c r="O711" s="25" t="str">
        <f t="shared" si="70"/>
        <v>Jul</v>
      </c>
      <c r="P711" s="19">
        <f t="shared" si="71"/>
        <v>41895.372685185182</v>
      </c>
      <c r="Q711" t="b">
        <v>0</v>
      </c>
      <c r="R711">
        <v>2</v>
      </c>
      <c r="S711" t="b">
        <v>0</v>
      </c>
      <c r="T711" t="s">
        <v>8273</v>
      </c>
      <c r="U711" s="8">
        <v>4.0666666666666663E-3</v>
      </c>
      <c r="V711" s="17">
        <f t="shared" si="66"/>
        <v>30.5</v>
      </c>
      <c r="W711" t="s">
        <v>8319</v>
      </c>
      <c r="X711" t="s">
        <v>8321</v>
      </c>
    </row>
    <row r="712" spans="1:24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21">
        <f t="shared" si="67"/>
        <v>41947.832858796297</v>
      </c>
      <c r="L712" s="24">
        <v>41947.832858796297</v>
      </c>
      <c r="M712" s="27">
        <f t="shared" si="68"/>
        <v>11</v>
      </c>
      <c r="N712" s="27">
        <f t="shared" si="69"/>
        <v>2014</v>
      </c>
      <c r="O712" s="25" t="str">
        <f t="shared" si="70"/>
        <v>Nov</v>
      </c>
      <c r="P712" s="19">
        <f t="shared" si="71"/>
        <v>41977.832858796297</v>
      </c>
      <c r="Q712" t="b">
        <v>0</v>
      </c>
      <c r="R712">
        <v>0</v>
      </c>
      <c r="S712" t="b">
        <v>0</v>
      </c>
      <c r="T712" t="s">
        <v>8273</v>
      </c>
      <c r="U712" s="8">
        <v>0</v>
      </c>
      <c r="V712" s="17" t="e">
        <f t="shared" si="66"/>
        <v>#DIV/0!</v>
      </c>
      <c r="W712" t="s">
        <v>8319</v>
      </c>
      <c r="X712" t="s">
        <v>8321</v>
      </c>
    </row>
    <row r="713" spans="1:24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21">
        <f t="shared" si="67"/>
        <v>41837.776643518519</v>
      </c>
      <c r="L713" s="24">
        <v>41837.776643518519</v>
      </c>
      <c r="M713" s="27">
        <f t="shared" si="68"/>
        <v>7</v>
      </c>
      <c r="N713" s="27">
        <f t="shared" si="69"/>
        <v>2014</v>
      </c>
      <c r="O713" s="25" t="str">
        <f t="shared" si="70"/>
        <v>Jul</v>
      </c>
      <c r="P713" s="19">
        <f t="shared" si="71"/>
        <v>41870.822222222218</v>
      </c>
      <c r="Q713" t="b">
        <v>0</v>
      </c>
      <c r="R713">
        <v>338</v>
      </c>
      <c r="S713" t="b">
        <v>0</v>
      </c>
      <c r="T713" t="s">
        <v>8273</v>
      </c>
      <c r="U713" s="8">
        <v>0.33790999999999999</v>
      </c>
      <c r="V713" s="17">
        <f t="shared" si="66"/>
        <v>99.973372781065095</v>
      </c>
      <c r="W713" t="s">
        <v>8319</v>
      </c>
      <c r="X713" t="s">
        <v>8321</v>
      </c>
    </row>
    <row r="714" spans="1:24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21">
        <f t="shared" si="67"/>
        <v>42678.250787037039</v>
      </c>
      <c r="L714" s="24">
        <v>42678.250787037039</v>
      </c>
      <c r="M714" s="27">
        <f t="shared" si="68"/>
        <v>11</v>
      </c>
      <c r="N714" s="27">
        <f t="shared" si="69"/>
        <v>2016</v>
      </c>
      <c r="O714" s="25" t="str">
        <f t="shared" si="70"/>
        <v>Nov</v>
      </c>
      <c r="P714" s="19">
        <f t="shared" si="71"/>
        <v>42718.292453703696</v>
      </c>
      <c r="Q714" t="b">
        <v>0</v>
      </c>
      <c r="R714">
        <v>4</v>
      </c>
      <c r="S714" t="b">
        <v>0</v>
      </c>
      <c r="T714" t="s">
        <v>8273</v>
      </c>
      <c r="U714" s="8">
        <v>2.1649484536082476E-3</v>
      </c>
      <c r="V714" s="17">
        <f t="shared" si="66"/>
        <v>26.25</v>
      </c>
      <c r="W714" t="s">
        <v>8319</v>
      </c>
      <c r="X714" t="s">
        <v>8321</v>
      </c>
    </row>
    <row r="715" spans="1:24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21">
        <f t="shared" si="67"/>
        <v>42384.472592592589</v>
      </c>
      <c r="L715" s="24">
        <v>42384.472592592596</v>
      </c>
      <c r="M715" s="27">
        <f t="shared" si="68"/>
        <v>1</v>
      </c>
      <c r="N715" s="27">
        <f t="shared" si="69"/>
        <v>2016</v>
      </c>
      <c r="O715" s="25" t="str">
        <f t="shared" si="70"/>
        <v>Jan</v>
      </c>
      <c r="P715" s="19">
        <f t="shared" si="71"/>
        <v>42414.472592592589</v>
      </c>
      <c r="Q715" t="b">
        <v>0</v>
      </c>
      <c r="R715">
        <v>1</v>
      </c>
      <c r="S715" t="b">
        <v>0</v>
      </c>
      <c r="T715" t="s">
        <v>8273</v>
      </c>
      <c r="U715" s="8">
        <v>7.9600000000000001E-3</v>
      </c>
      <c r="V715" s="17">
        <f t="shared" si="66"/>
        <v>199</v>
      </c>
      <c r="W715" t="s">
        <v>8319</v>
      </c>
      <c r="X715" t="s">
        <v>8321</v>
      </c>
    </row>
    <row r="716" spans="1:24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21">
        <f t="shared" si="67"/>
        <v>42496.320972222216</v>
      </c>
      <c r="L716" s="24">
        <v>42496.320972222224</v>
      </c>
      <c r="M716" s="27">
        <f t="shared" si="68"/>
        <v>5</v>
      </c>
      <c r="N716" s="27">
        <f t="shared" si="69"/>
        <v>2016</v>
      </c>
      <c r="O716" s="25" t="str">
        <f t="shared" si="70"/>
        <v>May</v>
      </c>
      <c r="P716" s="19">
        <f t="shared" si="71"/>
        <v>42526.320972222216</v>
      </c>
      <c r="Q716" t="b">
        <v>0</v>
      </c>
      <c r="R716">
        <v>28</v>
      </c>
      <c r="S716" t="b">
        <v>0</v>
      </c>
      <c r="T716" t="s">
        <v>8273</v>
      </c>
      <c r="U716" s="8">
        <v>0.14993333333333334</v>
      </c>
      <c r="V716" s="17">
        <f t="shared" si="66"/>
        <v>80.321428571428569</v>
      </c>
      <c r="W716" t="s">
        <v>8319</v>
      </c>
      <c r="X716" t="s">
        <v>8321</v>
      </c>
    </row>
    <row r="717" spans="1:24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21">
        <f t="shared" si="67"/>
        <v>42734.579652777778</v>
      </c>
      <c r="L717" s="24">
        <v>42734.579652777778</v>
      </c>
      <c r="M717" s="27">
        <f t="shared" si="68"/>
        <v>12</v>
      </c>
      <c r="N717" s="27">
        <f t="shared" si="69"/>
        <v>2016</v>
      </c>
      <c r="O717" s="25" t="str">
        <f t="shared" si="70"/>
        <v>Dec</v>
      </c>
      <c r="P717" s="19">
        <f t="shared" si="71"/>
        <v>42794.579652777778</v>
      </c>
      <c r="Q717" t="b">
        <v>0</v>
      </c>
      <c r="R717">
        <v>12</v>
      </c>
      <c r="S717" t="b">
        <v>0</v>
      </c>
      <c r="T717" t="s">
        <v>8273</v>
      </c>
      <c r="U717" s="8">
        <v>5.0509090909090906E-2</v>
      </c>
      <c r="V717" s="17">
        <f t="shared" si="66"/>
        <v>115.75</v>
      </c>
      <c r="W717" t="s">
        <v>8319</v>
      </c>
      <c r="X717" t="s">
        <v>8321</v>
      </c>
    </row>
    <row r="718" spans="1:24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21">
        <f t="shared" si="67"/>
        <v>42272.8824074074</v>
      </c>
      <c r="L718" s="24">
        <v>42272.882407407407</v>
      </c>
      <c r="M718" s="27">
        <f t="shared" si="68"/>
        <v>9</v>
      </c>
      <c r="N718" s="27">
        <f t="shared" si="69"/>
        <v>2015</v>
      </c>
      <c r="O718" s="25" t="str">
        <f t="shared" si="70"/>
        <v>Sep</v>
      </c>
      <c r="P718" s="19">
        <f t="shared" si="71"/>
        <v>42312.924074074072</v>
      </c>
      <c r="Q718" t="b">
        <v>0</v>
      </c>
      <c r="R718">
        <v>16</v>
      </c>
      <c r="S718" t="b">
        <v>0</v>
      </c>
      <c r="T718" t="s">
        <v>8273</v>
      </c>
      <c r="U718" s="8">
        <v>0.10214285714285715</v>
      </c>
      <c r="V718" s="17">
        <f t="shared" si="66"/>
        <v>44.6875</v>
      </c>
      <c r="W718" t="s">
        <v>8319</v>
      </c>
      <c r="X718" t="s">
        <v>8321</v>
      </c>
    </row>
    <row r="719" spans="1:24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21">
        <f t="shared" si="67"/>
        <v>41940.450312499997</v>
      </c>
      <c r="L719" s="24">
        <v>41940.450312499997</v>
      </c>
      <c r="M719" s="27">
        <f t="shared" si="68"/>
        <v>10</v>
      </c>
      <c r="N719" s="27">
        <f t="shared" si="69"/>
        <v>2014</v>
      </c>
      <c r="O719" s="25" t="str">
        <f t="shared" si="70"/>
        <v>Oct</v>
      </c>
      <c r="P719" s="19">
        <f t="shared" si="71"/>
        <v>41973.791666666664</v>
      </c>
      <c r="Q719" t="b">
        <v>0</v>
      </c>
      <c r="R719">
        <v>4</v>
      </c>
      <c r="S719" t="b">
        <v>0</v>
      </c>
      <c r="T719" t="s">
        <v>8273</v>
      </c>
      <c r="U719" s="8">
        <v>3.0500000000000002E-3</v>
      </c>
      <c r="V719" s="17">
        <f t="shared" si="66"/>
        <v>76.25</v>
      </c>
      <c r="W719" t="s">
        <v>8319</v>
      </c>
      <c r="X719" t="s">
        <v>8321</v>
      </c>
    </row>
    <row r="720" spans="1:24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21">
        <f t="shared" si="67"/>
        <v>41857.645856481475</v>
      </c>
      <c r="L720" s="24">
        <v>41857.645856481482</v>
      </c>
      <c r="M720" s="27">
        <f t="shared" si="68"/>
        <v>8</v>
      </c>
      <c r="N720" s="27">
        <f t="shared" si="69"/>
        <v>2014</v>
      </c>
      <c r="O720" s="25" t="str">
        <f t="shared" si="70"/>
        <v>Aug</v>
      </c>
      <c r="P720" s="19">
        <f t="shared" si="71"/>
        <v>41887.645856481475</v>
      </c>
      <c r="Q720" t="b">
        <v>0</v>
      </c>
      <c r="R720">
        <v>4</v>
      </c>
      <c r="S720" t="b">
        <v>0</v>
      </c>
      <c r="T720" t="s">
        <v>8273</v>
      </c>
      <c r="U720" s="8">
        <v>7.4999999999999997E-3</v>
      </c>
      <c r="V720" s="17">
        <f t="shared" si="66"/>
        <v>22.5</v>
      </c>
      <c r="W720" t="s">
        <v>8319</v>
      </c>
      <c r="X720" t="s">
        <v>8321</v>
      </c>
    </row>
    <row r="721" spans="1:24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21">
        <f t="shared" si="67"/>
        <v>42752.637118055551</v>
      </c>
      <c r="L721" s="24">
        <v>42752.637118055558</v>
      </c>
      <c r="M721" s="27">
        <f t="shared" si="68"/>
        <v>1</v>
      </c>
      <c r="N721" s="27">
        <f t="shared" si="69"/>
        <v>2017</v>
      </c>
      <c r="O721" s="25" t="str">
        <f t="shared" si="70"/>
        <v>Jan</v>
      </c>
      <c r="P721" s="19">
        <f t="shared" si="71"/>
        <v>42784.040972222218</v>
      </c>
      <c r="Q721" t="b">
        <v>0</v>
      </c>
      <c r="R721">
        <v>10</v>
      </c>
      <c r="S721" t="b">
        <v>0</v>
      </c>
      <c r="T721" t="s">
        <v>8273</v>
      </c>
      <c r="U721" s="8">
        <v>1.2933333333333333E-2</v>
      </c>
      <c r="V721" s="17">
        <f t="shared" si="66"/>
        <v>19.399999999999999</v>
      </c>
      <c r="W721" t="s">
        <v>8319</v>
      </c>
      <c r="X721" t="s">
        <v>8321</v>
      </c>
    </row>
    <row r="722" spans="1:24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21">
        <f t="shared" si="67"/>
        <v>42408.83189814815</v>
      </c>
      <c r="L722" s="24">
        <v>42408.83189814815</v>
      </c>
      <c r="M722" s="27">
        <f t="shared" si="68"/>
        <v>2</v>
      </c>
      <c r="N722" s="27">
        <f t="shared" si="69"/>
        <v>2016</v>
      </c>
      <c r="O722" s="25" t="str">
        <f t="shared" si="70"/>
        <v>Feb</v>
      </c>
      <c r="P722" s="19">
        <f t="shared" si="71"/>
        <v>42422.83189814815</v>
      </c>
      <c r="Q722" t="b">
        <v>0</v>
      </c>
      <c r="R722">
        <v>41</v>
      </c>
      <c r="S722" t="b">
        <v>1</v>
      </c>
      <c r="T722" t="s">
        <v>8274</v>
      </c>
      <c r="U722" s="8">
        <v>1.4394736842105262</v>
      </c>
      <c r="V722" s="17">
        <f t="shared" si="66"/>
        <v>66.707317073170728</v>
      </c>
      <c r="W722" t="s">
        <v>8322</v>
      </c>
      <c r="X722" t="s">
        <v>8323</v>
      </c>
    </row>
    <row r="723" spans="1:24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21">
        <f t="shared" si="67"/>
        <v>40909.440868055557</v>
      </c>
      <c r="L723" s="24">
        <v>40909.440868055557</v>
      </c>
      <c r="M723" s="27">
        <f t="shared" si="68"/>
        <v>1</v>
      </c>
      <c r="N723" s="27">
        <f t="shared" si="69"/>
        <v>2012</v>
      </c>
      <c r="O723" s="25" t="str">
        <f t="shared" si="70"/>
        <v>Jan</v>
      </c>
      <c r="P723" s="19">
        <f t="shared" si="71"/>
        <v>40937.440868055557</v>
      </c>
      <c r="Q723" t="b">
        <v>0</v>
      </c>
      <c r="R723">
        <v>119</v>
      </c>
      <c r="S723" t="b">
        <v>1</v>
      </c>
      <c r="T723" t="s">
        <v>8274</v>
      </c>
      <c r="U723" s="8">
        <v>1.2210975609756098</v>
      </c>
      <c r="V723" s="17">
        <f t="shared" si="66"/>
        <v>84.142857142857139</v>
      </c>
      <c r="W723" t="s">
        <v>8322</v>
      </c>
      <c r="X723" t="s">
        <v>8323</v>
      </c>
    </row>
    <row r="724" spans="1:24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21">
        <f t="shared" si="67"/>
        <v>41807.363506944443</v>
      </c>
      <c r="L724" s="24">
        <v>41807.363506944443</v>
      </c>
      <c r="M724" s="27">
        <f t="shared" si="68"/>
        <v>6</v>
      </c>
      <c r="N724" s="27">
        <f t="shared" si="69"/>
        <v>2014</v>
      </c>
      <c r="O724" s="25" t="str">
        <f t="shared" si="70"/>
        <v>Jun</v>
      </c>
      <c r="P724" s="19">
        <f t="shared" si="71"/>
        <v>41852.363506944443</v>
      </c>
      <c r="Q724" t="b">
        <v>0</v>
      </c>
      <c r="R724">
        <v>153</v>
      </c>
      <c r="S724" t="b">
        <v>1</v>
      </c>
      <c r="T724" t="s">
        <v>8274</v>
      </c>
      <c r="U724" s="8">
        <v>1.3202400000000001</v>
      </c>
      <c r="V724" s="17">
        <f t="shared" si="66"/>
        <v>215.72549019607843</v>
      </c>
      <c r="W724" t="s">
        <v>8322</v>
      </c>
      <c r="X724" t="s">
        <v>8323</v>
      </c>
    </row>
    <row r="725" spans="1:24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21">
        <f t="shared" si="67"/>
        <v>40977.596967592588</v>
      </c>
      <c r="L725" s="24">
        <v>40977.596967592595</v>
      </c>
      <c r="M725" s="27">
        <f t="shared" si="68"/>
        <v>3</v>
      </c>
      <c r="N725" s="27">
        <f t="shared" si="69"/>
        <v>2012</v>
      </c>
      <c r="O725" s="25" t="str">
        <f t="shared" si="70"/>
        <v>Mar</v>
      </c>
      <c r="P725" s="19">
        <f t="shared" si="71"/>
        <v>41007.555300925924</v>
      </c>
      <c r="Q725" t="b">
        <v>0</v>
      </c>
      <c r="R725">
        <v>100</v>
      </c>
      <c r="S725" t="b">
        <v>1</v>
      </c>
      <c r="T725" t="s">
        <v>8274</v>
      </c>
      <c r="U725" s="8">
        <v>1.0938000000000001</v>
      </c>
      <c r="V725" s="17">
        <f t="shared" si="66"/>
        <v>54.69</v>
      </c>
      <c r="W725" t="s">
        <v>8322</v>
      </c>
      <c r="X725" t="s">
        <v>8323</v>
      </c>
    </row>
    <row r="726" spans="1:24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21">
        <f t="shared" si="67"/>
        <v>42184.608206018514</v>
      </c>
      <c r="L726" s="24">
        <v>42184.608206018522</v>
      </c>
      <c r="M726" s="27">
        <f t="shared" si="68"/>
        <v>6</v>
      </c>
      <c r="N726" s="27">
        <f t="shared" si="69"/>
        <v>2015</v>
      </c>
      <c r="O726" s="25" t="str">
        <f t="shared" si="70"/>
        <v>Jun</v>
      </c>
      <c r="P726" s="19">
        <f t="shared" si="71"/>
        <v>42214.957638888889</v>
      </c>
      <c r="Q726" t="b">
        <v>0</v>
      </c>
      <c r="R726">
        <v>143</v>
      </c>
      <c r="S726" t="b">
        <v>1</v>
      </c>
      <c r="T726" t="s">
        <v>8274</v>
      </c>
      <c r="U726" s="8">
        <v>1.0547157142857144</v>
      </c>
      <c r="V726" s="17">
        <f t="shared" si="66"/>
        <v>51.62944055944056</v>
      </c>
      <c r="W726" t="s">
        <v>8322</v>
      </c>
      <c r="X726" t="s">
        <v>8323</v>
      </c>
    </row>
    <row r="727" spans="1:24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21">
        <f t="shared" si="67"/>
        <v>40694.430127314808</v>
      </c>
      <c r="L727" s="24">
        <v>40694.430127314816</v>
      </c>
      <c r="M727" s="27">
        <f t="shared" si="68"/>
        <v>5</v>
      </c>
      <c r="N727" s="27">
        <f t="shared" si="69"/>
        <v>2011</v>
      </c>
      <c r="O727" s="25" t="str">
        <f t="shared" si="70"/>
        <v>May</v>
      </c>
      <c r="P727" s="19">
        <f t="shared" si="71"/>
        <v>40724.430127314808</v>
      </c>
      <c r="Q727" t="b">
        <v>0</v>
      </c>
      <c r="R727">
        <v>140</v>
      </c>
      <c r="S727" t="b">
        <v>1</v>
      </c>
      <c r="T727" t="s">
        <v>8274</v>
      </c>
      <c r="U727" s="8">
        <v>1.0035000000000001</v>
      </c>
      <c r="V727" s="17">
        <f t="shared" si="66"/>
        <v>143.35714285714286</v>
      </c>
      <c r="W727" t="s">
        <v>8322</v>
      </c>
      <c r="X727" t="s">
        <v>8323</v>
      </c>
    </row>
    <row r="728" spans="1:24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21">
        <f t="shared" si="67"/>
        <v>42321.417962962958</v>
      </c>
      <c r="L728" s="24">
        <v>42321.417962962965</v>
      </c>
      <c r="M728" s="27">
        <f t="shared" si="68"/>
        <v>11</v>
      </c>
      <c r="N728" s="27">
        <f t="shared" si="69"/>
        <v>2015</v>
      </c>
      <c r="O728" s="25" t="str">
        <f t="shared" si="70"/>
        <v>Nov</v>
      </c>
      <c r="P728" s="19">
        <f t="shared" si="71"/>
        <v>42351.417962962958</v>
      </c>
      <c r="Q728" t="b">
        <v>0</v>
      </c>
      <c r="R728">
        <v>35</v>
      </c>
      <c r="S728" t="b">
        <v>1</v>
      </c>
      <c r="T728" t="s">
        <v>8274</v>
      </c>
      <c r="U728" s="8">
        <v>1.014</v>
      </c>
      <c r="V728" s="17">
        <f t="shared" si="66"/>
        <v>72.428571428571431</v>
      </c>
      <c r="W728" t="s">
        <v>8322</v>
      </c>
      <c r="X728" t="s">
        <v>8323</v>
      </c>
    </row>
    <row r="729" spans="1:24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21">
        <f t="shared" si="67"/>
        <v>41345.834340277775</v>
      </c>
      <c r="L729" s="24">
        <v>41345.834340277775</v>
      </c>
      <c r="M729" s="27">
        <f t="shared" si="68"/>
        <v>3</v>
      </c>
      <c r="N729" s="27">
        <f t="shared" si="69"/>
        <v>2013</v>
      </c>
      <c r="O729" s="25" t="str">
        <f t="shared" si="70"/>
        <v>Mar</v>
      </c>
      <c r="P729" s="19">
        <f t="shared" si="71"/>
        <v>41375.834340277775</v>
      </c>
      <c r="Q729" t="b">
        <v>0</v>
      </c>
      <c r="R729">
        <v>149</v>
      </c>
      <c r="S729" t="b">
        <v>1</v>
      </c>
      <c r="T729" t="s">
        <v>8274</v>
      </c>
      <c r="U729" s="8">
        <v>1.5551428571428572</v>
      </c>
      <c r="V729" s="17">
        <f t="shared" si="66"/>
        <v>36.530201342281877</v>
      </c>
      <c r="W729" t="s">
        <v>8322</v>
      </c>
      <c r="X729" t="s">
        <v>8323</v>
      </c>
    </row>
    <row r="730" spans="1:24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21">
        <f t="shared" si="67"/>
        <v>41246.811909722222</v>
      </c>
      <c r="L730" s="24">
        <v>41246.811909722222</v>
      </c>
      <c r="M730" s="27">
        <f t="shared" si="68"/>
        <v>12</v>
      </c>
      <c r="N730" s="27">
        <f t="shared" si="69"/>
        <v>2012</v>
      </c>
      <c r="O730" s="25" t="str">
        <f t="shared" si="70"/>
        <v>Dec</v>
      </c>
      <c r="P730" s="19">
        <f t="shared" si="71"/>
        <v>41288.680555555555</v>
      </c>
      <c r="Q730" t="b">
        <v>0</v>
      </c>
      <c r="R730">
        <v>130</v>
      </c>
      <c r="S730" t="b">
        <v>1</v>
      </c>
      <c r="T730" t="s">
        <v>8274</v>
      </c>
      <c r="U730" s="8">
        <v>1.05566</v>
      </c>
      <c r="V730" s="17">
        <f t="shared" si="66"/>
        <v>60.903461538461535</v>
      </c>
      <c r="W730" t="s">
        <v>8322</v>
      </c>
      <c r="X730" t="s">
        <v>8323</v>
      </c>
    </row>
    <row r="731" spans="1:24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21">
        <f t="shared" si="67"/>
        <v>40731.629131944443</v>
      </c>
      <c r="L731" s="24">
        <v>40731.629131944443</v>
      </c>
      <c r="M731" s="27">
        <f t="shared" si="68"/>
        <v>7</v>
      </c>
      <c r="N731" s="27">
        <f t="shared" si="69"/>
        <v>2011</v>
      </c>
      <c r="O731" s="25" t="str">
        <f t="shared" si="70"/>
        <v>Jul</v>
      </c>
      <c r="P731" s="19">
        <f t="shared" si="71"/>
        <v>40776.629131944443</v>
      </c>
      <c r="Q731" t="b">
        <v>0</v>
      </c>
      <c r="R731">
        <v>120</v>
      </c>
      <c r="S731" t="b">
        <v>1</v>
      </c>
      <c r="T731" t="s">
        <v>8274</v>
      </c>
      <c r="U731" s="8">
        <v>1.3065</v>
      </c>
      <c r="V731" s="17">
        <f t="shared" si="66"/>
        <v>43.55</v>
      </c>
      <c r="W731" t="s">
        <v>8322</v>
      </c>
      <c r="X731" t="s">
        <v>8323</v>
      </c>
    </row>
    <row r="732" spans="1:24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21">
        <f t="shared" si="67"/>
        <v>41110.97755787037</v>
      </c>
      <c r="L732" s="24">
        <v>41110.97755787037</v>
      </c>
      <c r="M732" s="27">
        <f t="shared" si="68"/>
        <v>7</v>
      </c>
      <c r="N732" s="27">
        <f t="shared" si="69"/>
        <v>2012</v>
      </c>
      <c r="O732" s="25" t="str">
        <f t="shared" si="70"/>
        <v>Jul</v>
      </c>
      <c r="P732" s="19">
        <f t="shared" si="71"/>
        <v>41170.97755787037</v>
      </c>
      <c r="Q732" t="b">
        <v>0</v>
      </c>
      <c r="R732">
        <v>265</v>
      </c>
      <c r="S732" t="b">
        <v>1</v>
      </c>
      <c r="T732" t="s">
        <v>8274</v>
      </c>
      <c r="U732" s="8">
        <v>1.3219000000000001</v>
      </c>
      <c r="V732" s="17">
        <f t="shared" si="66"/>
        <v>99.766037735849054</v>
      </c>
      <c r="W732" t="s">
        <v>8322</v>
      </c>
      <c r="X732" t="s">
        <v>8323</v>
      </c>
    </row>
    <row r="733" spans="1:24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21">
        <f t="shared" si="67"/>
        <v>40854.536932870367</v>
      </c>
      <c r="L733" s="24">
        <v>40854.536932870367</v>
      </c>
      <c r="M733" s="27">
        <f t="shared" si="68"/>
        <v>11</v>
      </c>
      <c r="N733" s="27">
        <f t="shared" si="69"/>
        <v>2011</v>
      </c>
      <c r="O733" s="25" t="str">
        <f t="shared" si="70"/>
        <v>Nov</v>
      </c>
      <c r="P733" s="19">
        <f t="shared" si="71"/>
        <v>40884.536932870367</v>
      </c>
      <c r="Q733" t="b">
        <v>0</v>
      </c>
      <c r="R733">
        <v>71</v>
      </c>
      <c r="S733" t="b">
        <v>1</v>
      </c>
      <c r="T733" t="s">
        <v>8274</v>
      </c>
      <c r="U733" s="8">
        <v>1.26</v>
      </c>
      <c r="V733" s="17">
        <f t="shared" si="66"/>
        <v>88.732394366197184</v>
      </c>
      <c r="W733" t="s">
        <v>8322</v>
      </c>
      <c r="X733" t="s">
        <v>8323</v>
      </c>
    </row>
    <row r="734" spans="1:24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21">
        <f t="shared" si="67"/>
        <v>40879.587349537032</v>
      </c>
      <c r="L734" s="24">
        <v>40879.58734953704</v>
      </c>
      <c r="M734" s="27">
        <f t="shared" si="68"/>
        <v>12</v>
      </c>
      <c r="N734" s="27">
        <f t="shared" si="69"/>
        <v>2011</v>
      </c>
      <c r="O734" s="25" t="str">
        <f t="shared" si="70"/>
        <v>Dec</v>
      </c>
      <c r="P734" s="19">
        <f t="shared" si="71"/>
        <v>40930.041666666664</v>
      </c>
      <c r="Q734" t="b">
        <v>0</v>
      </c>
      <c r="R734">
        <v>13</v>
      </c>
      <c r="S734" t="b">
        <v>1</v>
      </c>
      <c r="T734" t="s">
        <v>8274</v>
      </c>
      <c r="U734" s="8">
        <v>1.6</v>
      </c>
      <c r="V734" s="17">
        <f t="shared" si="66"/>
        <v>4.9230769230769234</v>
      </c>
      <c r="W734" t="s">
        <v>8322</v>
      </c>
      <c r="X734" t="s">
        <v>8323</v>
      </c>
    </row>
    <row r="735" spans="1:24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21">
        <f t="shared" si="67"/>
        <v>41486.21598379629</v>
      </c>
      <c r="L735" s="24">
        <v>41486.215983796297</v>
      </c>
      <c r="M735" s="27">
        <f t="shared" si="68"/>
        <v>7</v>
      </c>
      <c r="N735" s="27">
        <f t="shared" si="69"/>
        <v>2013</v>
      </c>
      <c r="O735" s="25" t="str">
        <f t="shared" si="70"/>
        <v>Jul</v>
      </c>
      <c r="P735" s="19">
        <f t="shared" si="71"/>
        <v>41546.21598379629</v>
      </c>
      <c r="Q735" t="b">
        <v>0</v>
      </c>
      <c r="R735">
        <v>169</v>
      </c>
      <c r="S735" t="b">
        <v>1</v>
      </c>
      <c r="T735" t="s">
        <v>8274</v>
      </c>
      <c r="U735" s="8">
        <v>1.2048000000000001</v>
      </c>
      <c r="V735" s="17">
        <f t="shared" si="66"/>
        <v>17.822485207100591</v>
      </c>
      <c r="W735" t="s">
        <v>8322</v>
      </c>
      <c r="X735" t="s">
        <v>8323</v>
      </c>
    </row>
    <row r="736" spans="1:24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21">
        <f t="shared" si="67"/>
        <v>41598.211712962962</v>
      </c>
      <c r="L736" s="24">
        <v>41598.211712962962</v>
      </c>
      <c r="M736" s="27">
        <f t="shared" si="68"/>
        <v>11</v>
      </c>
      <c r="N736" s="27">
        <f t="shared" si="69"/>
        <v>2013</v>
      </c>
      <c r="O736" s="25" t="str">
        <f t="shared" si="70"/>
        <v>Nov</v>
      </c>
      <c r="P736" s="19">
        <f t="shared" si="71"/>
        <v>41628.211712962962</v>
      </c>
      <c r="Q736" t="b">
        <v>0</v>
      </c>
      <c r="R736">
        <v>57</v>
      </c>
      <c r="S736" t="b">
        <v>1</v>
      </c>
      <c r="T736" t="s">
        <v>8274</v>
      </c>
      <c r="U736" s="8">
        <v>1.2552941176470589</v>
      </c>
      <c r="V736" s="17">
        <f t="shared" si="66"/>
        <v>187.19298245614036</v>
      </c>
      <c r="W736" t="s">
        <v>8322</v>
      </c>
      <c r="X736" t="s">
        <v>8323</v>
      </c>
    </row>
    <row r="737" spans="1:24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21">
        <f t="shared" si="67"/>
        <v>42101.956249999996</v>
      </c>
      <c r="L737" s="24">
        <v>42101.956250000003</v>
      </c>
      <c r="M737" s="27">
        <f t="shared" si="68"/>
        <v>4</v>
      </c>
      <c r="N737" s="27">
        <f t="shared" si="69"/>
        <v>2015</v>
      </c>
      <c r="O737" s="25" t="str">
        <f t="shared" si="70"/>
        <v>Apr</v>
      </c>
      <c r="P737" s="19">
        <f t="shared" si="71"/>
        <v>42132.999999999993</v>
      </c>
      <c r="Q737" t="b">
        <v>0</v>
      </c>
      <c r="R737">
        <v>229</v>
      </c>
      <c r="S737" t="b">
        <v>1</v>
      </c>
      <c r="T737" t="s">
        <v>8274</v>
      </c>
      <c r="U737" s="8">
        <v>1.1440638297872341</v>
      </c>
      <c r="V737" s="17">
        <f t="shared" si="66"/>
        <v>234.80786026200875</v>
      </c>
      <c r="W737" t="s">
        <v>8322</v>
      </c>
      <c r="X737" t="s">
        <v>8323</v>
      </c>
    </row>
    <row r="738" spans="1:24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21">
        <f t="shared" si="67"/>
        <v>41945.821134259255</v>
      </c>
      <c r="L738" s="24">
        <v>41945.821134259262</v>
      </c>
      <c r="M738" s="27">
        <f t="shared" si="68"/>
        <v>11</v>
      </c>
      <c r="N738" s="27">
        <f t="shared" si="69"/>
        <v>2014</v>
      </c>
      <c r="O738" s="25" t="str">
        <f t="shared" si="70"/>
        <v>Nov</v>
      </c>
      <c r="P738" s="19">
        <f t="shared" si="71"/>
        <v>41976.818749999999</v>
      </c>
      <c r="Q738" t="b">
        <v>0</v>
      </c>
      <c r="R738">
        <v>108</v>
      </c>
      <c r="S738" t="b">
        <v>1</v>
      </c>
      <c r="T738" t="s">
        <v>8274</v>
      </c>
      <c r="U738" s="8">
        <v>3.151388888888889</v>
      </c>
      <c r="V738" s="17">
        <f t="shared" si="66"/>
        <v>105.04629629629629</v>
      </c>
      <c r="W738" t="s">
        <v>8322</v>
      </c>
      <c r="X738" t="s">
        <v>8323</v>
      </c>
    </row>
    <row r="739" spans="1:24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21">
        <f t="shared" si="67"/>
        <v>41579.525925925926</v>
      </c>
      <c r="L739" s="24">
        <v>41579.525925925926</v>
      </c>
      <c r="M739" s="27">
        <f t="shared" si="68"/>
        <v>11</v>
      </c>
      <c r="N739" s="27">
        <f t="shared" si="69"/>
        <v>2013</v>
      </c>
      <c r="O739" s="25" t="str">
        <f t="shared" si="70"/>
        <v>Nov</v>
      </c>
      <c r="P739" s="19">
        <f t="shared" si="71"/>
        <v>41598.999305555553</v>
      </c>
      <c r="Q739" t="b">
        <v>0</v>
      </c>
      <c r="R739">
        <v>108</v>
      </c>
      <c r="S739" t="b">
        <v>1</v>
      </c>
      <c r="T739" t="s">
        <v>8274</v>
      </c>
      <c r="U739" s="8">
        <v>1.224</v>
      </c>
      <c r="V739" s="17">
        <f t="shared" si="66"/>
        <v>56.666666666666664</v>
      </c>
      <c r="W739" t="s">
        <v>8322</v>
      </c>
      <c r="X739" t="s">
        <v>8323</v>
      </c>
    </row>
    <row r="740" spans="1:24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21">
        <f t="shared" si="67"/>
        <v>41667.066979166666</v>
      </c>
      <c r="L740" s="24">
        <v>41667.066979166666</v>
      </c>
      <c r="M740" s="27">
        <f t="shared" si="68"/>
        <v>1</v>
      </c>
      <c r="N740" s="27">
        <f t="shared" si="69"/>
        <v>2014</v>
      </c>
      <c r="O740" s="25" t="str">
        <f t="shared" si="70"/>
        <v>Jan</v>
      </c>
      <c r="P740" s="19">
        <f t="shared" si="71"/>
        <v>41684.625</v>
      </c>
      <c r="Q740" t="b">
        <v>0</v>
      </c>
      <c r="R740">
        <v>41</v>
      </c>
      <c r="S740" t="b">
        <v>1</v>
      </c>
      <c r="T740" t="s">
        <v>8274</v>
      </c>
      <c r="U740" s="8">
        <v>1.0673333333333332</v>
      </c>
      <c r="V740" s="17">
        <f t="shared" si="66"/>
        <v>39.048780487804876</v>
      </c>
      <c r="W740" t="s">
        <v>8322</v>
      </c>
      <c r="X740" t="s">
        <v>8323</v>
      </c>
    </row>
    <row r="741" spans="1:24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21">
        <f t="shared" si="67"/>
        <v>41943.39576388889</v>
      </c>
      <c r="L741" s="24">
        <v>41943.39576388889</v>
      </c>
      <c r="M741" s="27">
        <f t="shared" si="68"/>
        <v>10</v>
      </c>
      <c r="N741" s="27">
        <f t="shared" si="69"/>
        <v>2014</v>
      </c>
      <c r="O741" s="25" t="str">
        <f t="shared" si="70"/>
        <v>Oct</v>
      </c>
      <c r="P741" s="19">
        <f t="shared" si="71"/>
        <v>41973.999305555553</v>
      </c>
      <c r="Q741" t="b">
        <v>0</v>
      </c>
      <c r="R741">
        <v>139</v>
      </c>
      <c r="S741" t="b">
        <v>1</v>
      </c>
      <c r="T741" t="s">
        <v>8274</v>
      </c>
      <c r="U741" s="8">
        <v>1.5833333333333333</v>
      </c>
      <c r="V741" s="17">
        <f t="shared" si="66"/>
        <v>68.345323741007192</v>
      </c>
      <c r="W741" t="s">
        <v>8322</v>
      </c>
      <c r="X741" t="s">
        <v>8323</v>
      </c>
    </row>
    <row r="742" spans="1:24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21">
        <f t="shared" si="67"/>
        <v>41829.294317129628</v>
      </c>
      <c r="L742" s="24">
        <v>41829.294317129628</v>
      </c>
      <c r="M742" s="27">
        <f t="shared" si="68"/>
        <v>7</v>
      </c>
      <c r="N742" s="27">
        <f t="shared" si="69"/>
        <v>2014</v>
      </c>
      <c r="O742" s="25" t="str">
        <f t="shared" si="70"/>
        <v>Jul</v>
      </c>
      <c r="P742" s="19">
        <f t="shared" si="71"/>
        <v>41862.294317129628</v>
      </c>
      <c r="Q742" t="b">
        <v>0</v>
      </c>
      <c r="R742">
        <v>19</v>
      </c>
      <c r="S742" t="b">
        <v>1</v>
      </c>
      <c r="T742" t="s">
        <v>8274</v>
      </c>
      <c r="U742" s="8">
        <v>1.0740000000000001</v>
      </c>
      <c r="V742" s="17">
        <f t="shared" si="66"/>
        <v>169.57894736842104</v>
      </c>
      <c r="W742" t="s">
        <v>8322</v>
      </c>
      <c r="X742" t="s">
        <v>8323</v>
      </c>
    </row>
    <row r="743" spans="1:24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21">
        <f t="shared" si="67"/>
        <v>42161.93844907407</v>
      </c>
      <c r="L743" s="24">
        <v>42161.938449074078</v>
      </c>
      <c r="M743" s="27">
        <f t="shared" si="68"/>
        <v>6</v>
      </c>
      <c r="N743" s="27">
        <f t="shared" si="69"/>
        <v>2015</v>
      </c>
      <c r="O743" s="25" t="str">
        <f t="shared" si="70"/>
        <v>Jun</v>
      </c>
      <c r="P743" s="19">
        <f t="shared" si="71"/>
        <v>42175.93844907407</v>
      </c>
      <c r="Q743" t="b">
        <v>0</v>
      </c>
      <c r="R743">
        <v>94</v>
      </c>
      <c r="S743" t="b">
        <v>1</v>
      </c>
      <c r="T743" t="s">
        <v>8274</v>
      </c>
      <c r="U743" s="8">
        <v>1.0226</v>
      </c>
      <c r="V743" s="17">
        <f t="shared" si="66"/>
        <v>141.42340425531913</v>
      </c>
      <c r="W743" t="s">
        <v>8322</v>
      </c>
      <c r="X743" t="s">
        <v>8323</v>
      </c>
    </row>
    <row r="744" spans="1:24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21">
        <f t="shared" si="67"/>
        <v>41401.439884259256</v>
      </c>
      <c r="L744" s="24">
        <v>41401.439884259256</v>
      </c>
      <c r="M744" s="27">
        <f t="shared" si="68"/>
        <v>5</v>
      </c>
      <c r="N744" s="27">
        <f t="shared" si="69"/>
        <v>2013</v>
      </c>
      <c r="O744" s="25" t="str">
        <f t="shared" si="70"/>
        <v>May</v>
      </c>
      <c r="P744" s="19">
        <f t="shared" si="71"/>
        <v>41436.439884259256</v>
      </c>
      <c r="Q744" t="b">
        <v>0</v>
      </c>
      <c r="R744">
        <v>23</v>
      </c>
      <c r="S744" t="b">
        <v>1</v>
      </c>
      <c r="T744" t="s">
        <v>8274</v>
      </c>
      <c r="U744" s="8">
        <v>1.1071428571428572</v>
      </c>
      <c r="V744" s="17">
        <f t="shared" si="66"/>
        <v>67.391304347826093</v>
      </c>
      <c r="W744" t="s">
        <v>8322</v>
      </c>
      <c r="X744" t="s">
        <v>8323</v>
      </c>
    </row>
    <row r="745" spans="1:24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21">
        <f t="shared" si="67"/>
        <v>41689.709629629629</v>
      </c>
      <c r="L745" s="24">
        <v>41689.709629629629</v>
      </c>
      <c r="M745" s="27">
        <f t="shared" si="68"/>
        <v>2</v>
      </c>
      <c r="N745" s="27">
        <f t="shared" si="69"/>
        <v>2014</v>
      </c>
      <c r="O745" s="25" t="str">
        <f t="shared" si="70"/>
        <v>Feb</v>
      </c>
      <c r="P745" s="19">
        <f t="shared" si="71"/>
        <v>41719.667962962958</v>
      </c>
      <c r="Q745" t="b">
        <v>0</v>
      </c>
      <c r="R745">
        <v>15</v>
      </c>
      <c r="S745" t="b">
        <v>1</v>
      </c>
      <c r="T745" t="s">
        <v>8274</v>
      </c>
      <c r="U745" s="8">
        <v>1.48</v>
      </c>
      <c r="V745" s="17">
        <f t="shared" si="66"/>
        <v>54.266666666666666</v>
      </c>
      <c r="W745" t="s">
        <v>8322</v>
      </c>
      <c r="X745" t="s">
        <v>8323</v>
      </c>
    </row>
    <row r="746" spans="1:24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21">
        <f t="shared" si="67"/>
        <v>40990.500983796293</v>
      </c>
      <c r="L746" s="24">
        <v>40990.500983796293</v>
      </c>
      <c r="M746" s="27">
        <f t="shared" si="68"/>
        <v>3</v>
      </c>
      <c r="N746" s="27">
        <f t="shared" si="69"/>
        <v>2012</v>
      </c>
      <c r="O746" s="25" t="str">
        <f t="shared" si="70"/>
        <v>Mar</v>
      </c>
      <c r="P746" s="19">
        <f t="shared" si="71"/>
        <v>41015.666666666664</v>
      </c>
      <c r="Q746" t="b">
        <v>0</v>
      </c>
      <c r="R746">
        <v>62</v>
      </c>
      <c r="S746" t="b">
        <v>1</v>
      </c>
      <c r="T746" t="s">
        <v>8274</v>
      </c>
      <c r="U746" s="8">
        <v>1.0232000000000001</v>
      </c>
      <c r="V746" s="17">
        <f t="shared" si="66"/>
        <v>82.516129032258064</v>
      </c>
      <c r="W746" t="s">
        <v>8322</v>
      </c>
      <c r="X746" t="s">
        <v>8323</v>
      </c>
    </row>
    <row r="747" spans="1:24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21">
        <f t="shared" si="67"/>
        <v>41226.748877314814</v>
      </c>
      <c r="L747" s="24">
        <v>41226.748877314814</v>
      </c>
      <c r="M747" s="27">
        <f t="shared" si="68"/>
        <v>11</v>
      </c>
      <c r="N747" s="27">
        <f t="shared" si="69"/>
        <v>2012</v>
      </c>
      <c r="O747" s="25" t="str">
        <f t="shared" si="70"/>
        <v>Nov</v>
      </c>
      <c r="P747" s="19">
        <f t="shared" si="71"/>
        <v>41256.748877314814</v>
      </c>
      <c r="Q747" t="b">
        <v>0</v>
      </c>
      <c r="R747">
        <v>74</v>
      </c>
      <c r="S747" t="b">
        <v>1</v>
      </c>
      <c r="T747" t="s">
        <v>8274</v>
      </c>
      <c r="U747" s="8">
        <v>1.7909909909909909</v>
      </c>
      <c r="V747" s="17">
        <f t="shared" si="66"/>
        <v>53.729729729729726</v>
      </c>
      <c r="W747" t="s">
        <v>8322</v>
      </c>
      <c r="X747" t="s">
        <v>8323</v>
      </c>
    </row>
    <row r="748" spans="1:24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21">
        <f t="shared" si="67"/>
        <v>41367.363946759258</v>
      </c>
      <c r="L748" s="24">
        <v>41367.363946759258</v>
      </c>
      <c r="M748" s="27">
        <f t="shared" si="68"/>
        <v>4</v>
      </c>
      <c r="N748" s="27">
        <f t="shared" si="69"/>
        <v>2013</v>
      </c>
      <c r="O748" s="25" t="str">
        <f t="shared" si="70"/>
        <v>Apr</v>
      </c>
      <c r="P748" s="19">
        <f t="shared" si="71"/>
        <v>41397.363946759258</v>
      </c>
      <c r="Q748" t="b">
        <v>0</v>
      </c>
      <c r="R748">
        <v>97</v>
      </c>
      <c r="S748" t="b">
        <v>1</v>
      </c>
      <c r="T748" t="s">
        <v>8274</v>
      </c>
      <c r="U748" s="8">
        <v>1.1108135252761968</v>
      </c>
      <c r="V748" s="17">
        <f t="shared" si="66"/>
        <v>34.206185567010309</v>
      </c>
      <c r="W748" t="s">
        <v>8322</v>
      </c>
      <c r="X748" t="s">
        <v>8323</v>
      </c>
    </row>
    <row r="749" spans="1:24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21">
        <f t="shared" si="67"/>
        <v>41156.834594907406</v>
      </c>
      <c r="L749" s="24">
        <v>41156.834594907406</v>
      </c>
      <c r="M749" s="27">
        <f t="shared" si="68"/>
        <v>9</v>
      </c>
      <c r="N749" s="27">
        <f t="shared" si="69"/>
        <v>2012</v>
      </c>
      <c r="O749" s="25" t="str">
        <f t="shared" si="70"/>
        <v>Sep</v>
      </c>
      <c r="P749" s="19">
        <f t="shared" si="71"/>
        <v>41174.957638888889</v>
      </c>
      <c r="Q749" t="b">
        <v>0</v>
      </c>
      <c r="R749">
        <v>55</v>
      </c>
      <c r="S749" t="b">
        <v>1</v>
      </c>
      <c r="T749" t="s">
        <v>8274</v>
      </c>
      <c r="U749" s="8">
        <v>1.0004285714285714</v>
      </c>
      <c r="V749" s="17">
        <f t="shared" si="66"/>
        <v>127.32727272727273</v>
      </c>
      <c r="W749" t="s">
        <v>8322</v>
      </c>
      <c r="X749" t="s">
        <v>8323</v>
      </c>
    </row>
    <row r="750" spans="1:24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21">
        <f t="shared" si="67"/>
        <v>41988.340497685182</v>
      </c>
      <c r="L750" s="24">
        <v>41988.340497685182</v>
      </c>
      <c r="M750" s="27">
        <f t="shared" si="68"/>
        <v>12</v>
      </c>
      <c r="N750" s="27">
        <f t="shared" si="69"/>
        <v>2014</v>
      </c>
      <c r="O750" s="25" t="str">
        <f t="shared" si="70"/>
        <v>Dec</v>
      </c>
      <c r="P750" s="19">
        <f t="shared" si="71"/>
        <v>42019.245833333327</v>
      </c>
      <c r="Q750" t="b">
        <v>0</v>
      </c>
      <c r="R750">
        <v>44</v>
      </c>
      <c r="S750" t="b">
        <v>1</v>
      </c>
      <c r="T750" t="s">
        <v>8274</v>
      </c>
      <c r="U750" s="8">
        <v>1.0024999999999999</v>
      </c>
      <c r="V750" s="17">
        <f t="shared" si="66"/>
        <v>45.56818181818182</v>
      </c>
      <c r="W750" t="s">
        <v>8322</v>
      </c>
      <c r="X750" t="s">
        <v>8323</v>
      </c>
    </row>
    <row r="751" spans="1:24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21">
        <f t="shared" si="67"/>
        <v>41831.638495370367</v>
      </c>
      <c r="L751" s="24">
        <v>41831.638495370367</v>
      </c>
      <c r="M751" s="27">
        <f t="shared" si="68"/>
        <v>7</v>
      </c>
      <c r="N751" s="27">
        <f t="shared" si="69"/>
        <v>2014</v>
      </c>
      <c r="O751" s="25" t="str">
        <f t="shared" si="70"/>
        <v>Jul</v>
      </c>
      <c r="P751" s="19">
        <f t="shared" si="71"/>
        <v>41861.638495370367</v>
      </c>
      <c r="Q751" t="b">
        <v>0</v>
      </c>
      <c r="R751">
        <v>110</v>
      </c>
      <c r="S751" t="b">
        <v>1</v>
      </c>
      <c r="T751" t="s">
        <v>8274</v>
      </c>
      <c r="U751" s="8">
        <v>1.0556000000000001</v>
      </c>
      <c r="V751" s="17">
        <f t="shared" si="66"/>
        <v>95.963636363636368</v>
      </c>
      <c r="W751" t="s">
        <v>8322</v>
      </c>
      <c r="X751" t="s">
        <v>8323</v>
      </c>
    </row>
    <row r="752" spans="1:24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21">
        <f t="shared" si="67"/>
        <v>42733.732986111114</v>
      </c>
      <c r="L752" s="24">
        <v>42733.732986111114</v>
      </c>
      <c r="M752" s="27">
        <f t="shared" si="68"/>
        <v>12</v>
      </c>
      <c r="N752" s="27">
        <f t="shared" si="69"/>
        <v>2016</v>
      </c>
      <c r="O752" s="25" t="str">
        <f t="shared" si="70"/>
        <v>Dec</v>
      </c>
      <c r="P752" s="19">
        <f t="shared" si="71"/>
        <v>42763.732986111114</v>
      </c>
      <c r="Q752" t="b">
        <v>0</v>
      </c>
      <c r="R752">
        <v>59</v>
      </c>
      <c r="S752" t="b">
        <v>1</v>
      </c>
      <c r="T752" t="s">
        <v>8274</v>
      </c>
      <c r="U752" s="8">
        <v>1.0258775877587758</v>
      </c>
      <c r="V752" s="17">
        <f t="shared" si="66"/>
        <v>77.271186440677965</v>
      </c>
      <c r="W752" t="s">
        <v>8322</v>
      </c>
      <c r="X752" t="s">
        <v>8323</v>
      </c>
    </row>
    <row r="753" spans="1:24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21">
        <f t="shared" si="67"/>
        <v>41299.669814814813</v>
      </c>
      <c r="L753" s="24">
        <v>41299.669814814813</v>
      </c>
      <c r="M753" s="27">
        <f t="shared" si="68"/>
        <v>1</v>
      </c>
      <c r="N753" s="27">
        <f t="shared" si="69"/>
        <v>2013</v>
      </c>
      <c r="O753" s="25" t="str">
        <f t="shared" si="70"/>
        <v>Jan</v>
      </c>
      <c r="P753" s="19">
        <f t="shared" si="71"/>
        <v>41329.669814814813</v>
      </c>
      <c r="Q753" t="b">
        <v>0</v>
      </c>
      <c r="R753">
        <v>62</v>
      </c>
      <c r="S753" t="b">
        <v>1</v>
      </c>
      <c r="T753" t="s">
        <v>8274</v>
      </c>
      <c r="U753" s="8">
        <v>1.1850000000000001</v>
      </c>
      <c r="V753" s="17">
        <f t="shared" si="66"/>
        <v>57.338709677419352</v>
      </c>
      <c r="W753" t="s">
        <v>8322</v>
      </c>
      <c r="X753" t="s">
        <v>8323</v>
      </c>
    </row>
    <row r="754" spans="1:24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21">
        <f t="shared" si="67"/>
        <v>40713.422164351847</v>
      </c>
      <c r="L754" s="24">
        <v>40713.422164351854</v>
      </c>
      <c r="M754" s="27">
        <f t="shared" si="68"/>
        <v>6</v>
      </c>
      <c r="N754" s="27">
        <f t="shared" si="69"/>
        <v>2011</v>
      </c>
      <c r="O754" s="25" t="str">
        <f t="shared" si="70"/>
        <v>Jun</v>
      </c>
      <c r="P754" s="19">
        <f t="shared" si="71"/>
        <v>40759.422164351847</v>
      </c>
      <c r="Q754" t="b">
        <v>0</v>
      </c>
      <c r="R754">
        <v>105</v>
      </c>
      <c r="S754" t="b">
        <v>1</v>
      </c>
      <c r="T754" t="s">
        <v>8274</v>
      </c>
      <c r="U754" s="8">
        <v>1.117</v>
      </c>
      <c r="V754" s="17">
        <f t="shared" si="66"/>
        <v>53.19047619047619</v>
      </c>
      <c r="W754" t="s">
        <v>8322</v>
      </c>
      <c r="X754" t="s">
        <v>8323</v>
      </c>
    </row>
    <row r="755" spans="1:24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21">
        <f t="shared" si="67"/>
        <v>42639.213159722225</v>
      </c>
      <c r="L755" s="24">
        <v>42639.213159722225</v>
      </c>
      <c r="M755" s="27">
        <f t="shared" si="68"/>
        <v>9</v>
      </c>
      <c r="N755" s="27">
        <f t="shared" si="69"/>
        <v>2016</v>
      </c>
      <c r="O755" s="25" t="str">
        <f t="shared" si="70"/>
        <v>Sep</v>
      </c>
      <c r="P755" s="19">
        <f t="shared" si="71"/>
        <v>42659.249999999993</v>
      </c>
      <c r="Q755" t="b">
        <v>0</v>
      </c>
      <c r="R755">
        <v>26</v>
      </c>
      <c r="S755" t="b">
        <v>1</v>
      </c>
      <c r="T755" t="s">
        <v>8274</v>
      </c>
      <c r="U755" s="8">
        <v>1.28</v>
      </c>
      <c r="V755" s="17">
        <f t="shared" si="66"/>
        <v>492.30769230769232</v>
      </c>
      <c r="W755" t="s">
        <v>8322</v>
      </c>
      <c r="X755" t="s">
        <v>8323</v>
      </c>
    </row>
    <row r="756" spans="1:24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21">
        <f t="shared" si="67"/>
        <v>42019.381840277776</v>
      </c>
      <c r="L756" s="24">
        <v>42019.381840277776</v>
      </c>
      <c r="M756" s="27">
        <f t="shared" si="68"/>
        <v>1</v>
      </c>
      <c r="N756" s="27">
        <f t="shared" si="69"/>
        <v>2015</v>
      </c>
      <c r="O756" s="25" t="str">
        <f t="shared" si="70"/>
        <v>Jan</v>
      </c>
      <c r="P756" s="19">
        <f t="shared" si="71"/>
        <v>42049.381840277776</v>
      </c>
      <c r="Q756" t="b">
        <v>0</v>
      </c>
      <c r="R756">
        <v>49</v>
      </c>
      <c r="S756" t="b">
        <v>1</v>
      </c>
      <c r="T756" t="s">
        <v>8274</v>
      </c>
      <c r="U756" s="8">
        <v>1.0375000000000001</v>
      </c>
      <c r="V756" s="17">
        <f t="shared" si="66"/>
        <v>42.346938775510203</v>
      </c>
      <c r="W756" t="s">
        <v>8322</v>
      </c>
      <c r="X756" t="s">
        <v>8323</v>
      </c>
    </row>
    <row r="757" spans="1:24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21">
        <f t="shared" si="67"/>
        <v>41249.54075231481</v>
      </c>
      <c r="L757" s="24">
        <v>41249.540752314817</v>
      </c>
      <c r="M757" s="27">
        <f t="shared" si="68"/>
        <v>12</v>
      </c>
      <c r="N757" s="27">
        <f t="shared" si="69"/>
        <v>2012</v>
      </c>
      <c r="O757" s="25" t="str">
        <f t="shared" si="70"/>
        <v>Dec</v>
      </c>
      <c r="P757" s="19">
        <f t="shared" si="71"/>
        <v>41279.54075231481</v>
      </c>
      <c r="Q757" t="b">
        <v>0</v>
      </c>
      <c r="R757">
        <v>68</v>
      </c>
      <c r="S757" t="b">
        <v>1</v>
      </c>
      <c r="T757" t="s">
        <v>8274</v>
      </c>
      <c r="U757" s="8">
        <v>1.0190760000000001</v>
      </c>
      <c r="V757" s="17">
        <f t="shared" si="66"/>
        <v>37.466029411764708</v>
      </c>
      <c r="W757" t="s">
        <v>8322</v>
      </c>
      <c r="X757" t="s">
        <v>8323</v>
      </c>
    </row>
    <row r="758" spans="1:24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21">
        <f t="shared" si="67"/>
        <v>41383.396724537037</v>
      </c>
      <c r="L758" s="24">
        <v>41383.396724537037</v>
      </c>
      <c r="M758" s="27">
        <f t="shared" si="68"/>
        <v>4</v>
      </c>
      <c r="N758" s="27">
        <f t="shared" si="69"/>
        <v>2013</v>
      </c>
      <c r="O758" s="25" t="str">
        <f t="shared" si="70"/>
        <v>Apr</v>
      </c>
      <c r="P758" s="19">
        <f t="shared" si="71"/>
        <v>41413.820138888885</v>
      </c>
      <c r="Q758" t="b">
        <v>0</v>
      </c>
      <c r="R758">
        <v>22</v>
      </c>
      <c r="S758" t="b">
        <v>1</v>
      </c>
      <c r="T758" t="s">
        <v>8274</v>
      </c>
      <c r="U758" s="8">
        <v>1.177142857142857</v>
      </c>
      <c r="V758" s="17">
        <f t="shared" si="66"/>
        <v>37.454545454545453</v>
      </c>
      <c r="W758" t="s">
        <v>8322</v>
      </c>
      <c r="X758" t="s">
        <v>8323</v>
      </c>
    </row>
    <row r="759" spans="1:24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21">
        <f t="shared" si="67"/>
        <v>40590.558553240735</v>
      </c>
      <c r="L759" s="24">
        <v>40590.558553240742</v>
      </c>
      <c r="M759" s="27">
        <f t="shared" si="68"/>
        <v>2</v>
      </c>
      <c r="N759" s="27">
        <f t="shared" si="69"/>
        <v>2011</v>
      </c>
      <c r="O759" s="25" t="str">
        <f t="shared" si="70"/>
        <v>Feb</v>
      </c>
      <c r="P759" s="19">
        <f t="shared" si="71"/>
        <v>40651.516886574071</v>
      </c>
      <c r="Q759" t="b">
        <v>0</v>
      </c>
      <c r="R759">
        <v>18</v>
      </c>
      <c r="S759" t="b">
        <v>1</v>
      </c>
      <c r="T759" t="s">
        <v>8274</v>
      </c>
      <c r="U759" s="8">
        <v>2.38</v>
      </c>
      <c r="V759" s="17">
        <f t="shared" si="66"/>
        <v>33.055555555555557</v>
      </c>
      <c r="W759" t="s">
        <v>8322</v>
      </c>
      <c r="X759" t="s">
        <v>8323</v>
      </c>
    </row>
    <row r="760" spans="1:24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21">
        <f t="shared" si="67"/>
        <v>41234.846226851849</v>
      </c>
      <c r="L760" s="24">
        <v>41234.846226851849</v>
      </c>
      <c r="M760" s="27">
        <f t="shared" si="68"/>
        <v>11</v>
      </c>
      <c r="N760" s="27">
        <f t="shared" si="69"/>
        <v>2012</v>
      </c>
      <c r="O760" s="25" t="str">
        <f t="shared" si="70"/>
        <v>Nov</v>
      </c>
      <c r="P760" s="19">
        <f t="shared" si="71"/>
        <v>41248.846226851849</v>
      </c>
      <c r="Q760" t="b">
        <v>0</v>
      </c>
      <c r="R760">
        <v>19</v>
      </c>
      <c r="S760" t="b">
        <v>1</v>
      </c>
      <c r="T760" t="s">
        <v>8274</v>
      </c>
      <c r="U760" s="8">
        <v>1.02</v>
      </c>
      <c r="V760" s="17">
        <f t="shared" si="66"/>
        <v>134.21052631578948</v>
      </c>
      <c r="W760" t="s">
        <v>8322</v>
      </c>
      <c r="X760" t="s">
        <v>8323</v>
      </c>
    </row>
    <row r="761" spans="1:24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21">
        <f t="shared" si="67"/>
        <v>40429.628101851849</v>
      </c>
      <c r="L761" s="24">
        <v>40429.628101851849</v>
      </c>
      <c r="M761" s="27">
        <f t="shared" si="68"/>
        <v>9</v>
      </c>
      <c r="N761" s="27">
        <f t="shared" si="69"/>
        <v>2010</v>
      </c>
      <c r="O761" s="25" t="str">
        <f t="shared" si="70"/>
        <v>Sep</v>
      </c>
      <c r="P761" s="19">
        <f t="shared" si="71"/>
        <v>40459.628101851849</v>
      </c>
      <c r="Q761" t="b">
        <v>0</v>
      </c>
      <c r="R761">
        <v>99</v>
      </c>
      <c r="S761" t="b">
        <v>1</v>
      </c>
      <c r="T761" t="s">
        <v>8274</v>
      </c>
      <c r="U761" s="8">
        <v>1.0192000000000001</v>
      </c>
      <c r="V761" s="17">
        <f t="shared" si="66"/>
        <v>51.474747474747474</v>
      </c>
      <c r="W761" t="s">
        <v>8322</v>
      </c>
      <c r="X761" t="s">
        <v>8323</v>
      </c>
    </row>
    <row r="762" spans="1:24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21">
        <f t="shared" si="67"/>
        <v>41789.121979166666</v>
      </c>
      <c r="L762" s="24">
        <v>41789.121979166666</v>
      </c>
      <c r="M762" s="27">
        <f t="shared" si="68"/>
        <v>5</v>
      </c>
      <c r="N762" s="27">
        <f t="shared" si="69"/>
        <v>2014</v>
      </c>
      <c r="O762" s="25" t="str">
        <f t="shared" si="70"/>
        <v>May</v>
      </c>
      <c r="P762" s="19">
        <f t="shared" si="71"/>
        <v>41829.121979166666</v>
      </c>
      <c r="Q762" t="b">
        <v>0</v>
      </c>
      <c r="R762">
        <v>0</v>
      </c>
      <c r="S762" t="b">
        <v>0</v>
      </c>
      <c r="T762" t="s">
        <v>8275</v>
      </c>
      <c r="U762" s="8">
        <v>0</v>
      </c>
      <c r="V762" s="17" t="e">
        <f t="shared" si="66"/>
        <v>#DIV/0!</v>
      </c>
      <c r="W762" t="s">
        <v>8322</v>
      </c>
      <c r="X762" t="s">
        <v>8324</v>
      </c>
    </row>
    <row r="763" spans="1:24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21">
        <f t="shared" si="67"/>
        <v>42670.555706018517</v>
      </c>
      <c r="L763" s="24">
        <v>42670.555706018517</v>
      </c>
      <c r="M763" s="27">
        <f t="shared" si="68"/>
        <v>10</v>
      </c>
      <c r="N763" s="27">
        <f t="shared" si="69"/>
        <v>2016</v>
      </c>
      <c r="O763" s="25" t="str">
        <f t="shared" si="70"/>
        <v>Oct</v>
      </c>
      <c r="P763" s="19">
        <f t="shared" si="71"/>
        <v>42700.597372685188</v>
      </c>
      <c r="Q763" t="b">
        <v>0</v>
      </c>
      <c r="R763">
        <v>6</v>
      </c>
      <c r="S763" t="b">
        <v>0</v>
      </c>
      <c r="T763" t="s">
        <v>8275</v>
      </c>
      <c r="U763" s="8">
        <v>4.7E-2</v>
      </c>
      <c r="V763" s="17">
        <f t="shared" si="66"/>
        <v>39.166666666666664</v>
      </c>
      <c r="W763" t="s">
        <v>8322</v>
      </c>
      <c r="X763" t="s">
        <v>8324</v>
      </c>
    </row>
    <row r="764" spans="1:24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21">
        <f t="shared" si="67"/>
        <v>41642.543124999997</v>
      </c>
      <c r="L764" s="24">
        <v>41642.543124999997</v>
      </c>
      <c r="M764" s="27">
        <f t="shared" si="68"/>
        <v>1</v>
      </c>
      <c r="N764" s="27">
        <f t="shared" si="69"/>
        <v>2014</v>
      </c>
      <c r="O764" s="25" t="str">
        <f t="shared" si="70"/>
        <v>Jan</v>
      </c>
      <c r="P764" s="19">
        <f t="shared" si="71"/>
        <v>41672.543124999997</v>
      </c>
      <c r="Q764" t="b">
        <v>0</v>
      </c>
      <c r="R764">
        <v>0</v>
      </c>
      <c r="S764" t="b">
        <v>0</v>
      </c>
      <c r="T764" t="s">
        <v>8275</v>
      </c>
      <c r="U764" s="8">
        <v>0</v>
      </c>
      <c r="V764" s="17" t="e">
        <f t="shared" si="66"/>
        <v>#DIV/0!</v>
      </c>
      <c r="W764" t="s">
        <v>8322</v>
      </c>
      <c r="X764" t="s">
        <v>8324</v>
      </c>
    </row>
    <row r="765" spans="1:24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21">
        <f t="shared" si="67"/>
        <v>42690.65011574074</v>
      </c>
      <c r="L765" s="24">
        <v>42690.65011574074</v>
      </c>
      <c r="M765" s="27">
        <f t="shared" si="68"/>
        <v>11</v>
      </c>
      <c r="N765" s="27">
        <f t="shared" si="69"/>
        <v>2016</v>
      </c>
      <c r="O765" s="25" t="str">
        <f t="shared" si="70"/>
        <v>Nov</v>
      </c>
      <c r="P765" s="19">
        <f t="shared" si="71"/>
        <v>42708.041666666664</v>
      </c>
      <c r="Q765" t="b">
        <v>0</v>
      </c>
      <c r="R765">
        <v>1</v>
      </c>
      <c r="S765" t="b">
        <v>0</v>
      </c>
      <c r="T765" t="s">
        <v>8275</v>
      </c>
      <c r="U765" s="8">
        <v>1.1655011655011655E-3</v>
      </c>
      <c r="V765" s="17">
        <f t="shared" si="66"/>
        <v>5</v>
      </c>
      <c r="W765" t="s">
        <v>8322</v>
      </c>
      <c r="X765" t="s">
        <v>8324</v>
      </c>
    </row>
    <row r="766" spans="1:24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21">
        <f t="shared" si="67"/>
        <v>41471.238518518519</v>
      </c>
      <c r="L766" s="24">
        <v>41471.238518518519</v>
      </c>
      <c r="M766" s="27">
        <f t="shared" si="68"/>
        <v>7</v>
      </c>
      <c r="N766" s="27">
        <f t="shared" si="69"/>
        <v>2013</v>
      </c>
      <c r="O766" s="25" t="str">
        <f t="shared" si="70"/>
        <v>Jul</v>
      </c>
      <c r="P766" s="19">
        <f t="shared" si="71"/>
        <v>41501.238518518519</v>
      </c>
      <c r="Q766" t="b">
        <v>0</v>
      </c>
      <c r="R766">
        <v>0</v>
      </c>
      <c r="S766" t="b">
        <v>0</v>
      </c>
      <c r="T766" t="s">
        <v>8275</v>
      </c>
      <c r="U766" s="8">
        <v>0</v>
      </c>
      <c r="V766" s="17" t="e">
        <f t="shared" si="66"/>
        <v>#DIV/0!</v>
      </c>
      <c r="W766" t="s">
        <v>8322</v>
      </c>
      <c r="X766" t="s">
        <v>8324</v>
      </c>
    </row>
    <row r="767" spans="1:24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21">
        <f t="shared" si="67"/>
        <v>42226.964826388888</v>
      </c>
      <c r="L767" s="24">
        <v>42226.964826388888</v>
      </c>
      <c r="M767" s="27">
        <f t="shared" si="68"/>
        <v>8</v>
      </c>
      <c r="N767" s="27">
        <f t="shared" si="69"/>
        <v>2015</v>
      </c>
      <c r="O767" s="25" t="str">
        <f t="shared" si="70"/>
        <v>Aug</v>
      </c>
      <c r="P767" s="19">
        <f t="shared" si="71"/>
        <v>42256.964826388888</v>
      </c>
      <c r="Q767" t="b">
        <v>0</v>
      </c>
      <c r="R767">
        <v>44</v>
      </c>
      <c r="S767" t="b">
        <v>0</v>
      </c>
      <c r="T767" t="s">
        <v>8275</v>
      </c>
      <c r="U767" s="8">
        <v>0.36014285714285715</v>
      </c>
      <c r="V767" s="17">
        <f t="shared" si="66"/>
        <v>57.295454545454547</v>
      </c>
      <c r="W767" t="s">
        <v>8322</v>
      </c>
      <c r="X767" t="s">
        <v>8324</v>
      </c>
    </row>
    <row r="768" spans="1:24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21">
        <f t="shared" si="67"/>
        <v>41901.334305555552</v>
      </c>
      <c r="L768" s="24">
        <v>41901.334305555552</v>
      </c>
      <c r="M768" s="27">
        <f t="shared" si="68"/>
        <v>9</v>
      </c>
      <c r="N768" s="27">
        <f t="shared" si="69"/>
        <v>2014</v>
      </c>
      <c r="O768" s="25" t="str">
        <f t="shared" si="70"/>
        <v>Sep</v>
      </c>
      <c r="P768" s="19">
        <f t="shared" si="71"/>
        <v>41931.334305555552</v>
      </c>
      <c r="Q768" t="b">
        <v>0</v>
      </c>
      <c r="R768">
        <v>0</v>
      </c>
      <c r="S768" t="b">
        <v>0</v>
      </c>
      <c r="T768" t="s">
        <v>8275</v>
      </c>
      <c r="U768" s="8">
        <v>0</v>
      </c>
      <c r="V768" s="17" t="e">
        <f t="shared" si="66"/>
        <v>#DIV/0!</v>
      </c>
      <c r="W768" t="s">
        <v>8322</v>
      </c>
      <c r="X768" t="s">
        <v>8324</v>
      </c>
    </row>
    <row r="769" spans="1:24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21">
        <f t="shared" si="67"/>
        <v>42021.57503472222</v>
      </c>
      <c r="L769" s="24">
        <v>42021.57503472222</v>
      </c>
      <c r="M769" s="27">
        <f t="shared" si="68"/>
        <v>1</v>
      </c>
      <c r="N769" s="27">
        <f t="shared" si="69"/>
        <v>2015</v>
      </c>
      <c r="O769" s="25" t="str">
        <f t="shared" si="70"/>
        <v>Jan</v>
      </c>
      <c r="P769" s="19">
        <f t="shared" si="71"/>
        <v>42051.57503472222</v>
      </c>
      <c r="Q769" t="b">
        <v>0</v>
      </c>
      <c r="R769">
        <v>3</v>
      </c>
      <c r="S769" t="b">
        <v>0</v>
      </c>
      <c r="T769" t="s">
        <v>8275</v>
      </c>
      <c r="U769" s="8">
        <v>3.5400000000000001E-2</v>
      </c>
      <c r="V769" s="17">
        <f t="shared" si="66"/>
        <v>59</v>
      </c>
      <c r="W769" t="s">
        <v>8322</v>
      </c>
      <c r="X769" t="s">
        <v>8324</v>
      </c>
    </row>
    <row r="770" spans="1:24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21">
        <f t="shared" si="67"/>
        <v>42114.935300925928</v>
      </c>
      <c r="L770" s="24">
        <v>42114.935300925928</v>
      </c>
      <c r="M770" s="27">
        <f t="shared" si="68"/>
        <v>4</v>
      </c>
      <c r="N770" s="27">
        <f t="shared" si="69"/>
        <v>2015</v>
      </c>
      <c r="O770" s="25" t="str">
        <f t="shared" si="70"/>
        <v>Apr</v>
      </c>
      <c r="P770" s="19">
        <f t="shared" si="71"/>
        <v>42144.935300925928</v>
      </c>
      <c r="Q770" t="b">
        <v>0</v>
      </c>
      <c r="R770">
        <v>0</v>
      </c>
      <c r="S770" t="b">
        <v>0</v>
      </c>
      <c r="T770" t="s">
        <v>8275</v>
      </c>
      <c r="U770" s="8">
        <v>0</v>
      </c>
      <c r="V770" s="17" t="e">
        <f t="shared" ref="V770:V833" si="72">E770/R770</f>
        <v>#DIV/0!</v>
      </c>
      <c r="W770" t="s">
        <v>8322</v>
      </c>
      <c r="X770" t="s">
        <v>8324</v>
      </c>
    </row>
    <row r="771" spans="1:24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21">
        <f t="shared" ref="K771:K834" si="73">(J770/86400)+25569+(-5/24)</f>
        <v>41593.998726851853</v>
      </c>
      <c r="L771" s="24">
        <v>41593.998726851853</v>
      </c>
      <c r="M771" s="27">
        <f t="shared" ref="M771:M834" si="74">MONTH(L771)</f>
        <v>11</v>
      </c>
      <c r="N771" s="27">
        <f t="shared" ref="N771:N834" si="75">YEAR(L771)</f>
        <v>2013</v>
      </c>
      <c r="O771" s="25" t="str">
        <f t="shared" ref="O771:O834" si="76">VLOOKUP($M771,$AI$3:$AJ$14,2,FALSE)</f>
        <v>Nov</v>
      </c>
      <c r="P771" s="19">
        <f t="shared" ref="P771:P834" si="77">(I770/86400)+25569+(-5/24)</f>
        <v>41623.998726851853</v>
      </c>
      <c r="Q771" t="b">
        <v>0</v>
      </c>
      <c r="R771">
        <v>52</v>
      </c>
      <c r="S771" t="b">
        <v>0</v>
      </c>
      <c r="T771" t="s">
        <v>8275</v>
      </c>
      <c r="U771" s="8">
        <v>0.41399999999999998</v>
      </c>
      <c r="V771" s="17">
        <f t="shared" si="72"/>
        <v>31.846153846153847</v>
      </c>
      <c r="W771" t="s">
        <v>8322</v>
      </c>
      <c r="X771" t="s">
        <v>8324</v>
      </c>
    </row>
    <row r="772" spans="1:24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21">
        <f t="shared" si="73"/>
        <v>41604.788124999999</v>
      </c>
      <c r="L772" s="24">
        <v>41604.788124999999</v>
      </c>
      <c r="M772" s="27">
        <f t="shared" si="74"/>
        <v>11</v>
      </c>
      <c r="N772" s="27">
        <f t="shared" si="75"/>
        <v>2013</v>
      </c>
      <c r="O772" s="25" t="str">
        <f t="shared" si="76"/>
        <v>Nov</v>
      </c>
      <c r="P772" s="19">
        <f t="shared" si="77"/>
        <v>41634.788124999999</v>
      </c>
      <c r="Q772" t="b">
        <v>0</v>
      </c>
      <c r="R772">
        <v>0</v>
      </c>
      <c r="S772" t="b">
        <v>0</v>
      </c>
      <c r="T772" t="s">
        <v>8275</v>
      </c>
      <c r="U772" s="8">
        <v>0</v>
      </c>
      <c r="V772" s="17" t="e">
        <f t="shared" si="72"/>
        <v>#DIV/0!</v>
      </c>
      <c r="W772" t="s">
        <v>8322</v>
      </c>
      <c r="X772" t="s">
        <v>8324</v>
      </c>
    </row>
    <row r="773" spans="1:24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21">
        <f t="shared" si="73"/>
        <v>41289.791307870364</v>
      </c>
      <c r="L773" s="24">
        <v>41289.791307870371</v>
      </c>
      <c r="M773" s="27">
        <f t="shared" si="74"/>
        <v>1</v>
      </c>
      <c r="N773" s="27">
        <f t="shared" si="75"/>
        <v>2013</v>
      </c>
      <c r="O773" s="25" t="str">
        <f t="shared" si="76"/>
        <v>Jan</v>
      </c>
      <c r="P773" s="19">
        <f t="shared" si="77"/>
        <v>41329.791307870364</v>
      </c>
      <c r="Q773" t="b">
        <v>0</v>
      </c>
      <c r="R773">
        <v>1</v>
      </c>
      <c r="S773" t="b">
        <v>0</v>
      </c>
      <c r="T773" t="s">
        <v>8275</v>
      </c>
      <c r="U773" s="8">
        <v>2.631578947368421E-4</v>
      </c>
      <c r="V773" s="17">
        <f t="shared" si="72"/>
        <v>10</v>
      </c>
      <c r="W773" t="s">
        <v>8322</v>
      </c>
      <c r="X773" t="s">
        <v>8324</v>
      </c>
    </row>
    <row r="774" spans="1:24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21">
        <f t="shared" si="73"/>
        <v>42349.615763888891</v>
      </c>
      <c r="L774" s="24">
        <v>42349.615763888891</v>
      </c>
      <c r="M774" s="27">
        <f t="shared" si="74"/>
        <v>12</v>
      </c>
      <c r="N774" s="27">
        <f t="shared" si="75"/>
        <v>2015</v>
      </c>
      <c r="O774" s="25" t="str">
        <f t="shared" si="76"/>
        <v>Dec</v>
      </c>
      <c r="P774" s="19">
        <f t="shared" si="77"/>
        <v>42399.615763888891</v>
      </c>
      <c r="Q774" t="b">
        <v>0</v>
      </c>
      <c r="R774">
        <v>1</v>
      </c>
      <c r="S774" t="b">
        <v>0</v>
      </c>
      <c r="T774" t="s">
        <v>8275</v>
      </c>
      <c r="U774" s="8">
        <v>3.3333333333333333E-2</v>
      </c>
      <c r="V774" s="17">
        <f t="shared" si="72"/>
        <v>50</v>
      </c>
      <c r="W774" t="s">
        <v>8322</v>
      </c>
      <c r="X774" t="s">
        <v>8324</v>
      </c>
    </row>
    <row r="775" spans="1:24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21">
        <f t="shared" si="73"/>
        <v>40067.848599537036</v>
      </c>
      <c r="L775" s="24">
        <v>40067.848599537036</v>
      </c>
      <c r="M775" s="27">
        <f t="shared" si="74"/>
        <v>9</v>
      </c>
      <c r="N775" s="27">
        <f t="shared" si="75"/>
        <v>2009</v>
      </c>
      <c r="O775" s="25" t="str">
        <f t="shared" si="76"/>
        <v>Sep</v>
      </c>
      <c r="P775" s="19">
        <f t="shared" si="77"/>
        <v>40117.957638888889</v>
      </c>
      <c r="Q775" t="b">
        <v>0</v>
      </c>
      <c r="R775">
        <v>2</v>
      </c>
      <c r="S775" t="b">
        <v>0</v>
      </c>
      <c r="T775" t="s">
        <v>8275</v>
      </c>
      <c r="U775" s="8">
        <v>8.5129023676509714E-3</v>
      </c>
      <c r="V775" s="17">
        <f t="shared" si="72"/>
        <v>16</v>
      </c>
      <c r="W775" t="s">
        <v>8322</v>
      </c>
      <c r="X775" t="s">
        <v>8324</v>
      </c>
    </row>
    <row r="776" spans="1:24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21">
        <f t="shared" si="73"/>
        <v>42100.527604166666</v>
      </c>
      <c r="L776" s="24">
        <v>42100.527604166666</v>
      </c>
      <c r="M776" s="27">
        <f t="shared" si="74"/>
        <v>4</v>
      </c>
      <c r="N776" s="27">
        <f t="shared" si="75"/>
        <v>2015</v>
      </c>
      <c r="O776" s="25" t="str">
        <f t="shared" si="76"/>
        <v>Apr</v>
      </c>
      <c r="P776" s="19">
        <f t="shared" si="77"/>
        <v>42134.750694444439</v>
      </c>
      <c r="Q776" t="b">
        <v>0</v>
      </c>
      <c r="R776">
        <v>9</v>
      </c>
      <c r="S776" t="b">
        <v>0</v>
      </c>
      <c r="T776" t="s">
        <v>8275</v>
      </c>
      <c r="U776" s="8">
        <v>0.70199999999999996</v>
      </c>
      <c r="V776" s="17">
        <f t="shared" si="72"/>
        <v>39</v>
      </c>
      <c r="W776" t="s">
        <v>8322</v>
      </c>
      <c r="X776" t="s">
        <v>8324</v>
      </c>
    </row>
    <row r="777" spans="1:24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21">
        <f t="shared" si="73"/>
        <v>41663.571967592587</v>
      </c>
      <c r="L777" s="24">
        <v>41663.571967592594</v>
      </c>
      <c r="M777" s="27">
        <f t="shared" si="74"/>
        <v>1</v>
      </c>
      <c r="N777" s="27">
        <f t="shared" si="75"/>
        <v>2014</v>
      </c>
      <c r="O777" s="25" t="str">
        <f t="shared" si="76"/>
        <v>Jan</v>
      </c>
      <c r="P777" s="19">
        <f t="shared" si="77"/>
        <v>41693.571967592587</v>
      </c>
      <c r="Q777" t="b">
        <v>0</v>
      </c>
      <c r="R777">
        <v>5</v>
      </c>
      <c r="S777" t="b">
        <v>0</v>
      </c>
      <c r="T777" t="s">
        <v>8275</v>
      </c>
      <c r="U777" s="8">
        <v>1.7000000000000001E-2</v>
      </c>
      <c r="V777" s="17">
        <f t="shared" si="72"/>
        <v>34</v>
      </c>
      <c r="W777" t="s">
        <v>8322</v>
      </c>
      <c r="X777" t="s">
        <v>8324</v>
      </c>
    </row>
    <row r="778" spans="1:24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21">
        <f t="shared" si="73"/>
        <v>40862.851793981477</v>
      </c>
      <c r="L778" s="24">
        <v>40862.851793981485</v>
      </c>
      <c r="M778" s="27">
        <f t="shared" si="74"/>
        <v>11</v>
      </c>
      <c r="N778" s="27">
        <f t="shared" si="75"/>
        <v>2011</v>
      </c>
      <c r="O778" s="25" t="str">
        <f t="shared" si="76"/>
        <v>Nov</v>
      </c>
      <c r="P778" s="19">
        <f t="shared" si="77"/>
        <v>40892.851793981477</v>
      </c>
      <c r="Q778" t="b">
        <v>0</v>
      </c>
      <c r="R778">
        <v>57</v>
      </c>
      <c r="S778" t="b">
        <v>0</v>
      </c>
      <c r="T778" t="s">
        <v>8275</v>
      </c>
      <c r="U778" s="8">
        <v>0.51400000000000001</v>
      </c>
      <c r="V778" s="17">
        <f t="shared" si="72"/>
        <v>63.122807017543863</v>
      </c>
      <c r="W778" t="s">
        <v>8322</v>
      </c>
      <c r="X778" t="s">
        <v>8324</v>
      </c>
    </row>
    <row r="779" spans="1:24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21">
        <f t="shared" si="73"/>
        <v>42250.477372685178</v>
      </c>
      <c r="L779" s="24">
        <v>42250.477372685185</v>
      </c>
      <c r="M779" s="27">
        <f t="shared" si="74"/>
        <v>9</v>
      </c>
      <c r="N779" s="27">
        <f t="shared" si="75"/>
        <v>2015</v>
      </c>
      <c r="O779" s="25" t="str">
        <f t="shared" si="76"/>
        <v>Sep</v>
      </c>
      <c r="P779" s="19">
        <f t="shared" si="77"/>
        <v>42287.999999999993</v>
      </c>
      <c r="Q779" t="b">
        <v>0</v>
      </c>
      <c r="R779">
        <v>3</v>
      </c>
      <c r="S779" t="b">
        <v>0</v>
      </c>
      <c r="T779" t="s">
        <v>8275</v>
      </c>
      <c r="U779" s="8">
        <v>7.0000000000000001E-3</v>
      </c>
      <c r="V779" s="17">
        <f t="shared" si="72"/>
        <v>7</v>
      </c>
      <c r="W779" t="s">
        <v>8322</v>
      </c>
      <c r="X779" t="s">
        <v>8324</v>
      </c>
    </row>
    <row r="780" spans="1:24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21">
        <f t="shared" si="73"/>
        <v>41456.772881944438</v>
      </c>
      <c r="L780" s="24">
        <v>41456.772881944446</v>
      </c>
      <c r="M780" s="27">
        <f t="shared" si="74"/>
        <v>7</v>
      </c>
      <c r="N780" s="27">
        <f t="shared" si="75"/>
        <v>2013</v>
      </c>
      <c r="O780" s="25" t="str">
        <f t="shared" si="76"/>
        <v>Jul</v>
      </c>
      <c r="P780" s="19">
        <f t="shared" si="77"/>
        <v>41486.772881944438</v>
      </c>
      <c r="Q780" t="b">
        <v>0</v>
      </c>
      <c r="R780">
        <v>1</v>
      </c>
      <c r="S780" t="b">
        <v>0</v>
      </c>
      <c r="T780" t="s">
        <v>8275</v>
      </c>
      <c r="U780" s="8">
        <v>4.0000000000000001E-3</v>
      </c>
      <c r="V780" s="17">
        <f t="shared" si="72"/>
        <v>2</v>
      </c>
      <c r="W780" t="s">
        <v>8322</v>
      </c>
      <c r="X780" t="s">
        <v>8324</v>
      </c>
    </row>
    <row r="781" spans="1:24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21">
        <f t="shared" si="73"/>
        <v>41729.493981481479</v>
      </c>
      <c r="L781" s="24">
        <v>41729.493981481479</v>
      </c>
      <c r="M781" s="27">
        <f t="shared" si="74"/>
        <v>3</v>
      </c>
      <c r="N781" s="27">
        <f t="shared" si="75"/>
        <v>2014</v>
      </c>
      <c r="O781" s="25" t="str">
        <f t="shared" si="76"/>
        <v>Mar</v>
      </c>
      <c r="P781" s="19">
        <f t="shared" si="77"/>
        <v>41759.493981481479</v>
      </c>
      <c r="Q781" t="b">
        <v>0</v>
      </c>
      <c r="R781">
        <v>6</v>
      </c>
      <c r="S781" t="b">
        <v>0</v>
      </c>
      <c r="T781" t="s">
        <v>8275</v>
      </c>
      <c r="U781" s="8">
        <v>2.6666666666666668E-2</v>
      </c>
      <c r="V781" s="17">
        <f t="shared" si="72"/>
        <v>66.666666666666671</v>
      </c>
      <c r="W781" t="s">
        <v>8322</v>
      </c>
      <c r="X781" t="s">
        <v>8324</v>
      </c>
    </row>
    <row r="782" spans="1:24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21">
        <f t="shared" si="73"/>
        <v>40436.475752314815</v>
      </c>
      <c r="L782" s="24">
        <v>40436.475752314815</v>
      </c>
      <c r="M782" s="27">
        <f t="shared" si="74"/>
        <v>9</v>
      </c>
      <c r="N782" s="27">
        <f t="shared" si="75"/>
        <v>2010</v>
      </c>
      <c r="O782" s="25" t="str">
        <f t="shared" si="76"/>
        <v>Sep</v>
      </c>
      <c r="P782" s="19">
        <f t="shared" si="77"/>
        <v>40465.958333333328</v>
      </c>
      <c r="Q782" t="b">
        <v>0</v>
      </c>
      <c r="R782">
        <v>27</v>
      </c>
      <c r="S782" t="b">
        <v>1</v>
      </c>
      <c r="T782" t="s">
        <v>8276</v>
      </c>
      <c r="U782" s="8">
        <v>1.04</v>
      </c>
      <c r="V782" s="17">
        <f t="shared" si="72"/>
        <v>38.518518518518519</v>
      </c>
      <c r="W782" t="s">
        <v>8325</v>
      </c>
      <c r="X782" t="s">
        <v>8326</v>
      </c>
    </row>
    <row r="783" spans="1:24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21">
        <f t="shared" si="73"/>
        <v>40636.465567129628</v>
      </c>
      <c r="L783" s="24">
        <v>40636.465567129628</v>
      </c>
      <c r="M783" s="27">
        <f t="shared" si="74"/>
        <v>4</v>
      </c>
      <c r="N783" s="27">
        <f t="shared" si="75"/>
        <v>2011</v>
      </c>
      <c r="O783" s="25" t="str">
        <f t="shared" si="76"/>
        <v>Apr</v>
      </c>
      <c r="P783" s="19">
        <f t="shared" si="77"/>
        <v>40666.465567129628</v>
      </c>
      <c r="Q783" t="b">
        <v>0</v>
      </c>
      <c r="R783">
        <v>25</v>
      </c>
      <c r="S783" t="b">
        <v>1</v>
      </c>
      <c r="T783" t="s">
        <v>8276</v>
      </c>
      <c r="U783" s="8">
        <v>1.3315375</v>
      </c>
      <c r="V783" s="17">
        <f t="shared" si="72"/>
        <v>42.609200000000001</v>
      </c>
      <c r="W783" t="s">
        <v>8325</v>
      </c>
      <c r="X783" t="s">
        <v>8326</v>
      </c>
    </row>
    <row r="784" spans="1:24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21">
        <f t="shared" si="73"/>
        <v>41402.792523148142</v>
      </c>
      <c r="L784" s="24">
        <v>41402.792523148149</v>
      </c>
      <c r="M784" s="27">
        <f t="shared" si="74"/>
        <v>5</v>
      </c>
      <c r="N784" s="27">
        <f t="shared" si="75"/>
        <v>2013</v>
      </c>
      <c r="O784" s="25" t="str">
        <f t="shared" si="76"/>
        <v>May</v>
      </c>
      <c r="P784" s="19">
        <f t="shared" si="77"/>
        <v>41432.792523148142</v>
      </c>
      <c r="Q784" t="b">
        <v>0</v>
      </c>
      <c r="R784">
        <v>14</v>
      </c>
      <c r="S784" t="b">
        <v>1</v>
      </c>
      <c r="T784" t="s">
        <v>8276</v>
      </c>
      <c r="U784" s="8">
        <v>1</v>
      </c>
      <c r="V784" s="17">
        <f t="shared" si="72"/>
        <v>50</v>
      </c>
      <c r="W784" t="s">
        <v>8325</v>
      </c>
      <c r="X784" t="s">
        <v>8326</v>
      </c>
    </row>
    <row r="785" spans="1:24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21">
        <f t="shared" si="73"/>
        <v>41116.549791666665</v>
      </c>
      <c r="L785" s="24">
        <v>41116.549791666665</v>
      </c>
      <c r="M785" s="27">
        <f t="shared" si="74"/>
        <v>7</v>
      </c>
      <c r="N785" s="27">
        <f t="shared" si="75"/>
        <v>2012</v>
      </c>
      <c r="O785" s="25" t="str">
        <f t="shared" si="76"/>
        <v>Jul</v>
      </c>
      <c r="P785" s="19">
        <f t="shared" si="77"/>
        <v>41146.549791666665</v>
      </c>
      <c r="Q785" t="b">
        <v>0</v>
      </c>
      <c r="R785">
        <v>35</v>
      </c>
      <c r="S785" t="b">
        <v>1</v>
      </c>
      <c r="T785" t="s">
        <v>8276</v>
      </c>
      <c r="U785" s="8">
        <v>1.4813333333333334</v>
      </c>
      <c r="V785" s="17">
        <f t="shared" si="72"/>
        <v>63.485714285714288</v>
      </c>
      <c r="W785" t="s">
        <v>8325</v>
      </c>
      <c r="X785" t="s">
        <v>8326</v>
      </c>
    </row>
    <row r="786" spans="1:24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21">
        <f t="shared" si="73"/>
        <v>40987.565381944441</v>
      </c>
      <c r="L786" s="24">
        <v>40987.565381944441</v>
      </c>
      <c r="M786" s="27">
        <f t="shared" si="74"/>
        <v>3</v>
      </c>
      <c r="N786" s="27">
        <f t="shared" si="75"/>
        <v>2012</v>
      </c>
      <c r="O786" s="25" t="str">
        <f t="shared" si="76"/>
        <v>Mar</v>
      </c>
      <c r="P786" s="19">
        <f t="shared" si="77"/>
        <v>41026.708333333328</v>
      </c>
      <c r="Q786" t="b">
        <v>0</v>
      </c>
      <c r="R786">
        <v>10</v>
      </c>
      <c r="S786" t="b">
        <v>1</v>
      </c>
      <c r="T786" t="s">
        <v>8276</v>
      </c>
      <c r="U786" s="8">
        <v>1.0249999999999999</v>
      </c>
      <c r="V786" s="17">
        <f t="shared" si="72"/>
        <v>102.5</v>
      </c>
      <c r="W786" t="s">
        <v>8325</v>
      </c>
      <c r="X786" t="s">
        <v>8326</v>
      </c>
    </row>
    <row r="787" spans="1:24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21">
        <f t="shared" si="73"/>
        <v>41674.941192129627</v>
      </c>
      <c r="L787" s="24">
        <v>41674.941192129627</v>
      </c>
      <c r="M787" s="27">
        <f t="shared" si="74"/>
        <v>2</v>
      </c>
      <c r="N787" s="27">
        <f t="shared" si="75"/>
        <v>2014</v>
      </c>
      <c r="O787" s="25" t="str">
        <f t="shared" si="76"/>
        <v>Feb</v>
      </c>
      <c r="P787" s="19">
        <f t="shared" si="77"/>
        <v>41714.899525462963</v>
      </c>
      <c r="Q787" t="b">
        <v>0</v>
      </c>
      <c r="R787">
        <v>29</v>
      </c>
      <c r="S787" t="b">
        <v>1</v>
      </c>
      <c r="T787" t="s">
        <v>8276</v>
      </c>
      <c r="U787" s="8">
        <v>1.8062799999999999</v>
      </c>
      <c r="V787" s="17">
        <f t="shared" si="72"/>
        <v>31.142758620689655</v>
      </c>
      <c r="W787" t="s">
        <v>8325</v>
      </c>
      <c r="X787" t="s">
        <v>8326</v>
      </c>
    </row>
    <row r="788" spans="1:24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21">
        <f t="shared" si="73"/>
        <v>41303.38559027778</v>
      </c>
      <c r="L788" s="24">
        <v>41303.38559027778</v>
      </c>
      <c r="M788" s="27">
        <f t="shared" si="74"/>
        <v>1</v>
      </c>
      <c r="N788" s="27">
        <f t="shared" si="75"/>
        <v>2013</v>
      </c>
      <c r="O788" s="25" t="str">
        <f t="shared" si="76"/>
        <v>Jan</v>
      </c>
      <c r="P788" s="19">
        <f t="shared" si="77"/>
        <v>41333.38559027778</v>
      </c>
      <c r="Q788" t="b">
        <v>0</v>
      </c>
      <c r="R788">
        <v>44</v>
      </c>
      <c r="S788" t="b">
        <v>1</v>
      </c>
      <c r="T788" t="s">
        <v>8276</v>
      </c>
      <c r="U788" s="8">
        <v>1.4279999999999999</v>
      </c>
      <c r="V788" s="17">
        <f t="shared" si="72"/>
        <v>162.27272727272728</v>
      </c>
      <c r="W788" t="s">
        <v>8325</v>
      </c>
      <c r="X788" t="s">
        <v>8326</v>
      </c>
    </row>
    <row r="789" spans="1:24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21">
        <f t="shared" si="73"/>
        <v>40982.847615740735</v>
      </c>
      <c r="L789" s="24">
        <v>40982.847615740742</v>
      </c>
      <c r="M789" s="27">
        <f t="shared" si="74"/>
        <v>3</v>
      </c>
      <c r="N789" s="27">
        <f t="shared" si="75"/>
        <v>2012</v>
      </c>
      <c r="O789" s="25" t="str">
        <f t="shared" si="76"/>
        <v>Mar</v>
      </c>
      <c r="P789" s="19">
        <f t="shared" si="77"/>
        <v>41040.449305555558</v>
      </c>
      <c r="Q789" t="b">
        <v>0</v>
      </c>
      <c r="R789">
        <v>17</v>
      </c>
      <c r="S789" t="b">
        <v>1</v>
      </c>
      <c r="T789" t="s">
        <v>8276</v>
      </c>
      <c r="U789" s="8">
        <v>1.1416666666666666</v>
      </c>
      <c r="V789" s="17">
        <f t="shared" si="72"/>
        <v>80.588235294117652</v>
      </c>
      <c r="W789" t="s">
        <v>8325</v>
      </c>
      <c r="X789" t="s">
        <v>8326</v>
      </c>
    </row>
    <row r="790" spans="1:24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21">
        <f t="shared" si="73"/>
        <v>41549.419282407405</v>
      </c>
      <c r="L790" s="24">
        <v>41549.419282407405</v>
      </c>
      <c r="M790" s="27">
        <f t="shared" si="74"/>
        <v>10</v>
      </c>
      <c r="N790" s="27">
        <f t="shared" si="75"/>
        <v>2013</v>
      </c>
      <c r="O790" s="25" t="str">
        <f t="shared" si="76"/>
        <v>Oct</v>
      </c>
      <c r="P790" s="19">
        <f t="shared" si="77"/>
        <v>41579.419282407405</v>
      </c>
      <c r="Q790" t="b">
        <v>0</v>
      </c>
      <c r="R790">
        <v>34</v>
      </c>
      <c r="S790" t="b">
        <v>1</v>
      </c>
      <c r="T790" t="s">
        <v>8276</v>
      </c>
      <c r="U790" s="8">
        <v>2.03505</v>
      </c>
      <c r="V790" s="17">
        <f t="shared" si="72"/>
        <v>59.85441176470588</v>
      </c>
      <c r="W790" t="s">
        <v>8325</v>
      </c>
      <c r="X790" t="s">
        <v>8326</v>
      </c>
    </row>
    <row r="791" spans="1:24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21">
        <f t="shared" si="73"/>
        <v>41058.798472222217</v>
      </c>
      <c r="L791" s="24">
        <v>41058.798472222225</v>
      </c>
      <c r="M791" s="27">
        <f t="shared" si="74"/>
        <v>5</v>
      </c>
      <c r="N791" s="27">
        <f t="shared" si="75"/>
        <v>2012</v>
      </c>
      <c r="O791" s="25" t="str">
        <f t="shared" si="76"/>
        <v>May</v>
      </c>
      <c r="P791" s="19">
        <f t="shared" si="77"/>
        <v>41096.957638888889</v>
      </c>
      <c r="Q791" t="b">
        <v>0</v>
      </c>
      <c r="R791">
        <v>14</v>
      </c>
      <c r="S791" t="b">
        <v>1</v>
      </c>
      <c r="T791" t="s">
        <v>8276</v>
      </c>
      <c r="U791" s="8">
        <v>1.0941176470588236</v>
      </c>
      <c r="V791" s="17">
        <f t="shared" si="72"/>
        <v>132.85714285714286</v>
      </c>
      <c r="W791" t="s">
        <v>8325</v>
      </c>
      <c r="X791" t="s">
        <v>8326</v>
      </c>
    </row>
    <row r="792" spans="1:24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21">
        <f t="shared" si="73"/>
        <v>41276.977777777771</v>
      </c>
      <c r="L792" s="24">
        <v>41276.977777777778</v>
      </c>
      <c r="M792" s="27">
        <f t="shared" si="74"/>
        <v>1</v>
      </c>
      <c r="N792" s="27">
        <f t="shared" si="75"/>
        <v>2013</v>
      </c>
      <c r="O792" s="25" t="str">
        <f t="shared" si="76"/>
        <v>Jan</v>
      </c>
      <c r="P792" s="19">
        <f t="shared" si="77"/>
        <v>41295.124305555553</v>
      </c>
      <c r="Q792" t="b">
        <v>0</v>
      </c>
      <c r="R792">
        <v>156</v>
      </c>
      <c r="S792" t="b">
        <v>1</v>
      </c>
      <c r="T792" t="s">
        <v>8276</v>
      </c>
      <c r="U792" s="8">
        <v>1.443746</v>
      </c>
      <c r="V792" s="17">
        <f t="shared" si="72"/>
        <v>92.547820512820508</v>
      </c>
      <c r="W792" t="s">
        <v>8325</v>
      </c>
      <c r="X792" t="s">
        <v>8326</v>
      </c>
    </row>
    <row r="793" spans="1:24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21">
        <f t="shared" si="73"/>
        <v>41275.839571759258</v>
      </c>
      <c r="L793" s="24">
        <v>41275.839571759258</v>
      </c>
      <c r="M793" s="27">
        <f t="shared" si="74"/>
        <v>1</v>
      </c>
      <c r="N793" s="27">
        <f t="shared" si="75"/>
        <v>2013</v>
      </c>
      <c r="O793" s="25" t="str">
        <f t="shared" si="76"/>
        <v>Jan</v>
      </c>
      <c r="P793" s="19">
        <f t="shared" si="77"/>
        <v>41305.839571759258</v>
      </c>
      <c r="Q793" t="b">
        <v>0</v>
      </c>
      <c r="R793">
        <v>128</v>
      </c>
      <c r="S793" t="b">
        <v>1</v>
      </c>
      <c r="T793" t="s">
        <v>8276</v>
      </c>
      <c r="U793" s="8">
        <v>1.0386666666666666</v>
      </c>
      <c r="V793" s="17">
        <f t="shared" si="72"/>
        <v>60.859375</v>
      </c>
      <c r="W793" t="s">
        <v>8325</v>
      </c>
      <c r="X793" t="s">
        <v>8326</v>
      </c>
    </row>
    <row r="794" spans="1:24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21">
        <f t="shared" si="73"/>
        <v>41557.572291666664</v>
      </c>
      <c r="L794" s="24">
        <v>41557.572291666664</v>
      </c>
      <c r="M794" s="27">
        <f t="shared" si="74"/>
        <v>10</v>
      </c>
      <c r="N794" s="27">
        <f t="shared" si="75"/>
        <v>2013</v>
      </c>
      <c r="O794" s="25" t="str">
        <f t="shared" si="76"/>
        <v>Oct</v>
      </c>
      <c r="P794" s="19">
        <f t="shared" si="77"/>
        <v>41591.040972222218</v>
      </c>
      <c r="Q794" t="b">
        <v>0</v>
      </c>
      <c r="R794">
        <v>60</v>
      </c>
      <c r="S794" t="b">
        <v>1</v>
      </c>
      <c r="T794" t="s">
        <v>8276</v>
      </c>
      <c r="U794" s="8">
        <v>1.0044440000000001</v>
      </c>
      <c r="V794" s="17">
        <f t="shared" si="72"/>
        <v>41.851833333333339</v>
      </c>
      <c r="W794" t="s">
        <v>8325</v>
      </c>
      <c r="X794" t="s">
        <v>8326</v>
      </c>
    </row>
    <row r="795" spans="1:24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21">
        <f t="shared" si="73"/>
        <v>41555.665312499994</v>
      </c>
      <c r="L795" s="24">
        <v>41555.665312500001</v>
      </c>
      <c r="M795" s="27">
        <f t="shared" si="74"/>
        <v>10</v>
      </c>
      <c r="N795" s="27">
        <f t="shared" si="75"/>
        <v>2013</v>
      </c>
      <c r="O795" s="25" t="str">
        <f t="shared" si="76"/>
        <v>Oct</v>
      </c>
      <c r="P795" s="19">
        <f t="shared" si="77"/>
        <v>41585.706979166665</v>
      </c>
      <c r="Q795" t="b">
        <v>0</v>
      </c>
      <c r="R795">
        <v>32</v>
      </c>
      <c r="S795" t="b">
        <v>1</v>
      </c>
      <c r="T795" t="s">
        <v>8276</v>
      </c>
      <c r="U795" s="8">
        <v>1.0277927272727272</v>
      </c>
      <c r="V795" s="17">
        <f t="shared" si="72"/>
        <v>88.325937499999995</v>
      </c>
      <c r="W795" t="s">
        <v>8325</v>
      </c>
      <c r="X795" t="s">
        <v>8326</v>
      </c>
    </row>
    <row r="796" spans="1:24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21">
        <f t="shared" si="73"/>
        <v>41442.532916666663</v>
      </c>
      <c r="L796" s="24">
        <v>41442.532916666663</v>
      </c>
      <c r="M796" s="27">
        <f t="shared" si="74"/>
        <v>6</v>
      </c>
      <c r="N796" s="27">
        <f t="shared" si="75"/>
        <v>2013</v>
      </c>
      <c r="O796" s="25" t="str">
        <f t="shared" si="76"/>
        <v>Jun</v>
      </c>
      <c r="P796" s="19">
        <f t="shared" si="77"/>
        <v>41457.999305555553</v>
      </c>
      <c r="Q796" t="b">
        <v>0</v>
      </c>
      <c r="R796">
        <v>53</v>
      </c>
      <c r="S796" t="b">
        <v>1</v>
      </c>
      <c r="T796" t="s">
        <v>8276</v>
      </c>
      <c r="U796" s="8">
        <v>1.0531250000000001</v>
      </c>
      <c r="V796" s="17">
        <f t="shared" si="72"/>
        <v>158.96226415094338</v>
      </c>
      <c r="W796" t="s">
        <v>8325</v>
      </c>
      <c r="X796" t="s">
        <v>8326</v>
      </c>
    </row>
    <row r="797" spans="1:24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21">
        <f t="shared" si="73"/>
        <v>40735.906678240739</v>
      </c>
      <c r="L797" s="24">
        <v>40735.906678240739</v>
      </c>
      <c r="M797" s="27">
        <f t="shared" si="74"/>
        <v>7</v>
      </c>
      <c r="N797" s="27">
        <f t="shared" si="75"/>
        <v>2011</v>
      </c>
      <c r="O797" s="25" t="str">
        <f t="shared" si="76"/>
        <v>Jul</v>
      </c>
      <c r="P797" s="19">
        <f t="shared" si="77"/>
        <v>40791.504166666666</v>
      </c>
      <c r="Q797" t="b">
        <v>0</v>
      </c>
      <c r="R797">
        <v>184</v>
      </c>
      <c r="S797" t="b">
        <v>1</v>
      </c>
      <c r="T797" t="s">
        <v>8276</v>
      </c>
      <c r="U797" s="8">
        <v>1.1178571428571429</v>
      </c>
      <c r="V797" s="17">
        <f t="shared" si="72"/>
        <v>85.054347826086953</v>
      </c>
      <c r="W797" t="s">
        <v>8325</v>
      </c>
      <c r="X797" t="s">
        <v>8326</v>
      </c>
    </row>
    <row r="798" spans="1:24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21">
        <f t="shared" si="73"/>
        <v>40963.404699074068</v>
      </c>
      <c r="L798" s="24">
        <v>40963.404699074075</v>
      </c>
      <c r="M798" s="27">
        <f t="shared" si="74"/>
        <v>2</v>
      </c>
      <c r="N798" s="27">
        <f t="shared" si="75"/>
        <v>2012</v>
      </c>
      <c r="O798" s="25" t="str">
        <f t="shared" si="76"/>
        <v>Feb</v>
      </c>
      <c r="P798" s="19">
        <f t="shared" si="77"/>
        <v>41005.999305555553</v>
      </c>
      <c r="Q798" t="b">
        <v>0</v>
      </c>
      <c r="R798">
        <v>90</v>
      </c>
      <c r="S798" t="b">
        <v>1</v>
      </c>
      <c r="T798" t="s">
        <v>8276</v>
      </c>
      <c r="U798" s="8">
        <v>1.0135000000000001</v>
      </c>
      <c r="V798" s="17">
        <f t="shared" si="72"/>
        <v>112.61111111111111</v>
      </c>
      <c r="W798" t="s">
        <v>8325</v>
      </c>
      <c r="X798" t="s">
        <v>8326</v>
      </c>
    </row>
    <row r="799" spans="1:24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21">
        <f t="shared" si="73"/>
        <v>41502.674594907403</v>
      </c>
      <c r="L799" s="24">
        <v>41502.67459490741</v>
      </c>
      <c r="M799" s="27">
        <f t="shared" si="74"/>
        <v>8</v>
      </c>
      <c r="N799" s="27">
        <f t="shared" si="75"/>
        <v>2013</v>
      </c>
      <c r="O799" s="25" t="str">
        <f t="shared" si="76"/>
        <v>Aug</v>
      </c>
      <c r="P799" s="19">
        <f t="shared" si="77"/>
        <v>41532.673611111109</v>
      </c>
      <c r="Q799" t="b">
        <v>0</v>
      </c>
      <c r="R799">
        <v>71</v>
      </c>
      <c r="S799" t="b">
        <v>1</v>
      </c>
      <c r="T799" t="s">
        <v>8276</v>
      </c>
      <c r="U799" s="8">
        <v>1.0753333333333333</v>
      </c>
      <c r="V799" s="17">
        <f t="shared" si="72"/>
        <v>45.436619718309856</v>
      </c>
      <c r="W799" t="s">
        <v>8325</v>
      </c>
      <c r="X799" t="s">
        <v>8326</v>
      </c>
    </row>
    <row r="800" spans="1:24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21">
        <f t="shared" si="73"/>
        <v>40996.785740740735</v>
      </c>
      <c r="L800" s="24">
        <v>40996.785740740743</v>
      </c>
      <c r="M800" s="27">
        <f t="shared" si="74"/>
        <v>3</v>
      </c>
      <c r="N800" s="27">
        <f t="shared" si="75"/>
        <v>2012</v>
      </c>
      <c r="O800" s="25" t="str">
        <f t="shared" si="76"/>
        <v>Mar</v>
      </c>
      <c r="P800" s="19">
        <f t="shared" si="77"/>
        <v>41027.958333333328</v>
      </c>
      <c r="Q800" t="b">
        <v>0</v>
      </c>
      <c r="R800">
        <v>87</v>
      </c>
      <c r="S800" t="b">
        <v>1</v>
      </c>
      <c r="T800" t="s">
        <v>8276</v>
      </c>
      <c r="U800" s="8">
        <v>1.1488571428571428</v>
      </c>
      <c r="V800" s="17">
        <f t="shared" si="72"/>
        <v>46.218390804597703</v>
      </c>
      <c r="W800" t="s">
        <v>8325</v>
      </c>
      <c r="X800" t="s">
        <v>8326</v>
      </c>
    </row>
    <row r="801" spans="1:24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21">
        <f t="shared" si="73"/>
        <v>41882.381793981483</v>
      </c>
      <c r="L801" s="24">
        <v>41882.381793981483</v>
      </c>
      <c r="M801" s="27">
        <f t="shared" si="74"/>
        <v>8</v>
      </c>
      <c r="N801" s="27">
        <f t="shared" si="75"/>
        <v>2014</v>
      </c>
      <c r="O801" s="25" t="str">
        <f t="shared" si="76"/>
        <v>Aug</v>
      </c>
      <c r="P801" s="19">
        <f t="shared" si="77"/>
        <v>41912.381793981483</v>
      </c>
      <c r="Q801" t="b">
        <v>0</v>
      </c>
      <c r="R801">
        <v>28</v>
      </c>
      <c r="S801" t="b">
        <v>1</v>
      </c>
      <c r="T801" t="s">
        <v>8276</v>
      </c>
      <c r="U801" s="8">
        <v>1.0002</v>
      </c>
      <c r="V801" s="17">
        <f t="shared" si="72"/>
        <v>178.60714285714286</v>
      </c>
      <c r="W801" t="s">
        <v>8325</v>
      </c>
      <c r="X801" t="s">
        <v>8326</v>
      </c>
    </row>
    <row r="802" spans="1:24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21">
        <f t="shared" si="73"/>
        <v>40996.458865740737</v>
      </c>
      <c r="L802" s="24">
        <v>40996.458865740744</v>
      </c>
      <c r="M802" s="27">
        <f t="shared" si="74"/>
        <v>3</v>
      </c>
      <c r="N802" s="27">
        <f t="shared" si="75"/>
        <v>2012</v>
      </c>
      <c r="O802" s="25" t="str">
        <f t="shared" si="76"/>
        <v>Mar</v>
      </c>
      <c r="P802" s="19">
        <f t="shared" si="77"/>
        <v>41026.458865740737</v>
      </c>
      <c r="Q802" t="b">
        <v>0</v>
      </c>
      <c r="R802">
        <v>56</v>
      </c>
      <c r="S802" t="b">
        <v>1</v>
      </c>
      <c r="T802" t="s">
        <v>8276</v>
      </c>
      <c r="U802" s="8">
        <v>1.5213333333333334</v>
      </c>
      <c r="V802" s="17">
        <f t="shared" si="72"/>
        <v>40.75</v>
      </c>
      <c r="W802" t="s">
        <v>8325</v>
      </c>
      <c r="X802" t="s">
        <v>8326</v>
      </c>
    </row>
    <row r="803" spans="1:24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21">
        <f t="shared" si="73"/>
        <v>41863.225162037037</v>
      </c>
      <c r="L803" s="24">
        <v>41863.225162037037</v>
      </c>
      <c r="M803" s="27">
        <f t="shared" si="74"/>
        <v>8</v>
      </c>
      <c r="N803" s="27">
        <f t="shared" si="75"/>
        <v>2014</v>
      </c>
      <c r="O803" s="25" t="str">
        <f t="shared" si="76"/>
        <v>Aug</v>
      </c>
      <c r="P803" s="19">
        <f t="shared" si="77"/>
        <v>41893.225162037037</v>
      </c>
      <c r="Q803" t="b">
        <v>0</v>
      </c>
      <c r="R803">
        <v>51</v>
      </c>
      <c r="S803" t="b">
        <v>1</v>
      </c>
      <c r="T803" t="s">
        <v>8276</v>
      </c>
      <c r="U803" s="8">
        <v>1.1152149999999998</v>
      </c>
      <c r="V803" s="17">
        <f t="shared" si="72"/>
        <v>43.733921568627444</v>
      </c>
      <c r="W803" t="s">
        <v>8325</v>
      </c>
      <c r="X803" t="s">
        <v>8326</v>
      </c>
    </row>
    <row r="804" spans="1:24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21">
        <f t="shared" si="73"/>
        <v>40695.587037037032</v>
      </c>
      <c r="L804" s="24">
        <v>40695.587037037039</v>
      </c>
      <c r="M804" s="27">
        <f t="shared" si="74"/>
        <v>6</v>
      </c>
      <c r="N804" s="27">
        <f t="shared" si="75"/>
        <v>2011</v>
      </c>
      <c r="O804" s="25" t="str">
        <f t="shared" si="76"/>
        <v>Jun</v>
      </c>
      <c r="P804" s="19">
        <f t="shared" si="77"/>
        <v>40725.587037037032</v>
      </c>
      <c r="Q804" t="b">
        <v>0</v>
      </c>
      <c r="R804">
        <v>75</v>
      </c>
      <c r="S804" t="b">
        <v>1</v>
      </c>
      <c r="T804" t="s">
        <v>8276</v>
      </c>
      <c r="U804" s="8">
        <v>1.0133333333333334</v>
      </c>
      <c r="V804" s="17">
        <f t="shared" si="72"/>
        <v>81.066666666666663</v>
      </c>
      <c r="W804" t="s">
        <v>8325</v>
      </c>
      <c r="X804" t="s">
        <v>8326</v>
      </c>
    </row>
    <row r="805" spans="1:24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21">
        <f t="shared" si="73"/>
        <v>41122.813935185179</v>
      </c>
      <c r="L805" s="24">
        <v>41122.813935185186</v>
      </c>
      <c r="M805" s="27">
        <f t="shared" si="74"/>
        <v>8</v>
      </c>
      <c r="N805" s="27">
        <f t="shared" si="75"/>
        <v>2012</v>
      </c>
      <c r="O805" s="25" t="str">
        <f t="shared" si="76"/>
        <v>Aug</v>
      </c>
      <c r="P805" s="19">
        <f t="shared" si="77"/>
        <v>41168.961805555555</v>
      </c>
      <c r="Q805" t="b">
        <v>0</v>
      </c>
      <c r="R805">
        <v>38</v>
      </c>
      <c r="S805" t="b">
        <v>1</v>
      </c>
      <c r="T805" t="s">
        <v>8276</v>
      </c>
      <c r="U805" s="8">
        <v>1.232608695652174</v>
      </c>
      <c r="V805" s="17">
        <f t="shared" si="72"/>
        <v>74.60526315789474</v>
      </c>
      <c r="W805" t="s">
        <v>8325</v>
      </c>
      <c r="X805" t="s">
        <v>8326</v>
      </c>
    </row>
    <row r="806" spans="1:24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21">
        <f t="shared" si="73"/>
        <v>40665.741643518515</v>
      </c>
      <c r="L806" s="24">
        <v>40665.741643518515</v>
      </c>
      <c r="M806" s="27">
        <f t="shared" si="74"/>
        <v>5</v>
      </c>
      <c r="N806" s="27">
        <f t="shared" si="75"/>
        <v>2011</v>
      </c>
      <c r="O806" s="25" t="str">
        <f t="shared" si="76"/>
        <v>May</v>
      </c>
      <c r="P806" s="19">
        <f t="shared" si="77"/>
        <v>40691.833333333328</v>
      </c>
      <c r="Q806" t="b">
        <v>0</v>
      </c>
      <c r="R806">
        <v>18</v>
      </c>
      <c r="S806" t="b">
        <v>1</v>
      </c>
      <c r="T806" t="s">
        <v>8276</v>
      </c>
      <c r="U806" s="8">
        <v>1</v>
      </c>
      <c r="V806" s="17">
        <f t="shared" si="72"/>
        <v>305.55555555555554</v>
      </c>
      <c r="W806" t="s">
        <v>8325</v>
      </c>
      <c r="X806" t="s">
        <v>8326</v>
      </c>
    </row>
    <row r="807" spans="1:24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21">
        <f t="shared" si="73"/>
        <v>40729.897291666661</v>
      </c>
      <c r="L807" s="24">
        <v>40729.897291666668</v>
      </c>
      <c r="M807" s="27">
        <f t="shared" si="74"/>
        <v>7</v>
      </c>
      <c r="N807" s="27">
        <f t="shared" si="75"/>
        <v>2011</v>
      </c>
      <c r="O807" s="25" t="str">
        <f t="shared" si="76"/>
        <v>Jul</v>
      </c>
      <c r="P807" s="19">
        <f t="shared" si="77"/>
        <v>40746.957638888889</v>
      </c>
      <c r="Q807" t="b">
        <v>0</v>
      </c>
      <c r="R807">
        <v>54</v>
      </c>
      <c r="S807" t="b">
        <v>1</v>
      </c>
      <c r="T807" t="s">
        <v>8276</v>
      </c>
      <c r="U807" s="8">
        <v>1.05</v>
      </c>
      <c r="V807" s="17">
        <f t="shared" si="72"/>
        <v>58.333333333333336</v>
      </c>
      <c r="W807" t="s">
        <v>8325</v>
      </c>
      <c r="X807" t="s">
        <v>8326</v>
      </c>
    </row>
    <row r="808" spans="1:24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21">
        <f t="shared" si="73"/>
        <v>40690.614722222221</v>
      </c>
      <c r="L808" s="24">
        <v>40690.614722222221</v>
      </c>
      <c r="M808" s="27">
        <f t="shared" si="74"/>
        <v>5</v>
      </c>
      <c r="N808" s="27">
        <f t="shared" si="75"/>
        <v>2011</v>
      </c>
      <c r="O808" s="25" t="str">
        <f t="shared" si="76"/>
        <v>May</v>
      </c>
      <c r="P808" s="19">
        <f t="shared" si="77"/>
        <v>40740.75</v>
      </c>
      <c r="Q808" t="b">
        <v>0</v>
      </c>
      <c r="R808">
        <v>71</v>
      </c>
      <c r="S808" t="b">
        <v>1</v>
      </c>
      <c r="T808" t="s">
        <v>8276</v>
      </c>
      <c r="U808" s="8">
        <v>1.0443750000000001</v>
      </c>
      <c r="V808" s="17">
        <f t="shared" si="72"/>
        <v>117.67605633802818</v>
      </c>
      <c r="W808" t="s">
        <v>8325</v>
      </c>
      <c r="X808" t="s">
        <v>8326</v>
      </c>
    </row>
    <row r="809" spans="1:24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21">
        <f t="shared" si="73"/>
        <v>40763.483090277776</v>
      </c>
      <c r="L809" s="24">
        <v>40763.483090277776</v>
      </c>
      <c r="M809" s="27">
        <f t="shared" si="74"/>
        <v>8</v>
      </c>
      <c r="N809" s="27">
        <f t="shared" si="75"/>
        <v>2011</v>
      </c>
      <c r="O809" s="25" t="str">
        <f t="shared" si="76"/>
        <v>Aug</v>
      </c>
      <c r="P809" s="19">
        <f t="shared" si="77"/>
        <v>40793.483090277776</v>
      </c>
      <c r="Q809" t="b">
        <v>0</v>
      </c>
      <c r="R809">
        <v>57</v>
      </c>
      <c r="S809" t="b">
        <v>1</v>
      </c>
      <c r="T809" t="s">
        <v>8276</v>
      </c>
      <c r="U809" s="8">
        <v>1.05125</v>
      </c>
      <c r="V809" s="17">
        <f t="shared" si="72"/>
        <v>73.771929824561397</v>
      </c>
      <c r="W809" t="s">
        <v>8325</v>
      </c>
      <c r="X809" t="s">
        <v>8326</v>
      </c>
    </row>
    <row r="810" spans="1:24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21">
        <f t="shared" si="73"/>
        <v>42759.420266203706</v>
      </c>
      <c r="L810" s="24">
        <v>42759.420266203706</v>
      </c>
      <c r="M810" s="27">
        <f t="shared" si="74"/>
        <v>1</v>
      </c>
      <c r="N810" s="27">
        <f t="shared" si="75"/>
        <v>2017</v>
      </c>
      <c r="O810" s="25" t="str">
        <f t="shared" si="76"/>
        <v>Jan</v>
      </c>
      <c r="P810" s="19">
        <f t="shared" si="77"/>
        <v>42794.874999999993</v>
      </c>
      <c r="Q810" t="b">
        <v>0</v>
      </c>
      <c r="R810">
        <v>43</v>
      </c>
      <c r="S810" t="b">
        <v>1</v>
      </c>
      <c r="T810" t="s">
        <v>8276</v>
      </c>
      <c r="U810" s="8">
        <v>1</v>
      </c>
      <c r="V810" s="17">
        <f t="shared" si="72"/>
        <v>104.65116279069767</v>
      </c>
      <c r="W810" t="s">
        <v>8325</v>
      </c>
      <c r="X810" t="s">
        <v>8326</v>
      </c>
    </row>
    <row r="811" spans="1:24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21">
        <f t="shared" si="73"/>
        <v>41961.892199074071</v>
      </c>
      <c r="L811" s="24">
        <v>41961.892199074071</v>
      </c>
      <c r="M811" s="27">
        <f t="shared" si="74"/>
        <v>11</v>
      </c>
      <c r="N811" s="27">
        <f t="shared" si="75"/>
        <v>2014</v>
      </c>
      <c r="O811" s="25" t="str">
        <f t="shared" si="76"/>
        <v>Nov</v>
      </c>
      <c r="P811" s="19">
        <f t="shared" si="77"/>
        <v>41994.999305555553</v>
      </c>
      <c r="Q811" t="b">
        <v>0</v>
      </c>
      <c r="R811">
        <v>52</v>
      </c>
      <c r="S811" t="b">
        <v>1</v>
      </c>
      <c r="T811" t="s">
        <v>8276</v>
      </c>
      <c r="U811" s="8">
        <v>1.03775</v>
      </c>
      <c r="V811" s="17">
        <f t="shared" si="72"/>
        <v>79.82692307692308</v>
      </c>
      <c r="W811" t="s">
        <v>8325</v>
      </c>
      <c r="X811" t="s">
        <v>8326</v>
      </c>
    </row>
    <row r="812" spans="1:24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21">
        <f t="shared" si="73"/>
        <v>41628.625347222223</v>
      </c>
      <c r="L812" s="24">
        <v>41628.625347222223</v>
      </c>
      <c r="M812" s="27">
        <f t="shared" si="74"/>
        <v>12</v>
      </c>
      <c r="N812" s="27">
        <f t="shared" si="75"/>
        <v>2013</v>
      </c>
      <c r="O812" s="25" t="str">
        <f t="shared" si="76"/>
        <v>Dec</v>
      </c>
      <c r="P812" s="19">
        <f t="shared" si="77"/>
        <v>41658.625347222223</v>
      </c>
      <c r="Q812" t="b">
        <v>0</v>
      </c>
      <c r="R812">
        <v>27</v>
      </c>
      <c r="S812" t="b">
        <v>1</v>
      </c>
      <c r="T812" t="s">
        <v>8276</v>
      </c>
      <c r="U812" s="8">
        <v>1.05</v>
      </c>
      <c r="V812" s="17">
        <f t="shared" si="72"/>
        <v>58.333333333333336</v>
      </c>
      <c r="W812" t="s">
        <v>8325</v>
      </c>
      <c r="X812" t="s">
        <v>8326</v>
      </c>
    </row>
    <row r="813" spans="1:24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21">
        <f t="shared" si="73"/>
        <v>41122.847939814812</v>
      </c>
      <c r="L813" s="24">
        <v>41122.847939814812</v>
      </c>
      <c r="M813" s="27">
        <f t="shared" si="74"/>
        <v>8</v>
      </c>
      <c r="N813" s="27">
        <f t="shared" si="75"/>
        <v>2012</v>
      </c>
      <c r="O813" s="25" t="str">
        <f t="shared" si="76"/>
        <v>Aug</v>
      </c>
      <c r="P813" s="19">
        <f t="shared" si="77"/>
        <v>41152.847939814812</v>
      </c>
      <c r="Q813" t="b">
        <v>0</v>
      </c>
      <c r="R813">
        <v>12</v>
      </c>
      <c r="S813" t="b">
        <v>1</v>
      </c>
      <c r="T813" t="s">
        <v>8276</v>
      </c>
      <c r="U813" s="8">
        <v>1.04</v>
      </c>
      <c r="V813" s="17">
        <f t="shared" si="72"/>
        <v>86.666666666666671</v>
      </c>
      <c r="W813" t="s">
        <v>8325</v>
      </c>
      <c r="X813" t="s">
        <v>8326</v>
      </c>
    </row>
    <row r="814" spans="1:24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21">
        <f t="shared" si="73"/>
        <v>41443.435208333329</v>
      </c>
      <c r="L814" s="24">
        <v>41443.435208333336</v>
      </c>
      <c r="M814" s="27">
        <f t="shared" si="74"/>
        <v>6</v>
      </c>
      <c r="N814" s="27">
        <f t="shared" si="75"/>
        <v>2013</v>
      </c>
      <c r="O814" s="25" t="str">
        <f t="shared" si="76"/>
        <v>Jun</v>
      </c>
      <c r="P814" s="19">
        <f t="shared" si="77"/>
        <v>41465.494444444441</v>
      </c>
      <c r="Q814" t="b">
        <v>0</v>
      </c>
      <c r="R814">
        <v>33</v>
      </c>
      <c r="S814" t="b">
        <v>1</v>
      </c>
      <c r="T814" t="s">
        <v>8276</v>
      </c>
      <c r="U814" s="8">
        <v>1.5183333333333333</v>
      </c>
      <c r="V814" s="17">
        <f t="shared" si="72"/>
        <v>27.606060606060606</v>
      </c>
      <c r="W814" t="s">
        <v>8325</v>
      </c>
      <c r="X814" t="s">
        <v>8326</v>
      </c>
    </row>
    <row r="815" spans="1:24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21">
        <f t="shared" si="73"/>
        <v>41281.809629629628</v>
      </c>
      <c r="L815" s="24">
        <v>41281.809629629628</v>
      </c>
      <c r="M815" s="27">
        <f t="shared" si="74"/>
        <v>1</v>
      </c>
      <c r="N815" s="27">
        <f t="shared" si="75"/>
        <v>2013</v>
      </c>
      <c r="O815" s="25" t="str">
        <f t="shared" si="76"/>
        <v>Jan</v>
      </c>
      <c r="P815" s="19">
        <f t="shared" si="77"/>
        <v>41334.373611111107</v>
      </c>
      <c r="Q815" t="b">
        <v>0</v>
      </c>
      <c r="R815">
        <v>96</v>
      </c>
      <c r="S815" t="b">
        <v>1</v>
      </c>
      <c r="T815" t="s">
        <v>8276</v>
      </c>
      <c r="U815" s="8">
        <v>1.59996</v>
      </c>
      <c r="V815" s="17">
        <f t="shared" si="72"/>
        <v>24.999375000000001</v>
      </c>
      <c r="W815" t="s">
        <v>8325</v>
      </c>
      <c r="X815" t="s">
        <v>8326</v>
      </c>
    </row>
    <row r="816" spans="1:24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21">
        <f t="shared" si="73"/>
        <v>41080.751909722218</v>
      </c>
      <c r="L816" s="24">
        <v>41080.751909722225</v>
      </c>
      <c r="M816" s="27">
        <f t="shared" si="74"/>
        <v>6</v>
      </c>
      <c r="N816" s="27">
        <f t="shared" si="75"/>
        <v>2012</v>
      </c>
      <c r="O816" s="25" t="str">
        <f t="shared" si="76"/>
        <v>Jun</v>
      </c>
      <c r="P816" s="19">
        <f t="shared" si="77"/>
        <v>41110.751909722218</v>
      </c>
      <c r="Q816" t="b">
        <v>0</v>
      </c>
      <c r="R816">
        <v>28</v>
      </c>
      <c r="S816" t="b">
        <v>1</v>
      </c>
      <c r="T816" t="s">
        <v>8276</v>
      </c>
      <c r="U816" s="8">
        <v>1.2729999999999999</v>
      </c>
      <c r="V816" s="17">
        <f t="shared" si="72"/>
        <v>45.464285714285715</v>
      </c>
      <c r="W816" t="s">
        <v>8325</v>
      </c>
      <c r="X816" t="s">
        <v>8326</v>
      </c>
    </row>
    <row r="817" spans="1:24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21">
        <f t="shared" si="73"/>
        <v>40679.534733796296</v>
      </c>
      <c r="L817" s="24">
        <v>40679.534733796296</v>
      </c>
      <c r="M817" s="27">
        <f t="shared" si="74"/>
        <v>5</v>
      </c>
      <c r="N817" s="27">
        <f t="shared" si="75"/>
        <v>2011</v>
      </c>
      <c r="O817" s="25" t="str">
        <f t="shared" si="76"/>
        <v>May</v>
      </c>
      <c r="P817" s="19">
        <f t="shared" si="77"/>
        <v>40694.544444444444</v>
      </c>
      <c r="Q817" t="b">
        <v>0</v>
      </c>
      <c r="R817">
        <v>43</v>
      </c>
      <c r="S817" t="b">
        <v>1</v>
      </c>
      <c r="T817" t="s">
        <v>8276</v>
      </c>
      <c r="U817" s="8">
        <v>1.07</v>
      </c>
      <c r="V817" s="17">
        <f t="shared" si="72"/>
        <v>99.534883720930239</v>
      </c>
      <c r="W817" t="s">
        <v>8325</v>
      </c>
      <c r="X817" t="s">
        <v>8326</v>
      </c>
    </row>
    <row r="818" spans="1:24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21">
        <f t="shared" si="73"/>
        <v>41914.70952546296</v>
      </c>
      <c r="L818" s="24">
        <v>41914.70952546296</v>
      </c>
      <c r="M818" s="27">
        <f t="shared" si="74"/>
        <v>10</v>
      </c>
      <c r="N818" s="27">
        <f t="shared" si="75"/>
        <v>2014</v>
      </c>
      <c r="O818" s="25" t="str">
        <f t="shared" si="76"/>
        <v>Oct</v>
      </c>
      <c r="P818" s="19">
        <f t="shared" si="77"/>
        <v>41944.70952546296</v>
      </c>
      <c r="Q818" t="b">
        <v>0</v>
      </c>
      <c r="R818">
        <v>205</v>
      </c>
      <c r="S818" t="b">
        <v>1</v>
      </c>
      <c r="T818" t="s">
        <v>8276</v>
      </c>
      <c r="U818" s="8">
        <v>1.1512214285714286</v>
      </c>
      <c r="V818" s="17">
        <f t="shared" si="72"/>
        <v>39.31</v>
      </c>
      <c r="W818" t="s">
        <v>8325</v>
      </c>
      <c r="X818" t="s">
        <v>8326</v>
      </c>
    </row>
    <row r="819" spans="1:24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21">
        <f t="shared" si="73"/>
        <v>41341.662534722222</v>
      </c>
      <c r="L819" s="24">
        <v>41341.662534722222</v>
      </c>
      <c r="M819" s="27">
        <f t="shared" si="74"/>
        <v>3</v>
      </c>
      <c r="N819" s="27">
        <f t="shared" si="75"/>
        <v>2013</v>
      </c>
      <c r="O819" s="25" t="str">
        <f t="shared" si="76"/>
        <v>Mar</v>
      </c>
      <c r="P819" s="19">
        <f t="shared" si="77"/>
        <v>41373.0625</v>
      </c>
      <c r="Q819" t="b">
        <v>0</v>
      </c>
      <c r="R819">
        <v>23</v>
      </c>
      <c r="S819" t="b">
        <v>1</v>
      </c>
      <c r="T819" t="s">
        <v>8276</v>
      </c>
      <c r="U819" s="8">
        <v>1.3711066666666665</v>
      </c>
      <c r="V819" s="17">
        <f t="shared" si="72"/>
        <v>89.419999999999987</v>
      </c>
      <c r="W819" t="s">
        <v>8325</v>
      </c>
      <c r="X819" t="s">
        <v>8326</v>
      </c>
    </row>
    <row r="820" spans="1:24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21">
        <f t="shared" si="73"/>
        <v>40925.391331018516</v>
      </c>
      <c r="L820" s="24">
        <v>40925.391331018516</v>
      </c>
      <c r="M820" s="27">
        <f t="shared" si="74"/>
        <v>1</v>
      </c>
      <c r="N820" s="27">
        <f t="shared" si="75"/>
        <v>2012</v>
      </c>
      <c r="O820" s="25" t="str">
        <f t="shared" si="76"/>
        <v>Jan</v>
      </c>
      <c r="P820" s="19">
        <f t="shared" si="77"/>
        <v>40978.999305555553</v>
      </c>
      <c r="Q820" t="b">
        <v>0</v>
      </c>
      <c r="R820">
        <v>19</v>
      </c>
      <c r="S820" t="b">
        <v>1</v>
      </c>
      <c r="T820" t="s">
        <v>8276</v>
      </c>
      <c r="U820" s="8">
        <v>1.5571428571428572</v>
      </c>
      <c r="V820" s="17">
        <f t="shared" si="72"/>
        <v>28.684210526315791</v>
      </c>
      <c r="W820" t="s">
        <v>8325</v>
      </c>
      <c r="X820" t="s">
        <v>8326</v>
      </c>
    </row>
    <row r="821" spans="1:24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21">
        <f t="shared" si="73"/>
        <v>41120.67454861111</v>
      </c>
      <c r="L821" s="24">
        <v>41120.67454861111</v>
      </c>
      <c r="M821" s="27">
        <f t="shared" si="74"/>
        <v>7</v>
      </c>
      <c r="N821" s="27">
        <f t="shared" si="75"/>
        <v>2012</v>
      </c>
      <c r="O821" s="25" t="str">
        <f t="shared" si="76"/>
        <v>Jul</v>
      </c>
      <c r="P821" s="19">
        <f t="shared" si="77"/>
        <v>41128.500694444439</v>
      </c>
      <c r="Q821" t="b">
        <v>0</v>
      </c>
      <c r="R821">
        <v>14</v>
      </c>
      <c r="S821" t="b">
        <v>1</v>
      </c>
      <c r="T821" t="s">
        <v>8276</v>
      </c>
      <c r="U821" s="8">
        <v>1.0874999999999999</v>
      </c>
      <c r="V821" s="17">
        <f t="shared" si="72"/>
        <v>31.071428571428573</v>
      </c>
      <c r="W821" t="s">
        <v>8325</v>
      </c>
      <c r="X821" t="s">
        <v>8326</v>
      </c>
    </row>
    <row r="822" spans="1:24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21">
        <f t="shared" si="73"/>
        <v>41619.789976851847</v>
      </c>
      <c r="L822" s="24">
        <v>41619.789976851855</v>
      </c>
      <c r="M822" s="27">
        <f t="shared" si="74"/>
        <v>12</v>
      </c>
      <c r="N822" s="27">
        <f t="shared" si="75"/>
        <v>2013</v>
      </c>
      <c r="O822" s="25" t="str">
        <f t="shared" si="76"/>
        <v>Dec</v>
      </c>
      <c r="P822" s="19">
        <f t="shared" si="77"/>
        <v>41628.988888888889</v>
      </c>
      <c r="Q822" t="b">
        <v>0</v>
      </c>
      <c r="R822">
        <v>38</v>
      </c>
      <c r="S822" t="b">
        <v>1</v>
      </c>
      <c r="T822" t="s">
        <v>8276</v>
      </c>
      <c r="U822" s="8">
        <v>1.3405</v>
      </c>
      <c r="V822" s="17">
        <f t="shared" si="72"/>
        <v>70.55263157894737</v>
      </c>
      <c r="W822" t="s">
        <v>8325</v>
      </c>
      <c r="X822" t="s">
        <v>8326</v>
      </c>
    </row>
    <row r="823" spans="1:24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21">
        <f t="shared" si="73"/>
        <v>41768.633587962962</v>
      </c>
      <c r="L823" s="24">
        <v>41768.633587962962</v>
      </c>
      <c r="M823" s="27">
        <f t="shared" si="74"/>
        <v>5</v>
      </c>
      <c r="N823" s="27">
        <f t="shared" si="75"/>
        <v>2014</v>
      </c>
      <c r="O823" s="25" t="str">
        <f t="shared" si="76"/>
        <v>May</v>
      </c>
      <c r="P823" s="19">
        <f t="shared" si="77"/>
        <v>41799</v>
      </c>
      <c r="Q823" t="b">
        <v>0</v>
      </c>
      <c r="R823">
        <v>78</v>
      </c>
      <c r="S823" t="b">
        <v>1</v>
      </c>
      <c r="T823" t="s">
        <v>8276</v>
      </c>
      <c r="U823" s="8">
        <v>1</v>
      </c>
      <c r="V823" s="17">
        <f t="shared" si="72"/>
        <v>224.12820512820514</v>
      </c>
      <c r="W823" t="s">
        <v>8325</v>
      </c>
      <c r="X823" t="s">
        <v>8326</v>
      </c>
    </row>
    <row r="824" spans="1:24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21">
        <f t="shared" si="73"/>
        <v>42093.71371527778</v>
      </c>
      <c r="L824" s="24">
        <v>42093.71371527778</v>
      </c>
      <c r="M824" s="27">
        <f t="shared" si="74"/>
        <v>3</v>
      </c>
      <c r="N824" s="27">
        <f t="shared" si="75"/>
        <v>2015</v>
      </c>
      <c r="O824" s="25" t="str">
        <f t="shared" si="76"/>
        <v>Mar</v>
      </c>
      <c r="P824" s="19">
        <f t="shared" si="77"/>
        <v>42127.959027777775</v>
      </c>
      <c r="Q824" t="b">
        <v>0</v>
      </c>
      <c r="R824">
        <v>69</v>
      </c>
      <c r="S824" t="b">
        <v>1</v>
      </c>
      <c r="T824" t="s">
        <v>8276</v>
      </c>
      <c r="U824" s="8">
        <v>1.1916666666666667</v>
      </c>
      <c r="V824" s="17">
        <f t="shared" si="72"/>
        <v>51.811594202898547</v>
      </c>
      <c r="W824" t="s">
        <v>8325</v>
      </c>
      <c r="X824" t="s">
        <v>8326</v>
      </c>
    </row>
    <row r="825" spans="1:24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21">
        <f t="shared" si="73"/>
        <v>41157.739004629628</v>
      </c>
      <c r="L825" s="24">
        <v>41157.739004629628</v>
      </c>
      <c r="M825" s="27">
        <f t="shared" si="74"/>
        <v>9</v>
      </c>
      <c r="N825" s="27">
        <f t="shared" si="75"/>
        <v>2012</v>
      </c>
      <c r="O825" s="25" t="str">
        <f t="shared" si="76"/>
        <v>Sep</v>
      </c>
      <c r="P825" s="19">
        <f t="shared" si="77"/>
        <v>41187.739004629628</v>
      </c>
      <c r="Q825" t="b">
        <v>0</v>
      </c>
      <c r="R825">
        <v>33</v>
      </c>
      <c r="S825" t="b">
        <v>1</v>
      </c>
      <c r="T825" t="s">
        <v>8276</v>
      </c>
      <c r="U825" s="8">
        <v>1.7949999999999999</v>
      </c>
      <c r="V825" s="17">
        <f t="shared" si="72"/>
        <v>43.515151515151516</v>
      </c>
      <c r="W825" t="s">
        <v>8325</v>
      </c>
      <c r="X825" t="s">
        <v>8326</v>
      </c>
    </row>
    <row r="826" spans="1:24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21">
        <f t="shared" si="73"/>
        <v>42055.764490740738</v>
      </c>
      <c r="L826" s="24">
        <v>42055.764490740738</v>
      </c>
      <c r="M826" s="27">
        <f t="shared" si="74"/>
        <v>2</v>
      </c>
      <c r="N826" s="27">
        <f t="shared" si="75"/>
        <v>2015</v>
      </c>
      <c r="O826" s="25" t="str">
        <f t="shared" si="76"/>
        <v>Feb</v>
      </c>
      <c r="P826" s="19">
        <f t="shared" si="77"/>
        <v>42085.722824074073</v>
      </c>
      <c r="Q826" t="b">
        <v>0</v>
      </c>
      <c r="R826">
        <v>54</v>
      </c>
      <c r="S826" t="b">
        <v>1</v>
      </c>
      <c r="T826" t="s">
        <v>8276</v>
      </c>
      <c r="U826" s="8">
        <v>1.3438124999999999</v>
      </c>
      <c r="V826" s="17">
        <f t="shared" si="72"/>
        <v>39.816666666666663</v>
      </c>
      <c r="W826" t="s">
        <v>8325</v>
      </c>
      <c r="X826" t="s">
        <v>8326</v>
      </c>
    </row>
    <row r="827" spans="1:24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21">
        <f t="shared" si="73"/>
        <v>40250.033773148149</v>
      </c>
      <c r="L827" s="24">
        <v>40250.033773148149</v>
      </c>
      <c r="M827" s="27">
        <f t="shared" si="74"/>
        <v>3</v>
      </c>
      <c r="N827" s="27">
        <f t="shared" si="75"/>
        <v>2010</v>
      </c>
      <c r="O827" s="25" t="str">
        <f t="shared" si="76"/>
        <v>Mar</v>
      </c>
      <c r="P827" s="19">
        <f t="shared" si="77"/>
        <v>40286.082638888889</v>
      </c>
      <c r="Q827" t="b">
        <v>0</v>
      </c>
      <c r="R827">
        <v>99</v>
      </c>
      <c r="S827" t="b">
        <v>1</v>
      </c>
      <c r="T827" t="s">
        <v>8276</v>
      </c>
      <c r="U827" s="8">
        <v>1.0043200000000001</v>
      </c>
      <c r="V827" s="17">
        <f t="shared" si="72"/>
        <v>126.8080808080808</v>
      </c>
      <c r="W827" t="s">
        <v>8325</v>
      </c>
      <c r="X827" t="s">
        <v>8326</v>
      </c>
    </row>
    <row r="828" spans="1:24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21">
        <f t="shared" si="73"/>
        <v>41186.098194444443</v>
      </c>
      <c r="L828" s="24">
        <v>41186.098194444443</v>
      </c>
      <c r="M828" s="27">
        <f t="shared" si="74"/>
        <v>10</v>
      </c>
      <c r="N828" s="27">
        <f t="shared" si="75"/>
        <v>2012</v>
      </c>
      <c r="O828" s="25" t="str">
        <f t="shared" si="76"/>
        <v>Oct</v>
      </c>
      <c r="P828" s="19">
        <f t="shared" si="77"/>
        <v>41211.098194444443</v>
      </c>
      <c r="Q828" t="b">
        <v>0</v>
      </c>
      <c r="R828">
        <v>49</v>
      </c>
      <c r="S828" t="b">
        <v>1</v>
      </c>
      <c r="T828" t="s">
        <v>8276</v>
      </c>
      <c r="U828" s="8">
        <v>1.0145454545454546</v>
      </c>
      <c r="V828" s="17">
        <f t="shared" si="72"/>
        <v>113.87755102040816</v>
      </c>
      <c r="W828" t="s">
        <v>8325</v>
      </c>
      <c r="X828" t="s">
        <v>8326</v>
      </c>
    </row>
    <row r="829" spans="1:24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21">
        <f t="shared" si="73"/>
        <v>40972.830208333333</v>
      </c>
      <c r="L829" s="24">
        <v>40972.830208333333</v>
      </c>
      <c r="M829" s="27">
        <f t="shared" si="74"/>
        <v>3</v>
      </c>
      <c r="N829" s="27">
        <f t="shared" si="75"/>
        <v>2012</v>
      </c>
      <c r="O829" s="25" t="str">
        <f t="shared" si="76"/>
        <v>Mar</v>
      </c>
      <c r="P829" s="19">
        <f t="shared" si="77"/>
        <v>40993.788541666661</v>
      </c>
      <c r="Q829" t="b">
        <v>0</v>
      </c>
      <c r="R829">
        <v>11</v>
      </c>
      <c r="S829" t="b">
        <v>1</v>
      </c>
      <c r="T829" t="s">
        <v>8276</v>
      </c>
      <c r="U829" s="8">
        <v>1.0333333333333334</v>
      </c>
      <c r="V829" s="17">
        <f t="shared" si="72"/>
        <v>28.181818181818183</v>
      </c>
      <c r="W829" t="s">
        <v>8325</v>
      </c>
      <c r="X829" t="s">
        <v>8326</v>
      </c>
    </row>
    <row r="830" spans="1:24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21">
        <f t="shared" si="73"/>
        <v>40927.265127314815</v>
      </c>
      <c r="L830" s="24">
        <v>40927.265127314815</v>
      </c>
      <c r="M830" s="27">
        <f t="shared" si="74"/>
        <v>1</v>
      </c>
      <c r="N830" s="27">
        <f t="shared" si="75"/>
        <v>2012</v>
      </c>
      <c r="O830" s="25" t="str">
        <f t="shared" si="76"/>
        <v>Jan</v>
      </c>
      <c r="P830" s="19">
        <f t="shared" si="77"/>
        <v>40953.617361111108</v>
      </c>
      <c r="Q830" t="b">
        <v>0</v>
      </c>
      <c r="R830">
        <v>38</v>
      </c>
      <c r="S830" t="b">
        <v>1</v>
      </c>
      <c r="T830" t="s">
        <v>8276</v>
      </c>
      <c r="U830" s="8">
        <v>1.07</v>
      </c>
      <c r="V830" s="17">
        <f t="shared" si="72"/>
        <v>36.60526315789474</v>
      </c>
      <c r="W830" t="s">
        <v>8325</v>
      </c>
      <c r="X830" t="s">
        <v>8326</v>
      </c>
    </row>
    <row r="831" spans="1:24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21">
        <f t="shared" si="73"/>
        <v>41072.842384259253</v>
      </c>
      <c r="L831" s="24">
        <v>41072.84238425926</v>
      </c>
      <c r="M831" s="27">
        <f t="shared" si="74"/>
        <v>6</v>
      </c>
      <c r="N831" s="27">
        <f t="shared" si="75"/>
        <v>2012</v>
      </c>
      <c r="O831" s="25" t="str">
        <f t="shared" si="76"/>
        <v>Jun</v>
      </c>
      <c r="P831" s="19">
        <f t="shared" si="77"/>
        <v>41085.474999999999</v>
      </c>
      <c r="Q831" t="b">
        <v>0</v>
      </c>
      <c r="R831">
        <v>16</v>
      </c>
      <c r="S831" t="b">
        <v>1</v>
      </c>
      <c r="T831" t="s">
        <v>8276</v>
      </c>
      <c r="U831" s="8">
        <v>1.04</v>
      </c>
      <c r="V831" s="17">
        <f t="shared" si="72"/>
        <v>32.5</v>
      </c>
      <c r="W831" t="s">
        <v>8325</v>
      </c>
      <c r="X831" t="s">
        <v>8326</v>
      </c>
    </row>
    <row r="832" spans="1:24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21">
        <f t="shared" si="73"/>
        <v>42504.593055555553</v>
      </c>
      <c r="L832" s="24">
        <v>42504.593055555553</v>
      </c>
      <c r="M832" s="27">
        <f t="shared" si="74"/>
        <v>5</v>
      </c>
      <c r="N832" s="27">
        <f t="shared" si="75"/>
        <v>2016</v>
      </c>
      <c r="O832" s="25" t="str">
        <f t="shared" si="76"/>
        <v>May</v>
      </c>
      <c r="P832" s="19">
        <f t="shared" si="77"/>
        <v>42564.593055555553</v>
      </c>
      <c r="Q832" t="b">
        <v>0</v>
      </c>
      <c r="R832">
        <v>32</v>
      </c>
      <c r="S832" t="b">
        <v>1</v>
      </c>
      <c r="T832" t="s">
        <v>8276</v>
      </c>
      <c r="U832" s="8">
        <v>1.0783333333333334</v>
      </c>
      <c r="V832" s="17">
        <f t="shared" si="72"/>
        <v>60.65625</v>
      </c>
      <c r="W832" t="s">
        <v>8325</v>
      </c>
      <c r="X832" t="s">
        <v>8326</v>
      </c>
    </row>
    <row r="833" spans="1:24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21">
        <f t="shared" si="73"/>
        <v>41325.317418981482</v>
      </c>
      <c r="L833" s="24">
        <v>41325.317418981482</v>
      </c>
      <c r="M833" s="27">
        <f t="shared" si="74"/>
        <v>2</v>
      </c>
      <c r="N833" s="27">
        <f t="shared" si="75"/>
        <v>2013</v>
      </c>
      <c r="O833" s="25" t="str">
        <f t="shared" si="76"/>
        <v>Feb</v>
      </c>
      <c r="P833" s="19">
        <f t="shared" si="77"/>
        <v>41355.27575231481</v>
      </c>
      <c r="Q833" t="b">
        <v>0</v>
      </c>
      <c r="R833">
        <v>20</v>
      </c>
      <c r="S833" t="b">
        <v>1</v>
      </c>
      <c r="T833" t="s">
        <v>8276</v>
      </c>
      <c r="U833" s="8">
        <v>2.3333333333333335</v>
      </c>
      <c r="V833" s="17">
        <f t="shared" si="72"/>
        <v>175</v>
      </c>
      <c r="W833" t="s">
        <v>8325</v>
      </c>
      <c r="X833" t="s">
        <v>8326</v>
      </c>
    </row>
    <row r="834" spans="1:24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21">
        <f t="shared" si="73"/>
        <v>40996.438587962963</v>
      </c>
      <c r="L834" s="24">
        <v>40996.438587962963</v>
      </c>
      <c r="M834" s="27">
        <f t="shared" si="74"/>
        <v>3</v>
      </c>
      <c r="N834" s="27">
        <f t="shared" si="75"/>
        <v>2012</v>
      </c>
      <c r="O834" s="25" t="str">
        <f t="shared" si="76"/>
        <v>Mar</v>
      </c>
      <c r="P834" s="19">
        <f t="shared" si="77"/>
        <v>41026.438587962963</v>
      </c>
      <c r="Q834" t="b">
        <v>0</v>
      </c>
      <c r="R834">
        <v>154</v>
      </c>
      <c r="S834" t="b">
        <v>1</v>
      </c>
      <c r="T834" t="s">
        <v>8276</v>
      </c>
      <c r="U834" s="8">
        <v>1.0060706666666666</v>
      </c>
      <c r="V834" s="17">
        <f t="shared" ref="V834:V897" si="78">E834/R834</f>
        <v>97.993896103896105</v>
      </c>
      <c r="W834" t="s">
        <v>8325</v>
      </c>
      <c r="X834" t="s">
        <v>8326</v>
      </c>
    </row>
    <row r="835" spans="1:24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21">
        <f t="shared" ref="K835:K898" si="79">(J834/86400)+25569+(-5/24)</f>
        <v>40869.466840277775</v>
      </c>
      <c r="L835" s="24">
        <v>40869.466840277775</v>
      </c>
      <c r="M835" s="27">
        <f t="shared" ref="M835:M898" si="80">MONTH(L835)</f>
        <v>11</v>
      </c>
      <c r="N835" s="27">
        <f t="shared" ref="N835:N898" si="81">YEAR(L835)</f>
        <v>2011</v>
      </c>
      <c r="O835" s="25" t="str">
        <f t="shared" ref="O835:O898" si="82">VLOOKUP($M835,$AI$3:$AJ$14,2,FALSE)</f>
        <v>Nov</v>
      </c>
      <c r="P835" s="19">
        <f t="shared" ref="P835:P898" si="83">(I834/86400)+25569+(-5/24)</f>
        <v>40929.134027777771</v>
      </c>
      <c r="Q835" t="b">
        <v>0</v>
      </c>
      <c r="R835">
        <v>41</v>
      </c>
      <c r="S835" t="b">
        <v>1</v>
      </c>
      <c r="T835" t="s">
        <v>8276</v>
      </c>
      <c r="U835" s="8">
        <v>1.0166666666666666</v>
      </c>
      <c r="V835" s="17">
        <f t="shared" si="78"/>
        <v>148.78048780487805</v>
      </c>
      <c r="W835" t="s">
        <v>8325</v>
      </c>
      <c r="X835" t="s">
        <v>8326</v>
      </c>
    </row>
    <row r="836" spans="1:24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21">
        <f t="shared" si="79"/>
        <v>41718.669849537036</v>
      </c>
      <c r="L836" s="24">
        <v>41718.669849537036</v>
      </c>
      <c r="M836" s="27">
        <f t="shared" si="80"/>
        <v>3</v>
      </c>
      <c r="N836" s="27">
        <f t="shared" si="81"/>
        <v>2014</v>
      </c>
      <c r="O836" s="25" t="str">
        <f t="shared" si="82"/>
        <v>Mar</v>
      </c>
      <c r="P836" s="19">
        <f t="shared" si="83"/>
        <v>41748.669849537036</v>
      </c>
      <c r="Q836" t="b">
        <v>0</v>
      </c>
      <c r="R836">
        <v>75</v>
      </c>
      <c r="S836" t="b">
        <v>1</v>
      </c>
      <c r="T836" t="s">
        <v>8276</v>
      </c>
      <c r="U836" s="8">
        <v>1.3101818181818181</v>
      </c>
      <c r="V836" s="17">
        <f t="shared" si="78"/>
        <v>96.08</v>
      </c>
      <c r="W836" t="s">
        <v>8325</v>
      </c>
      <c r="X836" t="s">
        <v>8326</v>
      </c>
    </row>
    <row r="837" spans="1:24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21">
        <f t="shared" si="79"/>
        <v>41422.614490740736</v>
      </c>
      <c r="L837" s="24">
        <v>41422.614490740743</v>
      </c>
      <c r="M837" s="27">
        <f t="shared" si="80"/>
        <v>5</v>
      </c>
      <c r="N837" s="27">
        <f t="shared" si="81"/>
        <v>2013</v>
      </c>
      <c r="O837" s="25" t="str">
        <f t="shared" si="82"/>
        <v>May</v>
      </c>
      <c r="P837" s="19">
        <f t="shared" si="83"/>
        <v>41455.957638888889</v>
      </c>
      <c r="Q837" t="b">
        <v>0</v>
      </c>
      <c r="R837">
        <v>40</v>
      </c>
      <c r="S837" t="b">
        <v>1</v>
      </c>
      <c r="T837" t="s">
        <v>8276</v>
      </c>
      <c r="U837" s="8">
        <v>1.1725000000000001</v>
      </c>
      <c r="V837" s="17">
        <f t="shared" si="78"/>
        <v>58.625</v>
      </c>
      <c r="W837" t="s">
        <v>8325</v>
      </c>
      <c r="X837" t="s">
        <v>8326</v>
      </c>
    </row>
    <row r="838" spans="1:24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21">
        <f t="shared" si="79"/>
        <v>41005.249513888884</v>
      </c>
      <c r="L838" s="24">
        <v>41005.249513888892</v>
      </c>
      <c r="M838" s="27">
        <f t="shared" si="80"/>
        <v>4</v>
      </c>
      <c r="N838" s="27">
        <f t="shared" si="81"/>
        <v>2012</v>
      </c>
      <c r="O838" s="25" t="str">
        <f t="shared" si="82"/>
        <v>Apr</v>
      </c>
      <c r="P838" s="19">
        <f t="shared" si="83"/>
        <v>41047.916666666664</v>
      </c>
      <c r="Q838" t="b">
        <v>0</v>
      </c>
      <c r="R838">
        <v>46</v>
      </c>
      <c r="S838" t="b">
        <v>1</v>
      </c>
      <c r="T838" t="s">
        <v>8276</v>
      </c>
      <c r="U838" s="8">
        <v>1.009304</v>
      </c>
      <c r="V838" s="17">
        <f t="shared" si="78"/>
        <v>109.70695652173914</v>
      </c>
      <c r="W838" t="s">
        <v>8325</v>
      </c>
      <c r="X838" t="s">
        <v>8326</v>
      </c>
    </row>
    <row r="839" spans="1:24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21">
        <f t="shared" si="79"/>
        <v>41523.848587962959</v>
      </c>
      <c r="L839" s="24">
        <v>41523.848587962966</v>
      </c>
      <c r="M839" s="27">
        <f t="shared" si="80"/>
        <v>9</v>
      </c>
      <c r="N839" s="27">
        <f t="shared" si="81"/>
        <v>2013</v>
      </c>
      <c r="O839" s="25" t="str">
        <f t="shared" si="82"/>
        <v>Sep</v>
      </c>
      <c r="P839" s="19">
        <f t="shared" si="83"/>
        <v>41553.848587962959</v>
      </c>
      <c r="Q839" t="b">
        <v>0</v>
      </c>
      <c r="R839">
        <v>62</v>
      </c>
      <c r="S839" t="b">
        <v>1</v>
      </c>
      <c r="T839" t="s">
        <v>8276</v>
      </c>
      <c r="U839" s="8">
        <v>1.218</v>
      </c>
      <c r="V839" s="17">
        <f t="shared" si="78"/>
        <v>49.112903225806448</v>
      </c>
      <c r="W839" t="s">
        <v>8325</v>
      </c>
      <c r="X839" t="s">
        <v>8326</v>
      </c>
    </row>
    <row r="840" spans="1:24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21">
        <f t="shared" si="79"/>
        <v>41730.79006944444</v>
      </c>
      <c r="L840" s="24">
        <v>41730.790069444447</v>
      </c>
      <c r="M840" s="27">
        <f t="shared" si="80"/>
        <v>4</v>
      </c>
      <c r="N840" s="27">
        <f t="shared" si="81"/>
        <v>2014</v>
      </c>
      <c r="O840" s="25" t="str">
        <f t="shared" si="82"/>
        <v>Apr</v>
      </c>
      <c r="P840" s="19">
        <f t="shared" si="83"/>
        <v>41760.79006944444</v>
      </c>
      <c r="Q840" t="b">
        <v>0</v>
      </c>
      <c r="R840">
        <v>61</v>
      </c>
      <c r="S840" t="b">
        <v>1</v>
      </c>
      <c r="T840" t="s">
        <v>8276</v>
      </c>
      <c r="U840" s="8">
        <v>1.454</v>
      </c>
      <c r="V840" s="17">
        <f t="shared" si="78"/>
        <v>47.672131147540981</v>
      </c>
      <c r="W840" t="s">
        <v>8325</v>
      </c>
      <c r="X840" t="s">
        <v>8326</v>
      </c>
    </row>
    <row r="841" spans="1:24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21">
        <f t="shared" si="79"/>
        <v>40895.689641203702</v>
      </c>
      <c r="L841" s="24">
        <v>40895.689641203702</v>
      </c>
      <c r="M841" s="27">
        <f t="shared" si="80"/>
        <v>12</v>
      </c>
      <c r="N841" s="27">
        <f t="shared" si="81"/>
        <v>2011</v>
      </c>
      <c r="O841" s="25" t="str">
        <f t="shared" si="82"/>
        <v>Dec</v>
      </c>
      <c r="P841" s="19">
        <f t="shared" si="83"/>
        <v>40925.689641203702</v>
      </c>
      <c r="Q841" t="b">
        <v>0</v>
      </c>
      <c r="R841">
        <v>96</v>
      </c>
      <c r="S841" t="b">
        <v>1</v>
      </c>
      <c r="T841" t="s">
        <v>8276</v>
      </c>
      <c r="U841" s="8">
        <v>1.166166</v>
      </c>
      <c r="V841" s="17">
        <f t="shared" si="78"/>
        <v>60.737812499999997</v>
      </c>
      <c r="W841" t="s">
        <v>8325</v>
      </c>
      <c r="X841" t="s">
        <v>8326</v>
      </c>
    </row>
    <row r="842" spans="1:24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21">
        <f t="shared" si="79"/>
        <v>41144.555046296293</v>
      </c>
      <c r="L842" s="24">
        <v>41144.555046296293</v>
      </c>
      <c r="M842" s="27">
        <f t="shared" si="80"/>
        <v>8</v>
      </c>
      <c r="N842" s="27">
        <f t="shared" si="81"/>
        <v>2012</v>
      </c>
      <c r="O842" s="25" t="str">
        <f t="shared" si="82"/>
        <v>Aug</v>
      </c>
      <c r="P842" s="19">
        <f t="shared" si="83"/>
        <v>41174.555046296293</v>
      </c>
      <c r="Q842" t="b">
        <v>0</v>
      </c>
      <c r="R842">
        <v>190</v>
      </c>
      <c r="S842" t="b">
        <v>1</v>
      </c>
      <c r="T842" t="s">
        <v>8277</v>
      </c>
      <c r="U842" s="8">
        <v>1.2041660000000001</v>
      </c>
      <c r="V842" s="17">
        <f t="shared" si="78"/>
        <v>63.37715789473684</v>
      </c>
      <c r="W842" t="s">
        <v>8325</v>
      </c>
      <c r="X842" t="s">
        <v>8327</v>
      </c>
    </row>
    <row r="843" spans="1:24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21">
        <f t="shared" si="79"/>
        <v>42607.018368055556</v>
      </c>
      <c r="L843" s="24">
        <v>42607.018368055556</v>
      </c>
      <c r="M843" s="27">
        <f t="shared" si="80"/>
        <v>8</v>
      </c>
      <c r="N843" s="27">
        <f t="shared" si="81"/>
        <v>2016</v>
      </c>
      <c r="O843" s="25" t="str">
        <f t="shared" si="82"/>
        <v>Aug</v>
      </c>
      <c r="P843" s="19">
        <f t="shared" si="83"/>
        <v>42637.018368055556</v>
      </c>
      <c r="Q843" t="b">
        <v>1</v>
      </c>
      <c r="R843">
        <v>94</v>
      </c>
      <c r="S843" t="b">
        <v>1</v>
      </c>
      <c r="T843" t="s">
        <v>8277</v>
      </c>
      <c r="U843" s="8">
        <v>1.0132000000000001</v>
      </c>
      <c r="V843" s="17">
        <f t="shared" si="78"/>
        <v>53.893617021276597</v>
      </c>
      <c r="W843" t="s">
        <v>8325</v>
      </c>
      <c r="X843" t="s">
        <v>8327</v>
      </c>
    </row>
    <row r="844" spans="1:24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21">
        <f t="shared" si="79"/>
        <v>41923.630358796298</v>
      </c>
      <c r="L844" s="24">
        <v>41923.630358796298</v>
      </c>
      <c r="M844" s="27">
        <f t="shared" si="80"/>
        <v>10</v>
      </c>
      <c r="N844" s="27">
        <f t="shared" si="81"/>
        <v>2014</v>
      </c>
      <c r="O844" s="25" t="str">
        <f t="shared" si="82"/>
        <v>Oct</v>
      </c>
      <c r="P844" s="19">
        <f t="shared" si="83"/>
        <v>41953.672025462962</v>
      </c>
      <c r="Q844" t="b">
        <v>1</v>
      </c>
      <c r="R844">
        <v>39</v>
      </c>
      <c r="S844" t="b">
        <v>1</v>
      </c>
      <c r="T844" t="s">
        <v>8277</v>
      </c>
      <c r="U844" s="8">
        <v>1.0431999999999999</v>
      </c>
      <c r="V844" s="17">
        <f t="shared" si="78"/>
        <v>66.871794871794876</v>
      </c>
      <c r="W844" t="s">
        <v>8325</v>
      </c>
      <c r="X844" t="s">
        <v>8327</v>
      </c>
    </row>
    <row r="845" spans="1:24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21">
        <f t="shared" si="79"/>
        <v>41526.384062499994</v>
      </c>
      <c r="L845" s="24">
        <v>41526.384062500001</v>
      </c>
      <c r="M845" s="27">
        <f t="shared" si="80"/>
        <v>9</v>
      </c>
      <c r="N845" s="27">
        <f t="shared" si="81"/>
        <v>2013</v>
      </c>
      <c r="O845" s="25" t="str">
        <f t="shared" si="82"/>
        <v>Sep</v>
      </c>
      <c r="P845" s="19">
        <f t="shared" si="83"/>
        <v>41560.957638888889</v>
      </c>
      <c r="Q845" t="b">
        <v>0</v>
      </c>
      <c r="R845">
        <v>127</v>
      </c>
      <c r="S845" t="b">
        <v>1</v>
      </c>
      <c r="T845" t="s">
        <v>8277</v>
      </c>
      <c r="U845" s="8">
        <v>2.6713333333333331</v>
      </c>
      <c r="V845" s="17">
        <f t="shared" si="78"/>
        <v>63.102362204724407</v>
      </c>
      <c r="W845" t="s">
        <v>8325</v>
      </c>
      <c r="X845" t="s">
        <v>8327</v>
      </c>
    </row>
    <row r="846" spans="1:24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21">
        <f t="shared" si="79"/>
        <v>42695.049537037034</v>
      </c>
      <c r="L846" s="24">
        <v>42695.049537037034</v>
      </c>
      <c r="M846" s="27">
        <f t="shared" si="80"/>
        <v>11</v>
      </c>
      <c r="N846" s="27">
        <f t="shared" si="81"/>
        <v>2016</v>
      </c>
      <c r="O846" s="25" t="str">
        <f t="shared" si="82"/>
        <v>Nov</v>
      </c>
      <c r="P846" s="19">
        <f t="shared" si="83"/>
        <v>42712.124999999993</v>
      </c>
      <c r="Q846" t="b">
        <v>1</v>
      </c>
      <c r="R846">
        <v>159</v>
      </c>
      <c r="S846" t="b">
        <v>1</v>
      </c>
      <c r="T846" t="s">
        <v>8277</v>
      </c>
      <c r="U846" s="8">
        <v>1.9413333333333334</v>
      </c>
      <c r="V846" s="17">
        <f t="shared" si="78"/>
        <v>36.628930817610062</v>
      </c>
      <c r="W846" t="s">
        <v>8325</v>
      </c>
      <c r="X846" t="s">
        <v>8327</v>
      </c>
    </row>
    <row r="847" spans="1:24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21">
        <f t="shared" si="79"/>
        <v>41905.476296296292</v>
      </c>
      <c r="L847" s="24">
        <v>41905.4762962963</v>
      </c>
      <c r="M847" s="27">
        <f t="shared" si="80"/>
        <v>9</v>
      </c>
      <c r="N847" s="27">
        <f t="shared" si="81"/>
        <v>2014</v>
      </c>
      <c r="O847" s="25" t="str">
        <f t="shared" si="82"/>
        <v>Sep</v>
      </c>
      <c r="P847" s="19">
        <f t="shared" si="83"/>
        <v>41943.999305555553</v>
      </c>
      <c r="Q847" t="b">
        <v>0</v>
      </c>
      <c r="R847">
        <v>177</v>
      </c>
      <c r="S847" t="b">
        <v>1</v>
      </c>
      <c r="T847" t="s">
        <v>8277</v>
      </c>
      <c r="U847" s="8">
        <v>1.203802</v>
      </c>
      <c r="V847" s="17">
        <f t="shared" si="78"/>
        <v>34.005706214689269</v>
      </c>
      <c r="W847" t="s">
        <v>8325</v>
      </c>
      <c r="X847" t="s">
        <v>8327</v>
      </c>
    </row>
    <row r="848" spans="1:24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21">
        <f t="shared" si="79"/>
        <v>42577.997638888883</v>
      </c>
      <c r="L848" s="24">
        <v>42577.99763888889</v>
      </c>
      <c r="M848" s="27">
        <f t="shared" si="80"/>
        <v>7</v>
      </c>
      <c r="N848" s="27">
        <f t="shared" si="81"/>
        <v>2016</v>
      </c>
      <c r="O848" s="25" t="str">
        <f t="shared" si="82"/>
        <v>Jul</v>
      </c>
      <c r="P848" s="19">
        <f t="shared" si="83"/>
        <v>42617.957638888889</v>
      </c>
      <c r="Q848" t="b">
        <v>0</v>
      </c>
      <c r="R848">
        <v>47</v>
      </c>
      <c r="S848" t="b">
        <v>1</v>
      </c>
      <c r="T848" t="s">
        <v>8277</v>
      </c>
      <c r="U848" s="8">
        <v>1.2200090909090908</v>
      </c>
      <c r="V848" s="17">
        <f t="shared" si="78"/>
        <v>28.553404255319148</v>
      </c>
      <c r="W848" t="s">
        <v>8325</v>
      </c>
      <c r="X848" t="s">
        <v>8327</v>
      </c>
    </row>
    <row r="849" spans="1:24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21">
        <f t="shared" si="79"/>
        <v>41694.183506944442</v>
      </c>
      <c r="L849" s="24">
        <v>41694.183506944442</v>
      </c>
      <c r="M849" s="27">
        <f t="shared" si="80"/>
        <v>2</v>
      </c>
      <c r="N849" s="27">
        <f t="shared" si="81"/>
        <v>2014</v>
      </c>
      <c r="O849" s="25" t="str">
        <f t="shared" si="82"/>
        <v>Feb</v>
      </c>
      <c r="P849" s="19">
        <f t="shared" si="83"/>
        <v>41708.375</v>
      </c>
      <c r="Q849" t="b">
        <v>0</v>
      </c>
      <c r="R849">
        <v>1</v>
      </c>
      <c r="S849" t="b">
        <v>1</v>
      </c>
      <c r="T849" t="s">
        <v>8277</v>
      </c>
      <c r="U849" s="8">
        <v>1</v>
      </c>
      <c r="V849" s="17">
        <f t="shared" si="78"/>
        <v>10</v>
      </c>
      <c r="W849" t="s">
        <v>8325</v>
      </c>
      <c r="X849" t="s">
        <v>8327</v>
      </c>
    </row>
    <row r="850" spans="1:24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21">
        <f t="shared" si="79"/>
        <v>42165.59</v>
      </c>
      <c r="L850" s="24">
        <v>42165.59</v>
      </c>
      <c r="M850" s="27">
        <f t="shared" si="80"/>
        <v>6</v>
      </c>
      <c r="N850" s="27">
        <f t="shared" si="81"/>
        <v>2015</v>
      </c>
      <c r="O850" s="25" t="str">
        <f t="shared" si="82"/>
        <v>Jun</v>
      </c>
      <c r="P850" s="19">
        <f t="shared" si="83"/>
        <v>42195.59</v>
      </c>
      <c r="Q850" t="b">
        <v>0</v>
      </c>
      <c r="R850">
        <v>16</v>
      </c>
      <c r="S850" t="b">
        <v>1</v>
      </c>
      <c r="T850" t="s">
        <v>8277</v>
      </c>
      <c r="U850" s="8">
        <v>1</v>
      </c>
      <c r="V850" s="17">
        <f t="shared" si="78"/>
        <v>18.75</v>
      </c>
      <c r="W850" t="s">
        <v>8325</v>
      </c>
      <c r="X850" t="s">
        <v>8327</v>
      </c>
    </row>
    <row r="851" spans="1:24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21">
        <f t="shared" si="79"/>
        <v>42078.583715277775</v>
      </c>
      <c r="L851" s="24">
        <v>42078.583715277775</v>
      </c>
      <c r="M851" s="27">
        <f t="shared" si="80"/>
        <v>3</v>
      </c>
      <c r="N851" s="27">
        <f t="shared" si="81"/>
        <v>2015</v>
      </c>
      <c r="O851" s="25" t="str">
        <f t="shared" si="82"/>
        <v>Mar</v>
      </c>
      <c r="P851" s="19">
        <f t="shared" si="83"/>
        <v>42108.583715277775</v>
      </c>
      <c r="Q851" t="b">
        <v>0</v>
      </c>
      <c r="R851">
        <v>115</v>
      </c>
      <c r="S851" t="b">
        <v>1</v>
      </c>
      <c r="T851" t="s">
        <v>8277</v>
      </c>
      <c r="U851" s="8">
        <v>1.1990000000000001</v>
      </c>
      <c r="V851" s="17">
        <f t="shared" si="78"/>
        <v>41.704347826086959</v>
      </c>
      <c r="W851" t="s">
        <v>8325</v>
      </c>
      <c r="X851" t="s">
        <v>8327</v>
      </c>
    </row>
    <row r="852" spans="1:24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21">
        <f t="shared" si="79"/>
        <v>42050.94055555555</v>
      </c>
      <c r="L852" s="24">
        <v>42050.940555555557</v>
      </c>
      <c r="M852" s="27">
        <f t="shared" si="80"/>
        <v>2</v>
      </c>
      <c r="N852" s="27">
        <f t="shared" si="81"/>
        <v>2015</v>
      </c>
      <c r="O852" s="25" t="str">
        <f t="shared" si="82"/>
        <v>Feb</v>
      </c>
      <c r="P852" s="19">
        <f t="shared" si="83"/>
        <v>42078.898888888885</v>
      </c>
      <c r="Q852" t="b">
        <v>0</v>
      </c>
      <c r="R852">
        <v>133</v>
      </c>
      <c r="S852" t="b">
        <v>1</v>
      </c>
      <c r="T852" t="s">
        <v>8277</v>
      </c>
      <c r="U852" s="8">
        <v>1.55175</v>
      </c>
      <c r="V852" s="17">
        <f t="shared" si="78"/>
        <v>46.669172932330824</v>
      </c>
      <c r="W852" t="s">
        <v>8325</v>
      </c>
      <c r="X852" t="s">
        <v>8327</v>
      </c>
    </row>
    <row r="853" spans="1:24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21">
        <f t="shared" si="79"/>
        <v>42452.619409722225</v>
      </c>
      <c r="L853" s="24">
        <v>42452.619409722225</v>
      </c>
      <c r="M853" s="27">
        <f t="shared" si="80"/>
        <v>3</v>
      </c>
      <c r="N853" s="27">
        <f t="shared" si="81"/>
        <v>2016</v>
      </c>
      <c r="O853" s="25" t="str">
        <f t="shared" si="82"/>
        <v>Mar</v>
      </c>
      <c r="P853" s="19">
        <f t="shared" si="83"/>
        <v>42484.999305555553</v>
      </c>
      <c r="Q853" t="b">
        <v>0</v>
      </c>
      <c r="R853">
        <v>70</v>
      </c>
      <c r="S853" t="b">
        <v>1</v>
      </c>
      <c r="T853" t="s">
        <v>8277</v>
      </c>
      <c r="U853" s="8">
        <v>1.3045</v>
      </c>
      <c r="V853" s="17">
        <f t="shared" si="78"/>
        <v>37.271428571428572</v>
      </c>
      <c r="W853" t="s">
        <v>8325</v>
      </c>
      <c r="X853" t="s">
        <v>8327</v>
      </c>
    </row>
    <row r="854" spans="1:24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21">
        <f t="shared" si="79"/>
        <v>42522.671909722216</v>
      </c>
      <c r="L854" s="24">
        <v>42522.671909722223</v>
      </c>
      <c r="M854" s="27">
        <f t="shared" si="80"/>
        <v>6</v>
      </c>
      <c r="N854" s="27">
        <f t="shared" si="81"/>
        <v>2016</v>
      </c>
      <c r="O854" s="25" t="str">
        <f t="shared" si="82"/>
        <v>Jun</v>
      </c>
      <c r="P854" s="19">
        <f t="shared" si="83"/>
        <v>42582.614583333336</v>
      </c>
      <c r="Q854" t="b">
        <v>0</v>
      </c>
      <c r="R854">
        <v>62</v>
      </c>
      <c r="S854" t="b">
        <v>1</v>
      </c>
      <c r="T854" t="s">
        <v>8277</v>
      </c>
      <c r="U854" s="8">
        <v>1.0497142857142858</v>
      </c>
      <c r="V854" s="17">
        <f t="shared" si="78"/>
        <v>59.258064516129032</v>
      </c>
      <c r="W854" t="s">
        <v>8325</v>
      </c>
      <c r="X854" t="s">
        <v>8327</v>
      </c>
    </row>
    <row r="855" spans="1:24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21">
        <f t="shared" si="79"/>
        <v>42656.59716435185</v>
      </c>
      <c r="L855" s="24">
        <v>42656.59716435185</v>
      </c>
      <c r="M855" s="27">
        <f t="shared" si="80"/>
        <v>10</v>
      </c>
      <c r="N855" s="27">
        <f t="shared" si="81"/>
        <v>2016</v>
      </c>
      <c r="O855" s="25" t="str">
        <f t="shared" si="82"/>
        <v>Oct</v>
      </c>
      <c r="P855" s="19">
        <f t="shared" si="83"/>
        <v>42667.666666666664</v>
      </c>
      <c r="Q855" t="b">
        <v>0</v>
      </c>
      <c r="R855">
        <v>10</v>
      </c>
      <c r="S855" t="b">
        <v>1</v>
      </c>
      <c r="T855" t="s">
        <v>8277</v>
      </c>
      <c r="U855" s="8">
        <v>1</v>
      </c>
      <c r="V855" s="17">
        <f t="shared" si="78"/>
        <v>30</v>
      </c>
      <c r="W855" t="s">
        <v>8325</v>
      </c>
      <c r="X855" t="s">
        <v>8327</v>
      </c>
    </row>
    <row r="856" spans="1:24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21">
        <f t="shared" si="79"/>
        <v>42021.62394675926</v>
      </c>
      <c r="L856" s="24">
        <v>42021.62394675926</v>
      </c>
      <c r="M856" s="27">
        <f t="shared" si="80"/>
        <v>1</v>
      </c>
      <c r="N856" s="27">
        <f t="shared" si="81"/>
        <v>2015</v>
      </c>
      <c r="O856" s="25" t="str">
        <f t="shared" si="82"/>
        <v>Jan</v>
      </c>
      <c r="P856" s="19">
        <f t="shared" si="83"/>
        <v>42051.62394675926</v>
      </c>
      <c r="Q856" t="b">
        <v>0</v>
      </c>
      <c r="R856">
        <v>499</v>
      </c>
      <c r="S856" t="b">
        <v>1</v>
      </c>
      <c r="T856" t="s">
        <v>8277</v>
      </c>
      <c r="U856" s="8">
        <v>1.1822050359712231</v>
      </c>
      <c r="V856" s="17">
        <f t="shared" si="78"/>
        <v>65.8623246492986</v>
      </c>
      <c r="W856" t="s">
        <v>8325</v>
      </c>
      <c r="X856" t="s">
        <v>8327</v>
      </c>
    </row>
    <row r="857" spans="1:24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21">
        <f t="shared" si="79"/>
        <v>42702.004004629627</v>
      </c>
      <c r="L857" s="24">
        <v>42702.004004629627</v>
      </c>
      <c r="M857" s="27">
        <f t="shared" si="80"/>
        <v>11</v>
      </c>
      <c r="N857" s="27">
        <f t="shared" si="81"/>
        <v>2016</v>
      </c>
      <c r="O857" s="25" t="str">
        <f t="shared" si="82"/>
        <v>Nov</v>
      </c>
      <c r="P857" s="19">
        <f t="shared" si="83"/>
        <v>42732.004004629627</v>
      </c>
      <c r="Q857" t="b">
        <v>0</v>
      </c>
      <c r="R857">
        <v>47</v>
      </c>
      <c r="S857" t="b">
        <v>1</v>
      </c>
      <c r="T857" t="s">
        <v>8277</v>
      </c>
      <c r="U857" s="8">
        <v>1.0344827586206897</v>
      </c>
      <c r="V857" s="17">
        <f t="shared" si="78"/>
        <v>31.914893617021278</v>
      </c>
      <c r="W857" t="s">
        <v>8325</v>
      </c>
      <c r="X857" t="s">
        <v>8327</v>
      </c>
    </row>
    <row r="858" spans="1:24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21">
        <f t="shared" si="79"/>
        <v>42544.916863425919</v>
      </c>
      <c r="L858" s="24">
        <v>42544.916863425926</v>
      </c>
      <c r="M858" s="27">
        <f t="shared" si="80"/>
        <v>6</v>
      </c>
      <c r="N858" s="27">
        <f t="shared" si="81"/>
        <v>2016</v>
      </c>
      <c r="O858" s="25" t="str">
        <f t="shared" si="82"/>
        <v>Jun</v>
      </c>
      <c r="P858" s="19">
        <f t="shared" si="83"/>
        <v>42574.916863425919</v>
      </c>
      <c r="Q858" t="b">
        <v>0</v>
      </c>
      <c r="R858">
        <v>28</v>
      </c>
      <c r="S858" t="b">
        <v>1</v>
      </c>
      <c r="T858" t="s">
        <v>8277</v>
      </c>
      <c r="U858" s="8">
        <v>2.1800000000000002</v>
      </c>
      <c r="V858" s="17">
        <f t="shared" si="78"/>
        <v>19.464285714285715</v>
      </c>
      <c r="W858" t="s">
        <v>8325</v>
      </c>
      <c r="X858" t="s">
        <v>8327</v>
      </c>
    </row>
    <row r="859" spans="1:24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21">
        <f t="shared" si="79"/>
        <v>42609.103657407402</v>
      </c>
      <c r="L859" s="24">
        <v>42609.10365740741</v>
      </c>
      <c r="M859" s="27">
        <f t="shared" si="80"/>
        <v>8</v>
      </c>
      <c r="N859" s="27">
        <f t="shared" si="81"/>
        <v>2016</v>
      </c>
      <c r="O859" s="25" t="str">
        <f t="shared" si="82"/>
        <v>Aug</v>
      </c>
      <c r="P859" s="19">
        <f t="shared" si="83"/>
        <v>42668.583333333336</v>
      </c>
      <c r="Q859" t="b">
        <v>0</v>
      </c>
      <c r="R859">
        <v>24</v>
      </c>
      <c r="S859" t="b">
        <v>1</v>
      </c>
      <c r="T859" t="s">
        <v>8277</v>
      </c>
      <c r="U859" s="8">
        <v>1</v>
      </c>
      <c r="V859" s="17">
        <f t="shared" si="78"/>
        <v>50</v>
      </c>
      <c r="W859" t="s">
        <v>8325</v>
      </c>
      <c r="X859" t="s">
        <v>8327</v>
      </c>
    </row>
    <row r="860" spans="1:24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21">
        <f t="shared" si="79"/>
        <v>42291.373043981475</v>
      </c>
      <c r="L860" s="24">
        <v>42291.373043981483</v>
      </c>
      <c r="M860" s="27">
        <f t="shared" si="80"/>
        <v>10</v>
      </c>
      <c r="N860" s="27">
        <f t="shared" si="81"/>
        <v>2015</v>
      </c>
      <c r="O860" s="25" t="str">
        <f t="shared" si="82"/>
        <v>Oct</v>
      </c>
      <c r="P860" s="19">
        <f t="shared" si="83"/>
        <v>42333.414710648147</v>
      </c>
      <c r="Q860" t="b">
        <v>0</v>
      </c>
      <c r="R860">
        <v>76</v>
      </c>
      <c r="S860" t="b">
        <v>1</v>
      </c>
      <c r="T860" t="s">
        <v>8277</v>
      </c>
      <c r="U860" s="8">
        <v>1.4400583333333332</v>
      </c>
      <c r="V860" s="17">
        <f t="shared" si="78"/>
        <v>22.737763157894737</v>
      </c>
      <c r="W860" t="s">
        <v>8325</v>
      </c>
      <c r="X860" t="s">
        <v>8327</v>
      </c>
    </row>
    <row r="861" spans="1:24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21">
        <f t="shared" si="79"/>
        <v>42079.537245370368</v>
      </c>
      <c r="L861" s="24">
        <v>42079.537245370368</v>
      </c>
      <c r="M861" s="27">
        <f t="shared" si="80"/>
        <v>3</v>
      </c>
      <c r="N861" s="27">
        <f t="shared" si="81"/>
        <v>2015</v>
      </c>
      <c r="O861" s="25" t="str">
        <f t="shared" si="82"/>
        <v>Mar</v>
      </c>
      <c r="P861" s="19">
        <f t="shared" si="83"/>
        <v>42109.749305555553</v>
      </c>
      <c r="Q861" t="b">
        <v>0</v>
      </c>
      <c r="R861">
        <v>98</v>
      </c>
      <c r="S861" t="b">
        <v>1</v>
      </c>
      <c r="T861" t="s">
        <v>8277</v>
      </c>
      <c r="U861" s="8">
        <v>1.0467500000000001</v>
      </c>
      <c r="V861" s="17">
        <f t="shared" si="78"/>
        <v>42.724489795918366</v>
      </c>
      <c r="W861" t="s">
        <v>8325</v>
      </c>
      <c r="X861" t="s">
        <v>8327</v>
      </c>
    </row>
    <row r="862" spans="1:24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21">
        <f t="shared" si="79"/>
        <v>42128.611898148149</v>
      </c>
      <c r="L862" s="24">
        <v>42128.611898148149</v>
      </c>
      <c r="M862" s="27">
        <f t="shared" si="80"/>
        <v>5</v>
      </c>
      <c r="N862" s="27">
        <f t="shared" si="81"/>
        <v>2015</v>
      </c>
      <c r="O862" s="25" t="str">
        <f t="shared" si="82"/>
        <v>May</v>
      </c>
      <c r="P862" s="19">
        <f t="shared" si="83"/>
        <v>42158.791666666664</v>
      </c>
      <c r="Q862" t="b">
        <v>0</v>
      </c>
      <c r="R862">
        <v>48</v>
      </c>
      <c r="S862" t="b">
        <v>0</v>
      </c>
      <c r="T862" t="s">
        <v>8278</v>
      </c>
      <c r="U862" s="8">
        <v>0.18142857142857144</v>
      </c>
      <c r="V862" s="17">
        <f t="shared" si="78"/>
        <v>52.916666666666664</v>
      </c>
      <c r="W862" t="s">
        <v>8325</v>
      </c>
      <c r="X862" t="s">
        <v>8328</v>
      </c>
    </row>
    <row r="863" spans="1:24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21">
        <f t="shared" si="79"/>
        <v>41570.274456018517</v>
      </c>
      <c r="L863" s="24">
        <v>41570.274456018517</v>
      </c>
      <c r="M863" s="27">
        <f t="shared" si="80"/>
        <v>10</v>
      </c>
      <c r="N863" s="27">
        <f t="shared" si="81"/>
        <v>2013</v>
      </c>
      <c r="O863" s="25" t="str">
        <f t="shared" si="82"/>
        <v>Oct</v>
      </c>
      <c r="P863" s="19">
        <f t="shared" si="83"/>
        <v>41600.316122685181</v>
      </c>
      <c r="Q863" t="b">
        <v>0</v>
      </c>
      <c r="R863">
        <v>2</v>
      </c>
      <c r="S863" t="b">
        <v>0</v>
      </c>
      <c r="T863" t="s">
        <v>8278</v>
      </c>
      <c r="U863" s="8">
        <v>2.2444444444444444E-2</v>
      </c>
      <c r="V863" s="17">
        <f t="shared" si="78"/>
        <v>50.5</v>
      </c>
      <c r="W863" t="s">
        <v>8325</v>
      </c>
      <c r="X863" t="s">
        <v>8328</v>
      </c>
    </row>
    <row r="864" spans="1:24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21">
        <f t="shared" si="79"/>
        <v>42599.756990740738</v>
      </c>
      <c r="L864" s="24">
        <v>42599.756990740738</v>
      </c>
      <c r="M864" s="27">
        <f t="shared" si="80"/>
        <v>8</v>
      </c>
      <c r="N864" s="27">
        <f t="shared" si="81"/>
        <v>2016</v>
      </c>
      <c r="O864" s="25" t="str">
        <f t="shared" si="82"/>
        <v>Aug</v>
      </c>
      <c r="P864" s="19">
        <f t="shared" si="83"/>
        <v>42629.756990740738</v>
      </c>
      <c r="Q864" t="b">
        <v>0</v>
      </c>
      <c r="R864">
        <v>4</v>
      </c>
      <c r="S864" t="b">
        <v>0</v>
      </c>
      <c r="T864" t="s">
        <v>8278</v>
      </c>
      <c r="U864" s="8">
        <v>3.3999999999999998E-3</v>
      </c>
      <c r="V864" s="17">
        <f t="shared" si="78"/>
        <v>42.5</v>
      </c>
      <c r="W864" t="s">
        <v>8325</v>
      </c>
      <c r="X864" t="s">
        <v>8328</v>
      </c>
    </row>
    <row r="865" spans="1:24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21">
        <f t="shared" si="79"/>
        <v>41559.346620370365</v>
      </c>
      <c r="L865" s="24">
        <v>41559.346620370372</v>
      </c>
      <c r="M865" s="27">
        <f t="shared" si="80"/>
        <v>10</v>
      </c>
      <c r="N865" s="27">
        <f t="shared" si="81"/>
        <v>2013</v>
      </c>
      <c r="O865" s="25" t="str">
        <f t="shared" si="82"/>
        <v>Oct</v>
      </c>
      <c r="P865" s="19">
        <f t="shared" si="83"/>
        <v>41589.388287037036</v>
      </c>
      <c r="Q865" t="b">
        <v>0</v>
      </c>
      <c r="R865">
        <v>5</v>
      </c>
      <c r="S865" t="b">
        <v>0</v>
      </c>
      <c r="T865" t="s">
        <v>8278</v>
      </c>
      <c r="U865" s="8">
        <v>4.4999999999999998E-2</v>
      </c>
      <c r="V865" s="17">
        <f t="shared" si="78"/>
        <v>18</v>
      </c>
      <c r="W865" t="s">
        <v>8325</v>
      </c>
      <c r="X865" t="s">
        <v>8328</v>
      </c>
    </row>
    <row r="866" spans="1:24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21">
        <f t="shared" si="79"/>
        <v>40920.909328703703</v>
      </c>
      <c r="L866" s="24">
        <v>40920.909328703703</v>
      </c>
      <c r="M866" s="27">
        <f t="shared" si="80"/>
        <v>1</v>
      </c>
      <c r="N866" s="27">
        <f t="shared" si="81"/>
        <v>2012</v>
      </c>
      <c r="O866" s="25" t="str">
        <f t="shared" si="82"/>
        <v>Jan</v>
      </c>
      <c r="P866" s="19">
        <f t="shared" si="83"/>
        <v>40950.909328703703</v>
      </c>
      <c r="Q866" t="b">
        <v>0</v>
      </c>
      <c r="R866">
        <v>79</v>
      </c>
      <c r="S866" t="b">
        <v>0</v>
      </c>
      <c r="T866" t="s">
        <v>8278</v>
      </c>
      <c r="U866" s="8">
        <v>0.41538461538461541</v>
      </c>
      <c r="V866" s="17">
        <f t="shared" si="78"/>
        <v>34.177215189873415</v>
      </c>
      <c r="W866" t="s">
        <v>8325</v>
      </c>
      <c r="X866" t="s">
        <v>8328</v>
      </c>
    </row>
    <row r="867" spans="1:24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21">
        <f t="shared" si="79"/>
        <v>41540.898587962962</v>
      </c>
      <c r="L867" s="24">
        <v>41540.898587962962</v>
      </c>
      <c r="M867" s="27">
        <f t="shared" si="80"/>
        <v>9</v>
      </c>
      <c r="N867" s="27">
        <f t="shared" si="81"/>
        <v>2013</v>
      </c>
      <c r="O867" s="25" t="str">
        <f t="shared" si="82"/>
        <v>Sep</v>
      </c>
      <c r="P867" s="19">
        <f t="shared" si="83"/>
        <v>41563.207638888889</v>
      </c>
      <c r="Q867" t="b">
        <v>0</v>
      </c>
      <c r="R867">
        <v>2</v>
      </c>
      <c r="S867" t="b">
        <v>0</v>
      </c>
      <c r="T867" t="s">
        <v>8278</v>
      </c>
      <c r="U867" s="8">
        <v>2.0454545454545454E-2</v>
      </c>
      <c r="V867" s="17">
        <f t="shared" si="78"/>
        <v>22.5</v>
      </c>
      <c r="W867" t="s">
        <v>8325</v>
      </c>
      <c r="X867" t="s">
        <v>8328</v>
      </c>
    </row>
    <row r="868" spans="1:24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21">
        <f t="shared" si="79"/>
        <v>41230.564780092587</v>
      </c>
      <c r="L868" s="24">
        <v>41230.564780092594</v>
      </c>
      <c r="M868" s="27">
        <f t="shared" si="80"/>
        <v>11</v>
      </c>
      <c r="N868" s="27">
        <f t="shared" si="81"/>
        <v>2012</v>
      </c>
      <c r="O868" s="25" t="str">
        <f t="shared" si="82"/>
        <v>Nov</v>
      </c>
      <c r="P868" s="19">
        <f t="shared" si="83"/>
        <v>41290.564780092587</v>
      </c>
      <c r="Q868" t="b">
        <v>0</v>
      </c>
      <c r="R868">
        <v>11</v>
      </c>
      <c r="S868" t="b">
        <v>0</v>
      </c>
      <c r="T868" t="s">
        <v>8278</v>
      </c>
      <c r="U868" s="8">
        <v>0.18285714285714286</v>
      </c>
      <c r="V868" s="17">
        <f t="shared" si="78"/>
        <v>58.18181818181818</v>
      </c>
      <c r="W868" t="s">
        <v>8325</v>
      </c>
      <c r="X868" t="s">
        <v>8328</v>
      </c>
    </row>
    <row r="869" spans="1:24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21">
        <f t="shared" si="79"/>
        <v>42025.429606481477</v>
      </c>
      <c r="L869" s="24">
        <v>42025.429606481484</v>
      </c>
      <c r="M869" s="27">
        <f t="shared" si="80"/>
        <v>1</v>
      </c>
      <c r="N869" s="27">
        <f t="shared" si="81"/>
        <v>2015</v>
      </c>
      <c r="O869" s="25" t="str">
        <f t="shared" si="82"/>
        <v>Jan</v>
      </c>
      <c r="P869" s="19">
        <f t="shared" si="83"/>
        <v>42063.423611111109</v>
      </c>
      <c r="Q869" t="b">
        <v>0</v>
      </c>
      <c r="R869">
        <v>11</v>
      </c>
      <c r="S869" t="b">
        <v>0</v>
      </c>
      <c r="T869" t="s">
        <v>8278</v>
      </c>
      <c r="U869" s="8">
        <v>0.2402</v>
      </c>
      <c r="V869" s="17">
        <f t="shared" si="78"/>
        <v>109.18181818181819</v>
      </c>
      <c r="W869" t="s">
        <v>8325</v>
      </c>
      <c r="X869" t="s">
        <v>8328</v>
      </c>
    </row>
    <row r="870" spans="1:24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21">
        <f t="shared" si="79"/>
        <v>40087.897060185183</v>
      </c>
      <c r="L870" s="24">
        <v>40087.897060185183</v>
      </c>
      <c r="M870" s="27">
        <f t="shared" si="80"/>
        <v>10</v>
      </c>
      <c r="N870" s="27">
        <f t="shared" si="81"/>
        <v>2009</v>
      </c>
      <c r="O870" s="25" t="str">
        <f t="shared" si="82"/>
        <v>Oct</v>
      </c>
      <c r="P870" s="19">
        <f t="shared" si="83"/>
        <v>40147.999305555553</v>
      </c>
      <c r="Q870" t="b">
        <v>0</v>
      </c>
      <c r="R870">
        <v>1</v>
      </c>
      <c r="S870" t="b">
        <v>0</v>
      </c>
      <c r="T870" t="s">
        <v>8278</v>
      </c>
      <c r="U870" s="8">
        <v>1.1111111111111111E-3</v>
      </c>
      <c r="V870" s="17">
        <f t="shared" si="78"/>
        <v>50</v>
      </c>
      <c r="W870" t="s">
        <v>8325</v>
      </c>
      <c r="X870" t="s">
        <v>8328</v>
      </c>
    </row>
    <row r="871" spans="1:24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21">
        <f t="shared" si="79"/>
        <v>41615.819421296292</v>
      </c>
      <c r="L871" s="24">
        <v>41615.819421296299</v>
      </c>
      <c r="M871" s="27">
        <f t="shared" si="80"/>
        <v>12</v>
      </c>
      <c r="N871" s="27">
        <f t="shared" si="81"/>
        <v>2013</v>
      </c>
      <c r="O871" s="25" t="str">
        <f t="shared" si="82"/>
        <v>Dec</v>
      </c>
      <c r="P871" s="19">
        <f t="shared" si="83"/>
        <v>41645.819421296292</v>
      </c>
      <c r="Q871" t="b">
        <v>0</v>
      </c>
      <c r="R871">
        <v>3</v>
      </c>
      <c r="S871" t="b">
        <v>0</v>
      </c>
      <c r="T871" t="s">
        <v>8278</v>
      </c>
      <c r="U871" s="8">
        <v>0.11818181818181818</v>
      </c>
      <c r="V871" s="17">
        <f t="shared" si="78"/>
        <v>346.66666666666669</v>
      </c>
      <c r="W871" t="s">
        <v>8325</v>
      </c>
      <c r="X871" t="s">
        <v>8328</v>
      </c>
    </row>
    <row r="872" spans="1:24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21">
        <f t="shared" si="79"/>
        <v>41342.637233796289</v>
      </c>
      <c r="L872" s="24">
        <v>41342.637233796297</v>
      </c>
      <c r="M872" s="27">
        <f t="shared" si="80"/>
        <v>3</v>
      </c>
      <c r="N872" s="27">
        <f t="shared" si="81"/>
        <v>2013</v>
      </c>
      <c r="O872" s="25" t="str">
        <f t="shared" si="82"/>
        <v>Mar</v>
      </c>
      <c r="P872" s="19">
        <f t="shared" si="83"/>
        <v>41372.595567129625</v>
      </c>
      <c r="Q872" t="b">
        <v>0</v>
      </c>
      <c r="R872">
        <v>5</v>
      </c>
      <c r="S872" t="b">
        <v>0</v>
      </c>
      <c r="T872" t="s">
        <v>8278</v>
      </c>
      <c r="U872" s="8">
        <v>3.0999999999999999E-3</v>
      </c>
      <c r="V872" s="17">
        <f t="shared" si="78"/>
        <v>12.4</v>
      </c>
      <c r="W872" t="s">
        <v>8325</v>
      </c>
      <c r="X872" t="s">
        <v>8328</v>
      </c>
    </row>
    <row r="873" spans="1:24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21">
        <f t="shared" si="79"/>
        <v>41487.813923611109</v>
      </c>
      <c r="L873" s="24">
        <v>41487.813923611109</v>
      </c>
      <c r="M873" s="27">
        <f t="shared" si="80"/>
        <v>8</v>
      </c>
      <c r="N873" s="27">
        <f t="shared" si="81"/>
        <v>2013</v>
      </c>
      <c r="O873" s="25" t="str">
        <f t="shared" si="82"/>
        <v>Aug</v>
      </c>
      <c r="P873" s="19">
        <f t="shared" si="83"/>
        <v>41517.813923611109</v>
      </c>
      <c r="Q873" t="b">
        <v>0</v>
      </c>
      <c r="R873">
        <v>12</v>
      </c>
      <c r="S873" t="b">
        <v>0</v>
      </c>
      <c r="T873" t="s">
        <v>8278</v>
      </c>
      <c r="U873" s="8">
        <v>5.4166666666666669E-2</v>
      </c>
      <c r="V873" s="17">
        <f t="shared" si="78"/>
        <v>27.083333333333332</v>
      </c>
      <c r="W873" t="s">
        <v>8325</v>
      </c>
      <c r="X873" t="s">
        <v>8328</v>
      </c>
    </row>
    <row r="874" spans="1:24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21">
        <f t="shared" si="79"/>
        <v>41577.352951388886</v>
      </c>
      <c r="L874" s="24">
        <v>41577.352951388886</v>
      </c>
      <c r="M874" s="27">
        <f t="shared" si="80"/>
        <v>10</v>
      </c>
      <c r="N874" s="27">
        <f t="shared" si="81"/>
        <v>2013</v>
      </c>
      <c r="O874" s="25" t="str">
        <f t="shared" si="82"/>
        <v>Oct</v>
      </c>
      <c r="P874" s="19">
        <f t="shared" si="83"/>
        <v>41607.394618055558</v>
      </c>
      <c r="Q874" t="b">
        <v>0</v>
      </c>
      <c r="R874">
        <v>2</v>
      </c>
      <c r="S874" t="b">
        <v>0</v>
      </c>
      <c r="T874" t="s">
        <v>8278</v>
      </c>
      <c r="U874" s="8">
        <v>8.1250000000000003E-3</v>
      </c>
      <c r="V874" s="17">
        <f t="shared" si="78"/>
        <v>32.5</v>
      </c>
      <c r="W874" t="s">
        <v>8325</v>
      </c>
      <c r="X874" t="s">
        <v>8328</v>
      </c>
    </row>
    <row r="875" spans="1:24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21">
        <f t="shared" si="79"/>
        <v>40567.617210648146</v>
      </c>
      <c r="L875" s="24">
        <v>40567.617210648146</v>
      </c>
      <c r="M875" s="27">
        <f t="shared" si="80"/>
        <v>1</v>
      </c>
      <c r="N875" s="27">
        <f t="shared" si="81"/>
        <v>2011</v>
      </c>
      <c r="O875" s="25" t="str">
        <f t="shared" si="82"/>
        <v>Jan</v>
      </c>
      <c r="P875" s="19">
        <f t="shared" si="83"/>
        <v>40612.617210648146</v>
      </c>
      <c r="Q875" t="b">
        <v>0</v>
      </c>
      <c r="R875">
        <v>5</v>
      </c>
      <c r="S875" t="b">
        <v>0</v>
      </c>
      <c r="T875" t="s">
        <v>8278</v>
      </c>
      <c r="U875" s="8">
        <v>1.2857142857142857E-2</v>
      </c>
      <c r="V875" s="17">
        <f t="shared" si="78"/>
        <v>9</v>
      </c>
      <c r="W875" t="s">
        <v>8325</v>
      </c>
      <c r="X875" t="s">
        <v>8328</v>
      </c>
    </row>
    <row r="876" spans="1:24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21">
        <f t="shared" si="79"/>
        <v>41183.958796296291</v>
      </c>
      <c r="L876" s="24">
        <v>41183.958796296298</v>
      </c>
      <c r="M876" s="27">
        <f t="shared" si="80"/>
        <v>10</v>
      </c>
      <c r="N876" s="27">
        <f t="shared" si="81"/>
        <v>2012</v>
      </c>
      <c r="O876" s="25" t="str">
        <f t="shared" si="82"/>
        <v>Oct</v>
      </c>
      <c r="P876" s="19">
        <f t="shared" si="83"/>
        <v>41224.000462962962</v>
      </c>
      <c r="Q876" t="b">
        <v>0</v>
      </c>
      <c r="R876">
        <v>21</v>
      </c>
      <c r="S876" t="b">
        <v>0</v>
      </c>
      <c r="T876" t="s">
        <v>8278</v>
      </c>
      <c r="U876" s="8">
        <v>0.24333333333333335</v>
      </c>
      <c r="V876" s="17">
        <f t="shared" si="78"/>
        <v>34.761904761904759</v>
      </c>
      <c r="W876" t="s">
        <v>8325</v>
      </c>
      <c r="X876" t="s">
        <v>8328</v>
      </c>
    </row>
    <row r="877" spans="1:24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21">
        <f t="shared" si="79"/>
        <v>41368.375393518516</v>
      </c>
      <c r="L877" s="24">
        <v>41368.375393518516</v>
      </c>
      <c r="M877" s="27">
        <f t="shared" si="80"/>
        <v>4</v>
      </c>
      <c r="N877" s="27">
        <f t="shared" si="81"/>
        <v>2013</v>
      </c>
      <c r="O877" s="25" t="str">
        <f t="shared" si="82"/>
        <v>Apr</v>
      </c>
      <c r="P877" s="19">
        <f t="shared" si="83"/>
        <v>41398.375393518516</v>
      </c>
      <c r="Q877" t="b">
        <v>0</v>
      </c>
      <c r="R877">
        <v>0</v>
      </c>
      <c r="S877" t="b">
        <v>0</v>
      </c>
      <c r="T877" t="s">
        <v>8278</v>
      </c>
      <c r="U877" s="8">
        <v>0</v>
      </c>
      <c r="V877" s="17" t="e">
        <f t="shared" si="78"/>
        <v>#DIV/0!</v>
      </c>
      <c r="W877" t="s">
        <v>8325</v>
      </c>
      <c r="X877" t="s">
        <v>8328</v>
      </c>
    </row>
    <row r="878" spans="1:24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21">
        <f t="shared" si="79"/>
        <v>42248.515405092585</v>
      </c>
      <c r="L878" s="24">
        <v>42248.515405092592</v>
      </c>
      <c r="M878" s="27">
        <f t="shared" si="80"/>
        <v>9</v>
      </c>
      <c r="N878" s="27">
        <f t="shared" si="81"/>
        <v>2015</v>
      </c>
      <c r="O878" s="25" t="str">
        <f t="shared" si="82"/>
        <v>Sep</v>
      </c>
      <c r="P878" s="19">
        <f t="shared" si="83"/>
        <v>42268.515405092585</v>
      </c>
      <c r="Q878" t="b">
        <v>0</v>
      </c>
      <c r="R878">
        <v>45</v>
      </c>
      <c r="S878" t="b">
        <v>0</v>
      </c>
      <c r="T878" t="s">
        <v>8278</v>
      </c>
      <c r="U878" s="8">
        <v>0.40799492385786801</v>
      </c>
      <c r="V878" s="17">
        <f t="shared" si="78"/>
        <v>28.577777777777779</v>
      </c>
      <c r="W878" t="s">
        <v>8325</v>
      </c>
      <c r="X878" t="s">
        <v>8328</v>
      </c>
    </row>
    <row r="879" spans="1:24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21">
        <f t="shared" si="79"/>
        <v>41276.288506944438</v>
      </c>
      <c r="L879" s="24">
        <v>41276.288506944446</v>
      </c>
      <c r="M879" s="27">
        <f t="shared" si="80"/>
        <v>1</v>
      </c>
      <c r="N879" s="27">
        <f t="shared" si="81"/>
        <v>2013</v>
      </c>
      <c r="O879" s="25" t="str">
        <f t="shared" si="82"/>
        <v>Jan</v>
      </c>
      <c r="P879" s="19">
        <f t="shared" si="83"/>
        <v>41309.288506944438</v>
      </c>
      <c r="Q879" t="b">
        <v>0</v>
      </c>
      <c r="R879">
        <v>29</v>
      </c>
      <c r="S879" t="b">
        <v>0</v>
      </c>
      <c r="T879" t="s">
        <v>8278</v>
      </c>
      <c r="U879" s="8">
        <v>0.67549999999999999</v>
      </c>
      <c r="V879" s="17">
        <f t="shared" si="78"/>
        <v>46.586206896551722</v>
      </c>
      <c r="W879" t="s">
        <v>8325</v>
      </c>
      <c r="X879" t="s">
        <v>8328</v>
      </c>
    </row>
    <row r="880" spans="1:24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21">
        <f t="shared" si="79"/>
        <v>41597.580555555549</v>
      </c>
      <c r="L880" s="24">
        <v>41597.580555555556</v>
      </c>
      <c r="M880" s="27">
        <f t="shared" si="80"/>
        <v>11</v>
      </c>
      <c r="N880" s="27">
        <f t="shared" si="81"/>
        <v>2013</v>
      </c>
      <c r="O880" s="25" t="str">
        <f t="shared" si="82"/>
        <v>Nov</v>
      </c>
      <c r="P880" s="19">
        <f t="shared" si="83"/>
        <v>41627.580555555549</v>
      </c>
      <c r="Q880" t="b">
        <v>0</v>
      </c>
      <c r="R880">
        <v>2</v>
      </c>
      <c r="S880" t="b">
        <v>0</v>
      </c>
      <c r="T880" t="s">
        <v>8278</v>
      </c>
      <c r="U880" s="8">
        <v>1.2999999999999999E-2</v>
      </c>
      <c r="V880" s="17">
        <f t="shared" si="78"/>
        <v>32.5</v>
      </c>
      <c r="W880" t="s">
        <v>8325</v>
      </c>
      <c r="X880" t="s">
        <v>8328</v>
      </c>
    </row>
    <row r="881" spans="1:24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21">
        <f t="shared" si="79"/>
        <v>40505.024583333332</v>
      </c>
      <c r="L881" s="24">
        <v>40505.024583333332</v>
      </c>
      <c r="M881" s="27">
        <f t="shared" si="80"/>
        <v>11</v>
      </c>
      <c r="N881" s="27">
        <f t="shared" si="81"/>
        <v>2010</v>
      </c>
      <c r="O881" s="25" t="str">
        <f t="shared" si="82"/>
        <v>Nov</v>
      </c>
      <c r="P881" s="19">
        <f t="shared" si="83"/>
        <v>40535.024583333332</v>
      </c>
      <c r="Q881" t="b">
        <v>0</v>
      </c>
      <c r="R881">
        <v>30</v>
      </c>
      <c r="S881" t="b">
        <v>0</v>
      </c>
      <c r="T881" t="s">
        <v>8278</v>
      </c>
      <c r="U881" s="8">
        <v>0.30666666666666664</v>
      </c>
      <c r="V881" s="17">
        <f t="shared" si="78"/>
        <v>21.466666666666665</v>
      </c>
      <c r="W881" t="s">
        <v>8325</v>
      </c>
      <c r="X881" t="s">
        <v>8328</v>
      </c>
    </row>
    <row r="882" spans="1:24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21">
        <f t="shared" si="79"/>
        <v>41037.621585648143</v>
      </c>
      <c r="L882" s="24">
        <v>41037.62158564815</v>
      </c>
      <c r="M882" s="27">
        <f t="shared" si="80"/>
        <v>5</v>
      </c>
      <c r="N882" s="27">
        <f t="shared" si="81"/>
        <v>2012</v>
      </c>
      <c r="O882" s="25" t="str">
        <f t="shared" si="82"/>
        <v>May</v>
      </c>
      <c r="P882" s="19">
        <f t="shared" si="83"/>
        <v>41058.621585648143</v>
      </c>
      <c r="Q882" t="b">
        <v>0</v>
      </c>
      <c r="R882">
        <v>8</v>
      </c>
      <c r="S882" t="b">
        <v>0</v>
      </c>
      <c r="T882" t="s">
        <v>8279</v>
      </c>
      <c r="U882" s="8">
        <v>2.9894179894179893E-2</v>
      </c>
      <c r="V882" s="17">
        <f t="shared" si="78"/>
        <v>14.125</v>
      </c>
      <c r="W882" t="s">
        <v>8325</v>
      </c>
      <c r="X882" t="s">
        <v>8329</v>
      </c>
    </row>
    <row r="883" spans="1:24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21">
        <f t="shared" si="79"/>
        <v>41179.112708333334</v>
      </c>
      <c r="L883" s="24">
        <v>41179.112708333334</v>
      </c>
      <c r="M883" s="27">
        <f t="shared" si="80"/>
        <v>9</v>
      </c>
      <c r="N883" s="27">
        <f t="shared" si="81"/>
        <v>2012</v>
      </c>
      <c r="O883" s="25" t="str">
        <f t="shared" si="82"/>
        <v>Sep</v>
      </c>
      <c r="P883" s="19">
        <f t="shared" si="83"/>
        <v>41212.112708333334</v>
      </c>
      <c r="Q883" t="b">
        <v>0</v>
      </c>
      <c r="R883">
        <v>1</v>
      </c>
      <c r="S883" t="b">
        <v>0</v>
      </c>
      <c r="T883" t="s">
        <v>8279</v>
      </c>
      <c r="U883" s="8">
        <v>8.0000000000000002E-3</v>
      </c>
      <c r="V883" s="17">
        <f t="shared" si="78"/>
        <v>30</v>
      </c>
      <c r="W883" t="s">
        <v>8325</v>
      </c>
      <c r="X883" t="s">
        <v>8329</v>
      </c>
    </row>
    <row r="884" spans="1:24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21">
        <f t="shared" si="79"/>
        <v>40877.042662037034</v>
      </c>
      <c r="L884" s="24">
        <v>40877.042662037034</v>
      </c>
      <c r="M884" s="27">
        <f t="shared" si="80"/>
        <v>11</v>
      </c>
      <c r="N884" s="27">
        <f t="shared" si="81"/>
        <v>2011</v>
      </c>
      <c r="O884" s="25" t="str">
        <f t="shared" si="82"/>
        <v>Nov</v>
      </c>
      <c r="P884" s="19">
        <f t="shared" si="83"/>
        <v>40922.042662037034</v>
      </c>
      <c r="Q884" t="b">
        <v>0</v>
      </c>
      <c r="R884">
        <v>14</v>
      </c>
      <c r="S884" t="b">
        <v>0</v>
      </c>
      <c r="T884" t="s">
        <v>8279</v>
      </c>
      <c r="U884" s="8">
        <v>0.20133333333333334</v>
      </c>
      <c r="V884" s="17">
        <f t="shared" si="78"/>
        <v>21.571428571428573</v>
      </c>
      <c r="W884" t="s">
        <v>8325</v>
      </c>
      <c r="X884" t="s">
        <v>8329</v>
      </c>
    </row>
    <row r="885" spans="1:24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21">
        <f t="shared" si="79"/>
        <v>40759.652199074073</v>
      </c>
      <c r="L885" s="24">
        <v>40759.652199074073</v>
      </c>
      <c r="M885" s="27">
        <f t="shared" si="80"/>
        <v>8</v>
      </c>
      <c r="N885" s="27">
        <f t="shared" si="81"/>
        <v>2011</v>
      </c>
      <c r="O885" s="25" t="str">
        <f t="shared" si="82"/>
        <v>Aug</v>
      </c>
      <c r="P885" s="19">
        <f t="shared" si="83"/>
        <v>40792.652199074073</v>
      </c>
      <c r="Q885" t="b">
        <v>0</v>
      </c>
      <c r="R885">
        <v>24</v>
      </c>
      <c r="S885" t="b">
        <v>0</v>
      </c>
      <c r="T885" t="s">
        <v>8279</v>
      </c>
      <c r="U885" s="8">
        <v>0.4002</v>
      </c>
      <c r="V885" s="17">
        <f t="shared" si="78"/>
        <v>83.375</v>
      </c>
      <c r="W885" t="s">
        <v>8325</v>
      </c>
      <c r="X885" t="s">
        <v>8329</v>
      </c>
    </row>
    <row r="886" spans="1:24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21">
        <f t="shared" si="79"/>
        <v>42371.727256944439</v>
      </c>
      <c r="L886" s="24">
        <v>42371.727256944447</v>
      </c>
      <c r="M886" s="27">
        <f t="shared" si="80"/>
        <v>1</v>
      </c>
      <c r="N886" s="27">
        <f t="shared" si="81"/>
        <v>2016</v>
      </c>
      <c r="O886" s="25" t="str">
        <f t="shared" si="82"/>
        <v>Jan</v>
      </c>
      <c r="P886" s="19">
        <f t="shared" si="83"/>
        <v>42431.727256944439</v>
      </c>
      <c r="Q886" t="b">
        <v>0</v>
      </c>
      <c r="R886">
        <v>2</v>
      </c>
      <c r="S886" t="b">
        <v>0</v>
      </c>
      <c r="T886" t="s">
        <v>8279</v>
      </c>
      <c r="U886" s="8">
        <v>0.01</v>
      </c>
      <c r="V886" s="17">
        <f t="shared" si="78"/>
        <v>10</v>
      </c>
      <c r="W886" t="s">
        <v>8325</v>
      </c>
      <c r="X886" t="s">
        <v>8329</v>
      </c>
    </row>
    <row r="887" spans="1:24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21">
        <f t="shared" si="79"/>
        <v>40981.594282407408</v>
      </c>
      <c r="L887" s="24">
        <v>40981.594282407408</v>
      </c>
      <c r="M887" s="27">
        <f t="shared" si="80"/>
        <v>3</v>
      </c>
      <c r="N887" s="27">
        <f t="shared" si="81"/>
        <v>2012</v>
      </c>
      <c r="O887" s="25" t="str">
        <f t="shared" si="82"/>
        <v>Mar</v>
      </c>
      <c r="P887" s="19">
        <f t="shared" si="83"/>
        <v>41040.896527777775</v>
      </c>
      <c r="Q887" t="b">
        <v>0</v>
      </c>
      <c r="R887">
        <v>21</v>
      </c>
      <c r="S887" t="b">
        <v>0</v>
      </c>
      <c r="T887" t="s">
        <v>8279</v>
      </c>
      <c r="U887" s="8">
        <v>0.75</v>
      </c>
      <c r="V887" s="17">
        <f t="shared" si="78"/>
        <v>35.714285714285715</v>
      </c>
      <c r="W887" t="s">
        <v>8325</v>
      </c>
      <c r="X887" t="s">
        <v>8329</v>
      </c>
    </row>
    <row r="888" spans="1:24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21">
        <f t="shared" si="79"/>
        <v>42713.732766203706</v>
      </c>
      <c r="L888" s="24">
        <v>42713.732766203706</v>
      </c>
      <c r="M888" s="27">
        <f t="shared" si="80"/>
        <v>12</v>
      </c>
      <c r="N888" s="27">
        <f t="shared" si="81"/>
        <v>2016</v>
      </c>
      <c r="O888" s="25" t="str">
        <f t="shared" si="82"/>
        <v>Dec</v>
      </c>
      <c r="P888" s="19">
        <f t="shared" si="83"/>
        <v>42734.732766203706</v>
      </c>
      <c r="Q888" t="b">
        <v>0</v>
      </c>
      <c r="R888">
        <v>7</v>
      </c>
      <c r="S888" t="b">
        <v>0</v>
      </c>
      <c r="T888" t="s">
        <v>8279</v>
      </c>
      <c r="U888" s="8">
        <v>0.41</v>
      </c>
      <c r="V888" s="17">
        <f t="shared" si="78"/>
        <v>29.285714285714285</v>
      </c>
      <c r="W888" t="s">
        <v>8325</v>
      </c>
      <c r="X888" t="s">
        <v>8329</v>
      </c>
    </row>
    <row r="889" spans="1:24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21">
        <f t="shared" si="79"/>
        <v>42603.662187499998</v>
      </c>
      <c r="L889" s="24">
        <v>42603.662187499998</v>
      </c>
      <c r="M889" s="27">
        <f t="shared" si="80"/>
        <v>8</v>
      </c>
      <c r="N889" s="27">
        <f t="shared" si="81"/>
        <v>2016</v>
      </c>
      <c r="O889" s="25" t="str">
        <f t="shared" si="82"/>
        <v>Aug</v>
      </c>
      <c r="P889" s="19">
        <f t="shared" si="83"/>
        <v>42628.662187499998</v>
      </c>
      <c r="Q889" t="b">
        <v>0</v>
      </c>
      <c r="R889">
        <v>0</v>
      </c>
      <c r="S889" t="b">
        <v>0</v>
      </c>
      <c r="T889" t="s">
        <v>8279</v>
      </c>
      <c r="U889" s="8">
        <v>0</v>
      </c>
      <c r="V889" s="17" t="e">
        <f t="shared" si="78"/>
        <v>#DIV/0!</v>
      </c>
      <c r="W889" t="s">
        <v>8325</v>
      </c>
      <c r="X889" t="s">
        <v>8329</v>
      </c>
    </row>
    <row r="890" spans="1:24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21">
        <f t="shared" si="79"/>
        <v>41026.75063657407</v>
      </c>
      <c r="L890" s="24">
        <v>41026.750636574077</v>
      </c>
      <c r="M890" s="27">
        <f t="shared" si="80"/>
        <v>4</v>
      </c>
      <c r="N890" s="27">
        <f t="shared" si="81"/>
        <v>2012</v>
      </c>
      <c r="O890" s="25" t="str">
        <f t="shared" si="82"/>
        <v>Apr</v>
      </c>
      <c r="P890" s="19">
        <f t="shared" si="83"/>
        <v>41056.75063657407</v>
      </c>
      <c r="Q890" t="b">
        <v>0</v>
      </c>
      <c r="R890">
        <v>4</v>
      </c>
      <c r="S890" t="b">
        <v>0</v>
      </c>
      <c r="T890" t="s">
        <v>8279</v>
      </c>
      <c r="U890" s="8">
        <v>7.1999999999999995E-2</v>
      </c>
      <c r="V890" s="17">
        <f t="shared" si="78"/>
        <v>18</v>
      </c>
      <c r="W890" t="s">
        <v>8325</v>
      </c>
      <c r="X890" t="s">
        <v>8329</v>
      </c>
    </row>
    <row r="891" spans="1:24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21">
        <f t="shared" si="79"/>
        <v>40751.544965277775</v>
      </c>
      <c r="L891" s="24">
        <v>40751.544965277775</v>
      </c>
      <c r="M891" s="27">
        <f t="shared" si="80"/>
        <v>7</v>
      </c>
      <c r="N891" s="27">
        <f t="shared" si="81"/>
        <v>2011</v>
      </c>
      <c r="O891" s="25" t="str">
        <f t="shared" si="82"/>
        <v>Jul</v>
      </c>
      <c r="P891" s="19">
        <f t="shared" si="83"/>
        <v>40787.041666666664</v>
      </c>
      <c r="Q891" t="b">
        <v>0</v>
      </c>
      <c r="R891">
        <v>32</v>
      </c>
      <c r="S891" t="b">
        <v>0</v>
      </c>
      <c r="T891" t="s">
        <v>8279</v>
      </c>
      <c r="U891" s="8">
        <v>9.4412800000000005E-2</v>
      </c>
      <c r="V891" s="17">
        <f t="shared" si="78"/>
        <v>73.760000000000005</v>
      </c>
      <c r="W891" t="s">
        <v>8325</v>
      </c>
      <c r="X891" t="s">
        <v>8329</v>
      </c>
    </row>
    <row r="892" spans="1:24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21">
        <f t="shared" si="79"/>
        <v>41887.575729166667</v>
      </c>
      <c r="L892" s="24">
        <v>41887.575729166667</v>
      </c>
      <c r="M892" s="27">
        <f t="shared" si="80"/>
        <v>9</v>
      </c>
      <c r="N892" s="27">
        <f t="shared" si="81"/>
        <v>2014</v>
      </c>
      <c r="O892" s="25" t="str">
        <f t="shared" si="82"/>
        <v>Sep</v>
      </c>
      <c r="P892" s="19">
        <f t="shared" si="83"/>
        <v>41917.575729166667</v>
      </c>
      <c r="Q892" t="b">
        <v>0</v>
      </c>
      <c r="R892">
        <v>4</v>
      </c>
      <c r="S892" t="b">
        <v>0</v>
      </c>
      <c r="T892" t="s">
        <v>8279</v>
      </c>
      <c r="U892" s="8">
        <v>4.1666666666666664E-2</v>
      </c>
      <c r="V892" s="17">
        <f t="shared" si="78"/>
        <v>31.25</v>
      </c>
      <c r="W892" t="s">
        <v>8325</v>
      </c>
      <c r="X892" t="s">
        <v>8329</v>
      </c>
    </row>
    <row r="893" spans="1:24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21">
        <f t="shared" si="79"/>
        <v>41569.490497685183</v>
      </c>
      <c r="L893" s="24">
        <v>41569.490497685183</v>
      </c>
      <c r="M893" s="27">
        <f t="shared" si="80"/>
        <v>10</v>
      </c>
      <c r="N893" s="27">
        <f t="shared" si="81"/>
        <v>2013</v>
      </c>
      <c r="O893" s="25" t="str">
        <f t="shared" si="82"/>
        <v>Oct</v>
      </c>
      <c r="P893" s="19">
        <f t="shared" si="83"/>
        <v>41599.532164351847</v>
      </c>
      <c r="Q893" t="b">
        <v>0</v>
      </c>
      <c r="R893">
        <v>9</v>
      </c>
      <c r="S893" t="b">
        <v>0</v>
      </c>
      <c r="T893" t="s">
        <v>8279</v>
      </c>
      <c r="U893" s="8">
        <v>3.2500000000000001E-2</v>
      </c>
      <c r="V893" s="17">
        <f t="shared" si="78"/>
        <v>28.888888888888889</v>
      </c>
      <c r="W893" t="s">
        <v>8325</v>
      </c>
      <c r="X893" t="s">
        <v>8329</v>
      </c>
    </row>
    <row r="894" spans="1:24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21">
        <f t="shared" si="79"/>
        <v>41841.823263888888</v>
      </c>
      <c r="L894" s="24">
        <v>41841.823263888888</v>
      </c>
      <c r="M894" s="27">
        <f t="shared" si="80"/>
        <v>7</v>
      </c>
      <c r="N894" s="27">
        <f t="shared" si="81"/>
        <v>2014</v>
      </c>
      <c r="O894" s="25" t="str">
        <f t="shared" si="82"/>
        <v>Jul</v>
      </c>
      <c r="P894" s="19">
        <f t="shared" si="83"/>
        <v>41871.823263888888</v>
      </c>
      <c r="Q894" t="b">
        <v>0</v>
      </c>
      <c r="R894">
        <v>17</v>
      </c>
      <c r="S894" t="b">
        <v>0</v>
      </c>
      <c r="T894" t="s">
        <v>8279</v>
      </c>
      <c r="U894" s="8">
        <v>0.40749999999999997</v>
      </c>
      <c r="V894" s="17">
        <f t="shared" si="78"/>
        <v>143.8235294117647</v>
      </c>
      <c r="W894" t="s">
        <v>8325</v>
      </c>
      <c r="X894" t="s">
        <v>8329</v>
      </c>
    </row>
    <row r="895" spans="1:24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21">
        <f t="shared" si="79"/>
        <v>40303.991701388884</v>
      </c>
      <c r="L895" s="24">
        <v>40303.991701388892</v>
      </c>
      <c r="M895" s="27">
        <f t="shared" si="80"/>
        <v>5</v>
      </c>
      <c r="N895" s="27">
        <f t="shared" si="81"/>
        <v>2010</v>
      </c>
      <c r="O895" s="25" t="str">
        <f t="shared" si="82"/>
        <v>May</v>
      </c>
      <c r="P895" s="19">
        <f t="shared" si="83"/>
        <v>40390.958333333328</v>
      </c>
      <c r="Q895" t="b">
        <v>0</v>
      </c>
      <c r="R895">
        <v>5</v>
      </c>
      <c r="S895" t="b">
        <v>0</v>
      </c>
      <c r="T895" t="s">
        <v>8279</v>
      </c>
      <c r="U895" s="8">
        <v>0.1</v>
      </c>
      <c r="V895" s="17">
        <f t="shared" si="78"/>
        <v>40</v>
      </c>
      <c r="W895" t="s">
        <v>8325</v>
      </c>
      <c r="X895" t="s">
        <v>8329</v>
      </c>
    </row>
    <row r="896" spans="1:24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21">
        <f t="shared" si="79"/>
        <v>42065.689386574071</v>
      </c>
      <c r="L896" s="24">
        <v>42065.689386574071</v>
      </c>
      <c r="M896" s="27">
        <f t="shared" si="80"/>
        <v>3</v>
      </c>
      <c r="N896" s="27">
        <f t="shared" si="81"/>
        <v>2015</v>
      </c>
      <c r="O896" s="25" t="str">
        <f t="shared" si="82"/>
        <v>Mar</v>
      </c>
      <c r="P896" s="19">
        <f t="shared" si="83"/>
        <v>42095.647719907407</v>
      </c>
      <c r="Q896" t="b">
        <v>0</v>
      </c>
      <c r="R896">
        <v>53</v>
      </c>
      <c r="S896" t="b">
        <v>0</v>
      </c>
      <c r="T896" t="s">
        <v>8279</v>
      </c>
      <c r="U896" s="8">
        <v>0.39169999999999999</v>
      </c>
      <c r="V896" s="17">
        <f t="shared" si="78"/>
        <v>147.81132075471697</v>
      </c>
      <c r="W896" t="s">
        <v>8325</v>
      </c>
      <c r="X896" t="s">
        <v>8329</v>
      </c>
    </row>
    <row r="897" spans="1:24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21">
        <f t="shared" si="79"/>
        <v>42496.773263888885</v>
      </c>
      <c r="L897" s="24">
        <v>42496.773263888892</v>
      </c>
      <c r="M897" s="27">
        <f t="shared" si="80"/>
        <v>5</v>
      </c>
      <c r="N897" s="27">
        <f t="shared" si="81"/>
        <v>2016</v>
      </c>
      <c r="O897" s="25" t="str">
        <f t="shared" si="82"/>
        <v>May</v>
      </c>
      <c r="P897" s="19">
        <f t="shared" si="83"/>
        <v>42526.773263888885</v>
      </c>
      <c r="Q897" t="b">
        <v>0</v>
      </c>
      <c r="R897">
        <v>7</v>
      </c>
      <c r="S897" t="b">
        <v>0</v>
      </c>
      <c r="T897" t="s">
        <v>8279</v>
      </c>
      <c r="U897" s="8">
        <v>2.4375000000000001E-2</v>
      </c>
      <c r="V897" s="17">
        <f t="shared" si="78"/>
        <v>27.857142857142858</v>
      </c>
      <c r="W897" t="s">
        <v>8325</v>
      </c>
      <c r="X897" t="s">
        <v>8329</v>
      </c>
    </row>
    <row r="898" spans="1:24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21">
        <f t="shared" si="79"/>
        <v>40430.919317129628</v>
      </c>
      <c r="L898" s="24">
        <v>40430.919317129628</v>
      </c>
      <c r="M898" s="27">
        <f t="shared" si="80"/>
        <v>9</v>
      </c>
      <c r="N898" s="27">
        <f t="shared" si="81"/>
        <v>2010</v>
      </c>
      <c r="O898" s="25" t="str">
        <f t="shared" si="82"/>
        <v>Sep</v>
      </c>
      <c r="P898" s="19">
        <f t="shared" si="83"/>
        <v>40475.919317129628</v>
      </c>
      <c r="Q898" t="b">
        <v>0</v>
      </c>
      <c r="R898">
        <v>72</v>
      </c>
      <c r="S898" t="b">
        <v>0</v>
      </c>
      <c r="T898" t="s">
        <v>8279</v>
      </c>
      <c r="U898" s="8">
        <v>0.4</v>
      </c>
      <c r="V898" s="17">
        <f t="shared" ref="V898:V961" si="84">E898/R898</f>
        <v>44.444444444444443</v>
      </c>
      <c r="W898" t="s">
        <v>8325</v>
      </c>
      <c r="X898" t="s">
        <v>8329</v>
      </c>
    </row>
    <row r="899" spans="1:24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21">
        <f t="shared" ref="K899:K962" si="85">(J898/86400)+25569+(-5/24)</f>
        <v>42218.66465277777</v>
      </c>
      <c r="L899" s="24">
        <v>42218.664652777778</v>
      </c>
      <c r="M899" s="27">
        <f t="shared" ref="M899:M962" si="86">MONTH(L899)</f>
        <v>8</v>
      </c>
      <c r="N899" s="27">
        <f t="shared" ref="N899:N962" si="87">YEAR(L899)</f>
        <v>2015</v>
      </c>
      <c r="O899" s="25" t="str">
        <f t="shared" ref="O899:O962" si="88">VLOOKUP($M899,$AI$3:$AJ$14,2,FALSE)</f>
        <v>Aug</v>
      </c>
      <c r="P899" s="19">
        <f t="shared" ref="P899:P962" si="89">(I898/86400)+25569+(-5/24)</f>
        <v>42243.958333333336</v>
      </c>
      <c r="Q899" t="b">
        <v>0</v>
      </c>
      <c r="R899">
        <v>0</v>
      </c>
      <c r="S899" t="b">
        <v>0</v>
      </c>
      <c r="T899" t="s">
        <v>8279</v>
      </c>
      <c r="U899" s="8">
        <v>0</v>
      </c>
      <c r="V899" s="17" t="e">
        <f t="shared" si="84"/>
        <v>#DIV/0!</v>
      </c>
      <c r="W899" t="s">
        <v>8325</v>
      </c>
      <c r="X899" t="s">
        <v>8329</v>
      </c>
    </row>
    <row r="900" spans="1:24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21">
        <f t="shared" si="85"/>
        <v>41211.480416666665</v>
      </c>
      <c r="L900" s="24">
        <v>41211.480416666665</v>
      </c>
      <c r="M900" s="27">
        <f t="shared" si="86"/>
        <v>10</v>
      </c>
      <c r="N900" s="27">
        <f t="shared" si="87"/>
        <v>2012</v>
      </c>
      <c r="O900" s="25" t="str">
        <f t="shared" si="88"/>
        <v>Oct</v>
      </c>
      <c r="P900" s="19">
        <f t="shared" si="89"/>
        <v>41241.52208333333</v>
      </c>
      <c r="Q900" t="b">
        <v>0</v>
      </c>
      <c r="R900">
        <v>2</v>
      </c>
      <c r="S900" t="b">
        <v>0</v>
      </c>
      <c r="T900" t="s">
        <v>8279</v>
      </c>
      <c r="U900" s="8">
        <v>2.8000000000000001E-2</v>
      </c>
      <c r="V900" s="17">
        <f t="shared" si="84"/>
        <v>35</v>
      </c>
      <c r="W900" t="s">
        <v>8325</v>
      </c>
      <c r="X900" t="s">
        <v>8329</v>
      </c>
    </row>
    <row r="901" spans="1:24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21">
        <f t="shared" si="85"/>
        <v>40878.549884259257</v>
      </c>
      <c r="L901" s="24">
        <v>40878.549884259257</v>
      </c>
      <c r="M901" s="27">
        <f t="shared" si="86"/>
        <v>12</v>
      </c>
      <c r="N901" s="27">
        <f t="shared" si="87"/>
        <v>2011</v>
      </c>
      <c r="O901" s="25" t="str">
        <f t="shared" si="88"/>
        <v>Dec</v>
      </c>
      <c r="P901" s="19">
        <f t="shared" si="89"/>
        <v>40923.549884259257</v>
      </c>
      <c r="Q901" t="b">
        <v>0</v>
      </c>
      <c r="R901">
        <v>8</v>
      </c>
      <c r="S901" t="b">
        <v>0</v>
      </c>
      <c r="T901" t="s">
        <v>8279</v>
      </c>
      <c r="U901" s="8">
        <v>0.37333333333333335</v>
      </c>
      <c r="V901" s="17">
        <f t="shared" si="84"/>
        <v>35</v>
      </c>
      <c r="W901" t="s">
        <v>8325</v>
      </c>
      <c r="X901" t="s">
        <v>8329</v>
      </c>
    </row>
    <row r="902" spans="1:24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21">
        <f t="shared" si="85"/>
        <v>40645.890763888885</v>
      </c>
      <c r="L902" s="24">
        <v>40645.890763888892</v>
      </c>
      <c r="M902" s="27">
        <f t="shared" si="86"/>
        <v>4</v>
      </c>
      <c r="N902" s="27">
        <f t="shared" si="87"/>
        <v>2011</v>
      </c>
      <c r="O902" s="25" t="str">
        <f t="shared" si="88"/>
        <v>Apr</v>
      </c>
      <c r="P902" s="19">
        <f t="shared" si="89"/>
        <v>40690.890763888885</v>
      </c>
      <c r="Q902" t="b">
        <v>0</v>
      </c>
      <c r="R902">
        <v>2</v>
      </c>
      <c r="S902" t="b">
        <v>0</v>
      </c>
      <c r="T902" t="s">
        <v>8278</v>
      </c>
      <c r="U902" s="8">
        <v>4.1999999999999997E-3</v>
      </c>
      <c r="V902" s="17">
        <f t="shared" si="84"/>
        <v>10.5</v>
      </c>
      <c r="W902" t="s">
        <v>8325</v>
      </c>
      <c r="X902" t="s">
        <v>8328</v>
      </c>
    </row>
    <row r="903" spans="1:24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21">
        <f t="shared" si="85"/>
        <v>42429.641226851854</v>
      </c>
      <c r="L903" s="24">
        <v>42429.641226851854</v>
      </c>
      <c r="M903" s="27">
        <f t="shared" si="86"/>
        <v>2</v>
      </c>
      <c r="N903" s="27">
        <f t="shared" si="87"/>
        <v>2016</v>
      </c>
      <c r="O903" s="25" t="str">
        <f t="shared" si="88"/>
        <v>Feb</v>
      </c>
      <c r="P903" s="19">
        <f t="shared" si="89"/>
        <v>42459.599560185183</v>
      </c>
      <c r="Q903" t="b">
        <v>0</v>
      </c>
      <c r="R903">
        <v>0</v>
      </c>
      <c r="S903" t="b">
        <v>0</v>
      </c>
      <c r="T903" t="s">
        <v>8278</v>
      </c>
      <c r="U903" s="8">
        <v>0</v>
      </c>
      <c r="V903" s="17" t="e">
        <f t="shared" si="84"/>
        <v>#DIV/0!</v>
      </c>
      <c r="W903" t="s">
        <v>8325</v>
      </c>
      <c r="X903" t="s">
        <v>8328</v>
      </c>
    </row>
    <row r="904" spans="1:24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21">
        <f t="shared" si="85"/>
        <v>40291.603171296294</v>
      </c>
      <c r="L904" s="24">
        <v>40291.603171296294</v>
      </c>
      <c r="M904" s="27">
        <f t="shared" si="86"/>
        <v>4</v>
      </c>
      <c r="N904" s="27">
        <f t="shared" si="87"/>
        <v>2010</v>
      </c>
      <c r="O904" s="25" t="str">
        <f t="shared" si="88"/>
        <v>Apr</v>
      </c>
      <c r="P904" s="19">
        <f t="shared" si="89"/>
        <v>40337.59097222222</v>
      </c>
      <c r="Q904" t="b">
        <v>0</v>
      </c>
      <c r="R904">
        <v>3</v>
      </c>
      <c r="S904" t="b">
        <v>0</v>
      </c>
      <c r="T904" t="s">
        <v>8278</v>
      </c>
      <c r="U904" s="8">
        <v>3.0000000000000001E-3</v>
      </c>
      <c r="V904" s="17">
        <f t="shared" si="84"/>
        <v>30</v>
      </c>
      <c r="W904" t="s">
        <v>8325</v>
      </c>
      <c r="X904" t="s">
        <v>8328</v>
      </c>
    </row>
    <row r="905" spans="1:24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21">
        <f t="shared" si="85"/>
        <v>41829.757199074069</v>
      </c>
      <c r="L905" s="24">
        <v>41829.757199074076</v>
      </c>
      <c r="M905" s="27">
        <f t="shared" si="86"/>
        <v>7</v>
      </c>
      <c r="N905" s="27">
        <f t="shared" si="87"/>
        <v>2014</v>
      </c>
      <c r="O905" s="25" t="str">
        <f t="shared" si="88"/>
        <v>Jul</v>
      </c>
      <c r="P905" s="19">
        <f t="shared" si="89"/>
        <v>41881.4375</v>
      </c>
      <c r="Q905" t="b">
        <v>0</v>
      </c>
      <c r="R905">
        <v>4</v>
      </c>
      <c r="S905" t="b">
        <v>0</v>
      </c>
      <c r="T905" t="s">
        <v>8278</v>
      </c>
      <c r="U905" s="8">
        <v>3.2000000000000001E-2</v>
      </c>
      <c r="V905" s="17">
        <f t="shared" si="84"/>
        <v>40</v>
      </c>
      <c r="W905" t="s">
        <v>8325</v>
      </c>
      <c r="X905" t="s">
        <v>8328</v>
      </c>
    </row>
    <row r="906" spans="1:24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21">
        <f t="shared" si="85"/>
        <v>41149.587731481479</v>
      </c>
      <c r="L906" s="24">
        <v>41149.587731481479</v>
      </c>
      <c r="M906" s="27">
        <f t="shared" si="86"/>
        <v>8</v>
      </c>
      <c r="N906" s="27">
        <f t="shared" si="87"/>
        <v>2012</v>
      </c>
      <c r="O906" s="25" t="str">
        <f t="shared" si="88"/>
        <v>Aug</v>
      </c>
      <c r="P906" s="19">
        <f t="shared" si="89"/>
        <v>41174.892361111109</v>
      </c>
      <c r="Q906" t="b">
        <v>0</v>
      </c>
      <c r="R906">
        <v>3</v>
      </c>
      <c r="S906" t="b">
        <v>0</v>
      </c>
      <c r="T906" t="s">
        <v>8278</v>
      </c>
      <c r="U906" s="8">
        <v>3.0200000000000001E-3</v>
      </c>
      <c r="V906" s="17">
        <f t="shared" si="84"/>
        <v>50.333333333333336</v>
      </c>
      <c r="W906" t="s">
        <v>8325</v>
      </c>
      <c r="X906" t="s">
        <v>8328</v>
      </c>
    </row>
    <row r="907" spans="1:24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21">
        <f t="shared" si="85"/>
        <v>42341.87195601852</v>
      </c>
      <c r="L907" s="24">
        <v>42341.87195601852</v>
      </c>
      <c r="M907" s="27">
        <f t="shared" si="86"/>
        <v>12</v>
      </c>
      <c r="N907" s="27">
        <f t="shared" si="87"/>
        <v>2015</v>
      </c>
      <c r="O907" s="25" t="str">
        <f t="shared" si="88"/>
        <v>Dec</v>
      </c>
      <c r="P907" s="19">
        <f t="shared" si="89"/>
        <v>42371.87195601852</v>
      </c>
      <c r="Q907" t="b">
        <v>0</v>
      </c>
      <c r="R907">
        <v>6</v>
      </c>
      <c r="S907" t="b">
        <v>0</v>
      </c>
      <c r="T907" t="s">
        <v>8278</v>
      </c>
      <c r="U907" s="8">
        <v>3.0153846153846153E-2</v>
      </c>
      <c r="V907" s="17">
        <f t="shared" si="84"/>
        <v>32.666666666666664</v>
      </c>
      <c r="W907" t="s">
        <v>8325</v>
      </c>
      <c r="X907" t="s">
        <v>8328</v>
      </c>
    </row>
    <row r="908" spans="1:24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21">
        <f t="shared" si="85"/>
        <v>40507.031550925924</v>
      </c>
      <c r="L908" s="24">
        <v>40507.031550925924</v>
      </c>
      <c r="M908" s="27">
        <f t="shared" si="86"/>
        <v>11</v>
      </c>
      <c r="N908" s="27">
        <f t="shared" si="87"/>
        <v>2010</v>
      </c>
      <c r="O908" s="25" t="str">
        <f t="shared" si="88"/>
        <v>Nov</v>
      </c>
      <c r="P908" s="19">
        <f t="shared" si="89"/>
        <v>40567.031550925924</v>
      </c>
      <c r="Q908" t="b">
        <v>0</v>
      </c>
      <c r="R908">
        <v>0</v>
      </c>
      <c r="S908" t="b">
        <v>0</v>
      </c>
      <c r="T908" t="s">
        <v>8278</v>
      </c>
      <c r="U908" s="8">
        <v>0</v>
      </c>
      <c r="V908" s="17" t="e">
        <f t="shared" si="84"/>
        <v>#DIV/0!</v>
      </c>
      <c r="W908" t="s">
        <v>8325</v>
      </c>
      <c r="X908" t="s">
        <v>8328</v>
      </c>
    </row>
    <row r="909" spans="1:24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21">
        <f t="shared" si="85"/>
        <v>41680.981365740736</v>
      </c>
      <c r="L909" s="24">
        <v>41680.981365740743</v>
      </c>
      <c r="M909" s="27">
        <f t="shared" si="86"/>
        <v>2</v>
      </c>
      <c r="N909" s="27">
        <f t="shared" si="87"/>
        <v>2014</v>
      </c>
      <c r="O909" s="25" t="str">
        <f t="shared" si="88"/>
        <v>Feb</v>
      </c>
      <c r="P909" s="19">
        <f t="shared" si="89"/>
        <v>41710.939699074072</v>
      </c>
      <c r="Q909" t="b">
        <v>0</v>
      </c>
      <c r="R909">
        <v>0</v>
      </c>
      <c r="S909" t="b">
        <v>0</v>
      </c>
      <c r="T909" t="s">
        <v>8278</v>
      </c>
      <c r="U909" s="8">
        <v>0</v>
      </c>
      <c r="V909" s="17" t="e">
        <f t="shared" si="84"/>
        <v>#DIV/0!</v>
      </c>
      <c r="W909" t="s">
        <v>8325</v>
      </c>
      <c r="X909" t="s">
        <v>8328</v>
      </c>
    </row>
    <row r="910" spans="1:24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21">
        <f t="shared" si="85"/>
        <v>40766.9840625</v>
      </c>
      <c r="L910" s="24">
        <v>40766.9840625</v>
      </c>
      <c r="M910" s="27">
        <f t="shared" si="86"/>
        <v>8</v>
      </c>
      <c r="N910" s="27">
        <f t="shared" si="87"/>
        <v>2011</v>
      </c>
      <c r="O910" s="25" t="str">
        <f t="shared" si="88"/>
        <v>Aug</v>
      </c>
      <c r="P910" s="19">
        <f t="shared" si="89"/>
        <v>40796.9840625</v>
      </c>
      <c r="Q910" t="b">
        <v>0</v>
      </c>
      <c r="R910">
        <v>0</v>
      </c>
      <c r="S910" t="b">
        <v>0</v>
      </c>
      <c r="T910" t="s">
        <v>8278</v>
      </c>
      <c r="U910" s="8">
        <v>0</v>
      </c>
      <c r="V910" s="17" t="e">
        <f t="shared" si="84"/>
        <v>#DIV/0!</v>
      </c>
      <c r="W910" t="s">
        <v>8325</v>
      </c>
      <c r="X910" t="s">
        <v>8328</v>
      </c>
    </row>
    <row r="911" spans="1:24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21">
        <f t="shared" si="85"/>
        <v>40340.593229166661</v>
      </c>
      <c r="L911" s="24">
        <v>40340.593229166669</v>
      </c>
      <c r="M911" s="27">
        <f t="shared" si="86"/>
        <v>6</v>
      </c>
      <c r="N911" s="27">
        <f t="shared" si="87"/>
        <v>2010</v>
      </c>
      <c r="O911" s="25" t="str">
        <f t="shared" si="88"/>
        <v>Jun</v>
      </c>
      <c r="P911" s="19">
        <f t="shared" si="89"/>
        <v>40385.999305555553</v>
      </c>
      <c r="Q911" t="b">
        <v>0</v>
      </c>
      <c r="R911">
        <v>8</v>
      </c>
      <c r="S911" t="b">
        <v>0</v>
      </c>
      <c r="T911" t="s">
        <v>8278</v>
      </c>
      <c r="U911" s="8">
        <v>3.2500000000000001E-2</v>
      </c>
      <c r="V911" s="17">
        <f t="shared" si="84"/>
        <v>65</v>
      </c>
      <c r="W911" t="s">
        <v>8325</v>
      </c>
      <c r="X911" t="s">
        <v>8328</v>
      </c>
    </row>
    <row r="912" spans="1:24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21">
        <f t="shared" si="85"/>
        <v>41081.481944444444</v>
      </c>
      <c r="L912" s="24">
        <v>41081.481944444444</v>
      </c>
      <c r="M912" s="27">
        <f t="shared" si="86"/>
        <v>6</v>
      </c>
      <c r="N912" s="27">
        <f t="shared" si="87"/>
        <v>2012</v>
      </c>
      <c r="O912" s="25" t="str">
        <f t="shared" si="88"/>
        <v>Jun</v>
      </c>
      <c r="P912" s="19">
        <f t="shared" si="89"/>
        <v>41112.958333333328</v>
      </c>
      <c r="Q912" t="b">
        <v>0</v>
      </c>
      <c r="R912">
        <v>5</v>
      </c>
      <c r="S912" t="b">
        <v>0</v>
      </c>
      <c r="T912" t="s">
        <v>8278</v>
      </c>
      <c r="U912" s="8">
        <v>0.22363636363636363</v>
      </c>
      <c r="V912" s="17">
        <f t="shared" si="84"/>
        <v>24.6</v>
      </c>
      <c r="W912" t="s">
        <v>8325</v>
      </c>
      <c r="X912" t="s">
        <v>8328</v>
      </c>
    </row>
    <row r="913" spans="1:24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21">
        <f t="shared" si="85"/>
        <v>42737.337025462963</v>
      </c>
      <c r="L913" s="24">
        <v>42737.337025462963</v>
      </c>
      <c r="M913" s="27">
        <f t="shared" si="86"/>
        <v>1</v>
      </c>
      <c r="N913" s="27">
        <f t="shared" si="87"/>
        <v>2017</v>
      </c>
      <c r="O913" s="25" t="str">
        <f t="shared" si="88"/>
        <v>Jan</v>
      </c>
      <c r="P913" s="19">
        <f t="shared" si="89"/>
        <v>42797.337025462963</v>
      </c>
      <c r="Q913" t="b">
        <v>0</v>
      </c>
      <c r="R913">
        <v>0</v>
      </c>
      <c r="S913" t="b">
        <v>0</v>
      </c>
      <c r="T913" t="s">
        <v>8278</v>
      </c>
      <c r="U913" s="8">
        <v>0</v>
      </c>
      <c r="V913" s="17" t="e">
        <f t="shared" si="84"/>
        <v>#DIV/0!</v>
      </c>
      <c r="W913" t="s">
        <v>8325</v>
      </c>
      <c r="X913" t="s">
        <v>8328</v>
      </c>
    </row>
    <row r="914" spans="1:24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21">
        <f t="shared" si="85"/>
        <v>41641.796817129631</v>
      </c>
      <c r="L914" s="24">
        <v>41641.796817129631</v>
      </c>
      <c r="M914" s="27">
        <f t="shared" si="86"/>
        <v>1</v>
      </c>
      <c r="N914" s="27">
        <f t="shared" si="87"/>
        <v>2014</v>
      </c>
      <c r="O914" s="25" t="str">
        <f t="shared" si="88"/>
        <v>Jan</v>
      </c>
      <c r="P914" s="19">
        <f t="shared" si="89"/>
        <v>41662.796817129631</v>
      </c>
      <c r="Q914" t="b">
        <v>0</v>
      </c>
      <c r="R914">
        <v>2</v>
      </c>
      <c r="S914" t="b">
        <v>0</v>
      </c>
      <c r="T914" t="s">
        <v>8278</v>
      </c>
      <c r="U914" s="8">
        <v>8.5714285714285719E-3</v>
      </c>
      <c r="V914" s="17">
        <f t="shared" si="84"/>
        <v>15</v>
      </c>
      <c r="W914" t="s">
        <v>8325</v>
      </c>
      <c r="X914" t="s">
        <v>8328</v>
      </c>
    </row>
    <row r="915" spans="1:24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21">
        <f t="shared" si="85"/>
        <v>41193.901006944441</v>
      </c>
      <c r="L915" s="24">
        <v>41193.901006944441</v>
      </c>
      <c r="M915" s="27">
        <f t="shared" si="86"/>
        <v>10</v>
      </c>
      <c r="N915" s="27">
        <f t="shared" si="87"/>
        <v>2012</v>
      </c>
      <c r="O915" s="25" t="str">
        <f t="shared" si="88"/>
        <v>Oct</v>
      </c>
      <c r="P915" s="19">
        <f t="shared" si="89"/>
        <v>41253.942673611113</v>
      </c>
      <c r="Q915" t="b">
        <v>0</v>
      </c>
      <c r="R915">
        <v>24</v>
      </c>
      <c r="S915" t="b">
        <v>0</v>
      </c>
      <c r="T915" t="s">
        <v>8278</v>
      </c>
      <c r="U915" s="8">
        <v>6.6066666666666662E-2</v>
      </c>
      <c r="V915" s="17">
        <f t="shared" si="84"/>
        <v>82.583333333333329</v>
      </c>
      <c r="W915" t="s">
        <v>8325</v>
      </c>
      <c r="X915" t="s">
        <v>8328</v>
      </c>
    </row>
    <row r="916" spans="1:24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21">
        <f t="shared" si="85"/>
        <v>41003.930775462963</v>
      </c>
      <c r="L916" s="24">
        <v>41003.930775462963</v>
      </c>
      <c r="M916" s="27">
        <f t="shared" si="86"/>
        <v>4</v>
      </c>
      <c r="N916" s="27">
        <f t="shared" si="87"/>
        <v>2012</v>
      </c>
      <c r="O916" s="25" t="str">
        <f t="shared" si="88"/>
        <v>Apr</v>
      </c>
      <c r="P916" s="19">
        <f t="shared" si="89"/>
        <v>41033.930775462963</v>
      </c>
      <c r="Q916" t="b">
        <v>0</v>
      </c>
      <c r="R916">
        <v>0</v>
      </c>
      <c r="S916" t="b">
        <v>0</v>
      </c>
      <c r="T916" t="s">
        <v>8278</v>
      </c>
      <c r="U916" s="8">
        <v>0</v>
      </c>
      <c r="V916" s="17" t="e">
        <f t="shared" si="84"/>
        <v>#DIV/0!</v>
      </c>
      <c r="W916" t="s">
        <v>8325</v>
      </c>
      <c r="X916" t="s">
        <v>8328</v>
      </c>
    </row>
    <row r="917" spans="1:24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21">
        <f t="shared" si="85"/>
        <v>41116.554942129624</v>
      </c>
      <c r="L917" s="24">
        <v>41116.554942129631</v>
      </c>
      <c r="M917" s="27">
        <f t="shared" si="86"/>
        <v>7</v>
      </c>
      <c r="N917" s="27">
        <f t="shared" si="87"/>
        <v>2012</v>
      </c>
      <c r="O917" s="25" t="str">
        <f t="shared" si="88"/>
        <v>Jul</v>
      </c>
      <c r="P917" s="19">
        <f t="shared" si="89"/>
        <v>41146.554942129624</v>
      </c>
      <c r="Q917" t="b">
        <v>0</v>
      </c>
      <c r="R917">
        <v>9</v>
      </c>
      <c r="S917" t="b">
        <v>0</v>
      </c>
      <c r="T917" t="s">
        <v>8278</v>
      </c>
      <c r="U917" s="8">
        <v>5.7692307692307696E-2</v>
      </c>
      <c r="V917" s="17">
        <f t="shared" si="84"/>
        <v>41.666666666666664</v>
      </c>
      <c r="W917" t="s">
        <v>8325</v>
      </c>
      <c r="X917" t="s">
        <v>8328</v>
      </c>
    </row>
    <row r="918" spans="1:24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21">
        <f t="shared" si="85"/>
        <v>40937.471226851849</v>
      </c>
      <c r="L918" s="24">
        <v>40937.471226851849</v>
      </c>
      <c r="M918" s="27">
        <f t="shared" si="86"/>
        <v>1</v>
      </c>
      <c r="N918" s="27">
        <f t="shared" si="87"/>
        <v>2012</v>
      </c>
      <c r="O918" s="25" t="str">
        <f t="shared" si="88"/>
        <v>Jan</v>
      </c>
      <c r="P918" s="19">
        <f t="shared" si="89"/>
        <v>40968.999305555553</v>
      </c>
      <c r="Q918" t="b">
        <v>0</v>
      </c>
      <c r="R918">
        <v>0</v>
      </c>
      <c r="S918" t="b">
        <v>0</v>
      </c>
      <c r="T918" t="s">
        <v>8278</v>
      </c>
      <c r="U918" s="8">
        <v>0</v>
      </c>
      <c r="V918" s="17" t="e">
        <f t="shared" si="84"/>
        <v>#DIV/0!</v>
      </c>
      <c r="W918" t="s">
        <v>8325</v>
      </c>
      <c r="X918" t="s">
        <v>8328</v>
      </c>
    </row>
    <row r="919" spans="1:24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21">
        <f t="shared" si="85"/>
        <v>40434.645069444443</v>
      </c>
      <c r="L919" s="24">
        <v>40434.645069444443</v>
      </c>
      <c r="M919" s="27">
        <f t="shared" si="86"/>
        <v>9</v>
      </c>
      <c r="N919" s="27">
        <f t="shared" si="87"/>
        <v>2010</v>
      </c>
      <c r="O919" s="25" t="str">
        <f t="shared" si="88"/>
        <v>Sep</v>
      </c>
      <c r="P919" s="19">
        <f t="shared" si="89"/>
        <v>40473</v>
      </c>
      <c r="Q919" t="b">
        <v>0</v>
      </c>
      <c r="R919">
        <v>1</v>
      </c>
      <c r="S919" t="b">
        <v>0</v>
      </c>
      <c r="T919" t="s">
        <v>8278</v>
      </c>
      <c r="U919" s="8">
        <v>6.0000000000000001E-3</v>
      </c>
      <c r="V919" s="17">
        <f t="shared" si="84"/>
        <v>30</v>
      </c>
      <c r="W919" t="s">
        <v>8325</v>
      </c>
      <c r="X919" t="s">
        <v>8328</v>
      </c>
    </row>
    <row r="920" spans="1:24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21">
        <f t="shared" si="85"/>
        <v>41802.735300925924</v>
      </c>
      <c r="L920" s="24">
        <v>41802.735300925924</v>
      </c>
      <c r="M920" s="27">
        <f t="shared" si="86"/>
        <v>6</v>
      </c>
      <c r="N920" s="27">
        <f t="shared" si="87"/>
        <v>2014</v>
      </c>
      <c r="O920" s="25" t="str">
        <f t="shared" si="88"/>
        <v>Jun</v>
      </c>
      <c r="P920" s="19">
        <f t="shared" si="89"/>
        <v>41833.895833333328</v>
      </c>
      <c r="Q920" t="b">
        <v>0</v>
      </c>
      <c r="R920">
        <v>10</v>
      </c>
      <c r="S920" t="b">
        <v>0</v>
      </c>
      <c r="T920" t="s">
        <v>8278</v>
      </c>
      <c r="U920" s="8">
        <v>5.0256410256410255E-2</v>
      </c>
      <c r="V920" s="17">
        <f t="shared" si="84"/>
        <v>19.600000000000001</v>
      </c>
      <c r="W920" t="s">
        <v>8325</v>
      </c>
      <c r="X920" t="s">
        <v>8328</v>
      </c>
    </row>
    <row r="921" spans="1:24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21">
        <f t="shared" si="85"/>
        <v>41944.707881944443</v>
      </c>
      <c r="L921" s="24">
        <v>41944.707881944443</v>
      </c>
      <c r="M921" s="27">
        <f t="shared" si="86"/>
        <v>11</v>
      </c>
      <c r="N921" s="27">
        <f t="shared" si="87"/>
        <v>2014</v>
      </c>
      <c r="O921" s="25" t="str">
        <f t="shared" si="88"/>
        <v>Nov</v>
      </c>
      <c r="P921" s="19">
        <f t="shared" si="89"/>
        <v>41974.749548611107</v>
      </c>
      <c r="Q921" t="b">
        <v>0</v>
      </c>
      <c r="R921">
        <v>1</v>
      </c>
      <c r="S921" t="b">
        <v>0</v>
      </c>
      <c r="T921" t="s">
        <v>8278</v>
      </c>
      <c r="U921" s="8">
        <v>5.0000000000000001E-3</v>
      </c>
      <c r="V921" s="17">
        <f t="shared" si="84"/>
        <v>100</v>
      </c>
      <c r="W921" t="s">
        <v>8325</v>
      </c>
      <c r="X921" t="s">
        <v>8328</v>
      </c>
    </row>
    <row r="922" spans="1:24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21">
        <f t="shared" si="85"/>
        <v>41227.433391203704</v>
      </c>
      <c r="L922" s="24">
        <v>41227.433391203704</v>
      </c>
      <c r="M922" s="27">
        <f t="shared" si="86"/>
        <v>11</v>
      </c>
      <c r="N922" s="27">
        <f t="shared" si="87"/>
        <v>2012</v>
      </c>
      <c r="O922" s="25" t="str">
        <f t="shared" si="88"/>
        <v>Nov</v>
      </c>
      <c r="P922" s="19">
        <f t="shared" si="89"/>
        <v>41262.433391203704</v>
      </c>
      <c r="Q922" t="b">
        <v>0</v>
      </c>
      <c r="R922">
        <v>0</v>
      </c>
      <c r="S922" t="b">
        <v>0</v>
      </c>
      <c r="T922" t="s">
        <v>8278</v>
      </c>
      <c r="U922" s="8">
        <v>0</v>
      </c>
      <c r="V922" s="17" t="e">
        <f t="shared" si="84"/>
        <v>#DIV/0!</v>
      </c>
      <c r="W922" t="s">
        <v>8325</v>
      </c>
      <c r="X922" t="s">
        <v>8328</v>
      </c>
    </row>
    <row r="923" spans="1:24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21">
        <f t="shared" si="85"/>
        <v>41562.463217592587</v>
      </c>
      <c r="L923" s="24">
        <v>41562.463217592594</v>
      </c>
      <c r="M923" s="27">
        <f t="shared" si="86"/>
        <v>10</v>
      </c>
      <c r="N923" s="27">
        <f t="shared" si="87"/>
        <v>2013</v>
      </c>
      <c r="O923" s="25" t="str">
        <f t="shared" si="88"/>
        <v>Oct</v>
      </c>
      <c r="P923" s="19">
        <f t="shared" si="89"/>
        <v>41592.504884259259</v>
      </c>
      <c r="Q923" t="b">
        <v>0</v>
      </c>
      <c r="R923">
        <v>20</v>
      </c>
      <c r="S923" t="b">
        <v>0</v>
      </c>
      <c r="T923" t="s">
        <v>8278</v>
      </c>
      <c r="U923" s="8">
        <v>0.309</v>
      </c>
      <c r="V923" s="17">
        <f t="shared" si="84"/>
        <v>231.75</v>
      </c>
      <c r="W923" t="s">
        <v>8325</v>
      </c>
      <c r="X923" t="s">
        <v>8328</v>
      </c>
    </row>
    <row r="924" spans="1:24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21">
        <f t="shared" si="85"/>
        <v>40846.962685185186</v>
      </c>
      <c r="L924" s="24">
        <v>40846.962685185186</v>
      </c>
      <c r="M924" s="27">
        <f t="shared" si="86"/>
        <v>10</v>
      </c>
      <c r="N924" s="27">
        <f t="shared" si="87"/>
        <v>2011</v>
      </c>
      <c r="O924" s="25" t="str">
        <f t="shared" si="88"/>
        <v>Oct</v>
      </c>
      <c r="P924" s="19">
        <f t="shared" si="89"/>
        <v>40889.004351851851</v>
      </c>
      <c r="Q924" t="b">
        <v>0</v>
      </c>
      <c r="R924">
        <v>30</v>
      </c>
      <c r="S924" t="b">
        <v>0</v>
      </c>
      <c r="T924" t="s">
        <v>8278</v>
      </c>
      <c r="U924" s="8">
        <v>0.21037037037037037</v>
      </c>
      <c r="V924" s="17">
        <f t="shared" si="84"/>
        <v>189.33333333333334</v>
      </c>
      <c r="W924" t="s">
        <v>8325</v>
      </c>
      <c r="X924" t="s">
        <v>8328</v>
      </c>
    </row>
    <row r="925" spans="1:24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21">
        <f t="shared" si="85"/>
        <v>41878.32167824074</v>
      </c>
      <c r="L925" s="24">
        <v>41878.32167824074</v>
      </c>
      <c r="M925" s="27">
        <f t="shared" si="86"/>
        <v>8</v>
      </c>
      <c r="N925" s="27">
        <f t="shared" si="87"/>
        <v>2014</v>
      </c>
      <c r="O925" s="25" t="str">
        <f t="shared" si="88"/>
        <v>Aug</v>
      </c>
      <c r="P925" s="19">
        <f t="shared" si="89"/>
        <v>41913.32167824074</v>
      </c>
      <c r="Q925" t="b">
        <v>0</v>
      </c>
      <c r="R925">
        <v>6</v>
      </c>
      <c r="S925" t="b">
        <v>0</v>
      </c>
      <c r="T925" t="s">
        <v>8278</v>
      </c>
      <c r="U925" s="8">
        <v>2.1999999999999999E-2</v>
      </c>
      <c r="V925" s="17">
        <f t="shared" si="84"/>
        <v>55</v>
      </c>
      <c r="W925" t="s">
        <v>8325</v>
      </c>
      <c r="X925" t="s">
        <v>8328</v>
      </c>
    </row>
    <row r="926" spans="1:24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21">
        <f t="shared" si="85"/>
        <v>41934.751423611109</v>
      </c>
      <c r="L926" s="24">
        <v>41934.751423611109</v>
      </c>
      <c r="M926" s="27">
        <f t="shared" si="86"/>
        <v>10</v>
      </c>
      <c r="N926" s="27">
        <f t="shared" si="87"/>
        <v>2014</v>
      </c>
      <c r="O926" s="25" t="str">
        <f t="shared" si="88"/>
        <v>Oct</v>
      </c>
      <c r="P926" s="19">
        <f t="shared" si="89"/>
        <v>41964.793090277781</v>
      </c>
      <c r="Q926" t="b">
        <v>0</v>
      </c>
      <c r="R926">
        <v>15</v>
      </c>
      <c r="S926" t="b">
        <v>0</v>
      </c>
      <c r="T926" t="s">
        <v>8278</v>
      </c>
      <c r="U926" s="8">
        <v>0.109</v>
      </c>
      <c r="V926" s="17">
        <f t="shared" si="84"/>
        <v>21.8</v>
      </c>
      <c r="W926" t="s">
        <v>8325</v>
      </c>
      <c r="X926" t="s">
        <v>8328</v>
      </c>
    </row>
    <row r="927" spans="1:24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21">
        <f t="shared" si="85"/>
        <v>41288.734594907401</v>
      </c>
      <c r="L927" s="24">
        <v>41288.734594907408</v>
      </c>
      <c r="M927" s="27">
        <f t="shared" si="86"/>
        <v>1</v>
      </c>
      <c r="N927" s="27">
        <f t="shared" si="87"/>
        <v>2013</v>
      </c>
      <c r="O927" s="25" t="str">
        <f t="shared" si="88"/>
        <v>Jan</v>
      </c>
      <c r="P927" s="19">
        <f t="shared" si="89"/>
        <v>41318.734594907401</v>
      </c>
      <c r="Q927" t="b">
        <v>0</v>
      </c>
      <c r="R927">
        <v>5</v>
      </c>
      <c r="S927" t="b">
        <v>0</v>
      </c>
      <c r="T927" t="s">
        <v>8278</v>
      </c>
      <c r="U927" s="8">
        <v>2.6666666666666668E-2</v>
      </c>
      <c r="V927" s="17">
        <f t="shared" si="84"/>
        <v>32</v>
      </c>
      <c r="W927" t="s">
        <v>8325</v>
      </c>
      <c r="X927" t="s">
        <v>8328</v>
      </c>
    </row>
    <row r="928" spans="1:24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21">
        <f t="shared" si="85"/>
        <v>41575.672581018516</v>
      </c>
      <c r="L928" s="24">
        <v>41575.672581018516</v>
      </c>
      <c r="M928" s="27">
        <f t="shared" si="86"/>
        <v>10</v>
      </c>
      <c r="N928" s="27">
        <f t="shared" si="87"/>
        <v>2013</v>
      </c>
      <c r="O928" s="25" t="str">
        <f t="shared" si="88"/>
        <v>Oct</v>
      </c>
      <c r="P928" s="19">
        <f t="shared" si="89"/>
        <v>41605.71424768518</v>
      </c>
      <c r="Q928" t="b">
        <v>0</v>
      </c>
      <c r="R928">
        <v>0</v>
      </c>
      <c r="S928" t="b">
        <v>0</v>
      </c>
      <c r="T928" t="s">
        <v>8278</v>
      </c>
      <c r="U928" s="8">
        <v>0</v>
      </c>
      <c r="V928" s="17" t="e">
        <f t="shared" si="84"/>
        <v>#DIV/0!</v>
      </c>
      <c r="W928" t="s">
        <v>8325</v>
      </c>
      <c r="X928" t="s">
        <v>8328</v>
      </c>
    </row>
    <row r="929" spans="1:24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21">
        <f t="shared" si="85"/>
        <v>40337.811689814815</v>
      </c>
      <c r="L929" s="24">
        <v>40337.811689814815</v>
      </c>
      <c r="M929" s="27">
        <f t="shared" si="86"/>
        <v>6</v>
      </c>
      <c r="N929" s="27">
        <f t="shared" si="87"/>
        <v>2010</v>
      </c>
      <c r="O929" s="25" t="str">
        <f t="shared" si="88"/>
        <v>Jun</v>
      </c>
      <c r="P929" s="19">
        <f t="shared" si="89"/>
        <v>40367.736111111109</v>
      </c>
      <c r="Q929" t="b">
        <v>0</v>
      </c>
      <c r="R929">
        <v>0</v>
      </c>
      <c r="S929" t="b">
        <v>0</v>
      </c>
      <c r="T929" t="s">
        <v>8278</v>
      </c>
      <c r="U929" s="8">
        <v>0</v>
      </c>
      <c r="V929" s="17" t="e">
        <f t="shared" si="84"/>
        <v>#DIV/0!</v>
      </c>
      <c r="W929" t="s">
        <v>8325</v>
      </c>
      <c r="X929" t="s">
        <v>8328</v>
      </c>
    </row>
    <row r="930" spans="1:24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21">
        <f t="shared" si="85"/>
        <v>41013.614525462959</v>
      </c>
      <c r="L930" s="24">
        <v>41013.614525462966</v>
      </c>
      <c r="M930" s="27">
        <f t="shared" si="86"/>
        <v>4</v>
      </c>
      <c r="N930" s="27">
        <f t="shared" si="87"/>
        <v>2012</v>
      </c>
      <c r="O930" s="25" t="str">
        <f t="shared" si="88"/>
        <v>Apr</v>
      </c>
      <c r="P930" s="19">
        <f t="shared" si="89"/>
        <v>41043.614525462959</v>
      </c>
      <c r="Q930" t="b">
        <v>0</v>
      </c>
      <c r="R930">
        <v>28</v>
      </c>
      <c r="S930" t="b">
        <v>0</v>
      </c>
      <c r="T930" t="s">
        <v>8278</v>
      </c>
      <c r="U930" s="8">
        <v>0.10862068965517241</v>
      </c>
      <c r="V930" s="17">
        <f t="shared" si="84"/>
        <v>56.25</v>
      </c>
      <c r="W930" t="s">
        <v>8325</v>
      </c>
      <c r="X930" t="s">
        <v>8328</v>
      </c>
    </row>
    <row r="931" spans="1:24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21">
        <f t="shared" si="85"/>
        <v>41180.654085648144</v>
      </c>
      <c r="L931" s="24">
        <v>41180.654085648152</v>
      </c>
      <c r="M931" s="27">
        <f t="shared" si="86"/>
        <v>9</v>
      </c>
      <c r="N931" s="27">
        <f t="shared" si="87"/>
        <v>2012</v>
      </c>
      <c r="O931" s="25" t="str">
        <f t="shared" si="88"/>
        <v>Sep</v>
      </c>
      <c r="P931" s="19">
        <f t="shared" si="89"/>
        <v>41230.791666666664</v>
      </c>
      <c r="Q931" t="b">
        <v>0</v>
      </c>
      <c r="R931">
        <v>0</v>
      </c>
      <c r="S931" t="b">
        <v>0</v>
      </c>
      <c r="T931" t="s">
        <v>8278</v>
      </c>
      <c r="U931" s="8">
        <v>0</v>
      </c>
      <c r="V931" s="17" t="e">
        <f t="shared" si="84"/>
        <v>#DIV/0!</v>
      </c>
      <c r="W931" t="s">
        <v>8325</v>
      </c>
      <c r="X931" t="s">
        <v>8328</v>
      </c>
    </row>
    <row r="932" spans="1:24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21">
        <f t="shared" si="85"/>
        <v>40978.029733796291</v>
      </c>
      <c r="L932" s="24">
        <v>40978.029733796298</v>
      </c>
      <c r="M932" s="27">
        <f t="shared" si="86"/>
        <v>3</v>
      </c>
      <c r="N932" s="27">
        <f t="shared" si="87"/>
        <v>2012</v>
      </c>
      <c r="O932" s="25" t="str">
        <f t="shared" si="88"/>
        <v>Mar</v>
      </c>
      <c r="P932" s="19">
        <f t="shared" si="89"/>
        <v>41007.988067129627</v>
      </c>
      <c r="Q932" t="b">
        <v>0</v>
      </c>
      <c r="R932">
        <v>5</v>
      </c>
      <c r="S932" t="b">
        <v>0</v>
      </c>
      <c r="T932" t="s">
        <v>8278</v>
      </c>
      <c r="U932" s="8">
        <v>0.38333333333333336</v>
      </c>
      <c r="V932" s="17">
        <f t="shared" si="84"/>
        <v>69</v>
      </c>
      <c r="W932" t="s">
        <v>8325</v>
      </c>
      <c r="X932" t="s">
        <v>8328</v>
      </c>
    </row>
    <row r="933" spans="1:24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21">
        <f t="shared" si="85"/>
        <v>40312.707245370366</v>
      </c>
      <c r="L933" s="24">
        <v>40312.707245370373</v>
      </c>
      <c r="M933" s="27">
        <f t="shared" si="86"/>
        <v>5</v>
      </c>
      <c r="N933" s="27">
        <f t="shared" si="87"/>
        <v>2010</v>
      </c>
      <c r="O933" s="25" t="str">
        <f t="shared" si="88"/>
        <v>May</v>
      </c>
      <c r="P933" s="19">
        <f t="shared" si="89"/>
        <v>40354.688888888886</v>
      </c>
      <c r="Q933" t="b">
        <v>0</v>
      </c>
      <c r="R933">
        <v>7</v>
      </c>
      <c r="S933" t="b">
        <v>0</v>
      </c>
      <c r="T933" t="s">
        <v>8278</v>
      </c>
      <c r="U933" s="8">
        <v>6.5500000000000003E-2</v>
      </c>
      <c r="V933" s="17">
        <f t="shared" si="84"/>
        <v>18.714285714285715</v>
      </c>
      <c r="W933" t="s">
        <v>8325</v>
      </c>
      <c r="X933" t="s">
        <v>8328</v>
      </c>
    </row>
    <row r="934" spans="1:24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21">
        <f t="shared" si="85"/>
        <v>41680.151643518519</v>
      </c>
      <c r="L934" s="24">
        <v>41680.151643518519</v>
      </c>
      <c r="M934" s="27">
        <f t="shared" si="86"/>
        <v>2</v>
      </c>
      <c r="N934" s="27">
        <f t="shared" si="87"/>
        <v>2014</v>
      </c>
      <c r="O934" s="25" t="str">
        <f t="shared" si="88"/>
        <v>Feb</v>
      </c>
      <c r="P934" s="19">
        <f t="shared" si="89"/>
        <v>41714.708333333328</v>
      </c>
      <c r="Q934" t="b">
        <v>0</v>
      </c>
      <c r="R934">
        <v>30</v>
      </c>
      <c r="S934" t="b">
        <v>0</v>
      </c>
      <c r="T934" t="s">
        <v>8278</v>
      </c>
      <c r="U934" s="8">
        <v>0.14536842105263159</v>
      </c>
      <c r="V934" s="17">
        <f t="shared" si="84"/>
        <v>46.033333333333331</v>
      </c>
      <c r="W934" t="s">
        <v>8325</v>
      </c>
      <c r="X934" t="s">
        <v>8328</v>
      </c>
    </row>
    <row r="935" spans="1:24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21">
        <f t="shared" si="85"/>
        <v>41310.760937499996</v>
      </c>
      <c r="L935" s="24">
        <v>41310.760937500003</v>
      </c>
      <c r="M935" s="27">
        <f t="shared" si="86"/>
        <v>2</v>
      </c>
      <c r="N935" s="27">
        <f t="shared" si="87"/>
        <v>2013</v>
      </c>
      <c r="O935" s="25" t="str">
        <f t="shared" si="88"/>
        <v>Feb</v>
      </c>
      <c r="P935" s="19">
        <f t="shared" si="89"/>
        <v>41355.719270833331</v>
      </c>
      <c r="Q935" t="b">
        <v>0</v>
      </c>
      <c r="R935">
        <v>2</v>
      </c>
      <c r="S935" t="b">
        <v>0</v>
      </c>
      <c r="T935" t="s">
        <v>8278</v>
      </c>
      <c r="U935" s="8">
        <v>0.06</v>
      </c>
      <c r="V935" s="17">
        <f t="shared" si="84"/>
        <v>60</v>
      </c>
      <c r="W935" t="s">
        <v>8325</v>
      </c>
      <c r="X935" t="s">
        <v>8328</v>
      </c>
    </row>
    <row r="936" spans="1:24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21">
        <f t="shared" si="85"/>
        <v>41710.960752314808</v>
      </c>
      <c r="L936" s="24">
        <v>41710.960752314815</v>
      </c>
      <c r="M936" s="27">
        <f t="shared" si="86"/>
        <v>3</v>
      </c>
      <c r="N936" s="27">
        <f t="shared" si="87"/>
        <v>2014</v>
      </c>
      <c r="O936" s="25" t="str">
        <f t="shared" si="88"/>
        <v>Mar</v>
      </c>
      <c r="P936" s="19">
        <f t="shared" si="89"/>
        <v>41770.960752314808</v>
      </c>
      <c r="Q936" t="b">
        <v>0</v>
      </c>
      <c r="R936">
        <v>30</v>
      </c>
      <c r="S936" t="b">
        <v>0</v>
      </c>
      <c r="T936" t="s">
        <v>8278</v>
      </c>
      <c r="U936" s="8">
        <v>0.30399999999999999</v>
      </c>
      <c r="V936" s="17">
        <f t="shared" si="84"/>
        <v>50.666666666666664</v>
      </c>
      <c r="W936" t="s">
        <v>8325</v>
      </c>
      <c r="X936" t="s">
        <v>8328</v>
      </c>
    </row>
    <row r="937" spans="1:24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21">
        <f t="shared" si="85"/>
        <v>41733.528749999998</v>
      </c>
      <c r="L937" s="24">
        <v>41733.528749999998</v>
      </c>
      <c r="M937" s="27">
        <f t="shared" si="86"/>
        <v>4</v>
      </c>
      <c r="N937" s="27">
        <f t="shared" si="87"/>
        <v>2014</v>
      </c>
      <c r="O937" s="25" t="str">
        <f t="shared" si="88"/>
        <v>Apr</v>
      </c>
      <c r="P937" s="19">
        <f t="shared" si="89"/>
        <v>41763.041666666664</v>
      </c>
      <c r="Q937" t="b">
        <v>0</v>
      </c>
      <c r="R937">
        <v>2</v>
      </c>
      <c r="S937" t="b">
        <v>0</v>
      </c>
      <c r="T937" t="s">
        <v>8278</v>
      </c>
      <c r="U937" s="8">
        <v>1.4285714285714285E-2</v>
      </c>
      <c r="V937" s="17">
        <f t="shared" si="84"/>
        <v>25</v>
      </c>
      <c r="W937" t="s">
        <v>8325</v>
      </c>
      <c r="X937" t="s">
        <v>8328</v>
      </c>
    </row>
    <row r="938" spans="1:24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21">
        <f t="shared" si="85"/>
        <v>42368.125335648147</v>
      </c>
      <c r="L938" s="24">
        <v>42368.125335648147</v>
      </c>
      <c r="M938" s="27">
        <f t="shared" si="86"/>
        <v>12</v>
      </c>
      <c r="N938" s="27">
        <f t="shared" si="87"/>
        <v>2015</v>
      </c>
      <c r="O938" s="25" t="str">
        <f t="shared" si="88"/>
        <v>Dec</v>
      </c>
      <c r="P938" s="19">
        <f t="shared" si="89"/>
        <v>42398.125335648147</v>
      </c>
      <c r="Q938" t="b">
        <v>0</v>
      </c>
      <c r="R938">
        <v>0</v>
      </c>
      <c r="S938" t="b">
        <v>0</v>
      </c>
      <c r="T938" t="s">
        <v>8278</v>
      </c>
      <c r="U938" s="8">
        <v>0</v>
      </c>
      <c r="V938" s="17" t="e">
        <f t="shared" si="84"/>
        <v>#DIV/0!</v>
      </c>
      <c r="W938" t="s">
        <v>8325</v>
      </c>
      <c r="X938" t="s">
        <v>8328</v>
      </c>
    </row>
    <row r="939" spans="1:24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21">
        <f t="shared" si="85"/>
        <v>40882.815844907404</v>
      </c>
      <c r="L939" s="24">
        <v>40882.815844907411</v>
      </c>
      <c r="M939" s="27">
        <f t="shared" si="86"/>
        <v>12</v>
      </c>
      <c r="N939" s="27">
        <f t="shared" si="87"/>
        <v>2011</v>
      </c>
      <c r="O939" s="25" t="str">
        <f t="shared" si="88"/>
        <v>Dec</v>
      </c>
      <c r="P939" s="19">
        <f t="shared" si="89"/>
        <v>40926.625</v>
      </c>
      <c r="Q939" t="b">
        <v>0</v>
      </c>
      <c r="R939">
        <v>2</v>
      </c>
      <c r="S939" t="b">
        <v>0</v>
      </c>
      <c r="T939" t="s">
        <v>8278</v>
      </c>
      <c r="U939" s="8">
        <v>1.1428571428571429E-2</v>
      </c>
      <c r="V939" s="17">
        <f t="shared" si="84"/>
        <v>20</v>
      </c>
      <c r="W939" t="s">
        <v>8325</v>
      </c>
      <c r="X939" t="s">
        <v>8328</v>
      </c>
    </row>
    <row r="940" spans="1:24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21">
        <f t="shared" si="85"/>
        <v>41551.589780092589</v>
      </c>
      <c r="L940" s="24">
        <v>41551.589780092596</v>
      </c>
      <c r="M940" s="27">
        <f t="shared" si="86"/>
        <v>10</v>
      </c>
      <c r="N940" s="27">
        <f t="shared" si="87"/>
        <v>2013</v>
      </c>
      <c r="O940" s="25" t="str">
        <f t="shared" si="88"/>
        <v>Oct</v>
      </c>
      <c r="P940" s="19">
        <f t="shared" si="89"/>
        <v>41581.631446759253</v>
      </c>
      <c r="Q940" t="b">
        <v>0</v>
      </c>
      <c r="R940">
        <v>1</v>
      </c>
      <c r="S940" t="b">
        <v>0</v>
      </c>
      <c r="T940" t="s">
        <v>8278</v>
      </c>
      <c r="U940" s="8">
        <v>3.5714285714285713E-3</v>
      </c>
      <c r="V940" s="17">
        <f t="shared" si="84"/>
        <v>25</v>
      </c>
      <c r="W940" t="s">
        <v>8325</v>
      </c>
      <c r="X940" t="s">
        <v>8328</v>
      </c>
    </row>
    <row r="941" spans="1:24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21">
        <f t="shared" si="85"/>
        <v>41124.27138888889</v>
      </c>
      <c r="L941" s="24">
        <v>41124.27138888889</v>
      </c>
      <c r="M941" s="27">
        <f t="shared" si="86"/>
        <v>8</v>
      </c>
      <c r="N941" s="27">
        <f t="shared" si="87"/>
        <v>2012</v>
      </c>
      <c r="O941" s="25" t="str">
        <f t="shared" si="88"/>
        <v>Aug</v>
      </c>
      <c r="P941" s="19">
        <f t="shared" si="89"/>
        <v>41154.27138888889</v>
      </c>
      <c r="Q941" t="b">
        <v>0</v>
      </c>
      <c r="R941">
        <v>2</v>
      </c>
      <c r="S941" t="b">
        <v>0</v>
      </c>
      <c r="T941" t="s">
        <v>8278</v>
      </c>
      <c r="U941" s="8">
        <v>1.4545454545454545E-2</v>
      </c>
      <c r="V941" s="17">
        <f t="shared" si="84"/>
        <v>20</v>
      </c>
      <c r="W941" t="s">
        <v>8325</v>
      </c>
      <c r="X941" t="s">
        <v>8328</v>
      </c>
    </row>
    <row r="942" spans="1:24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21">
        <f t="shared" si="85"/>
        <v>41416.554837962962</v>
      </c>
      <c r="L942" s="24">
        <v>41416.554837962962</v>
      </c>
      <c r="M942" s="27">
        <f t="shared" si="86"/>
        <v>5</v>
      </c>
      <c r="N942" s="27">
        <f t="shared" si="87"/>
        <v>2013</v>
      </c>
      <c r="O942" s="25" t="str">
        <f t="shared" si="88"/>
        <v>May</v>
      </c>
      <c r="P942" s="19">
        <f t="shared" si="89"/>
        <v>41455.623611111107</v>
      </c>
      <c r="Q942" t="b">
        <v>0</v>
      </c>
      <c r="R942">
        <v>14</v>
      </c>
      <c r="S942" t="b">
        <v>0</v>
      </c>
      <c r="T942" t="s">
        <v>8273</v>
      </c>
      <c r="U942" s="8">
        <v>0.17155555555555554</v>
      </c>
      <c r="V942" s="17">
        <f t="shared" si="84"/>
        <v>110.28571428571429</v>
      </c>
      <c r="W942" t="s">
        <v>8319</v>
      </c>
      <c r="X942" t="s">
        <v>8321</v>
      </c>
    </row>
    <row r="943" spans="1:24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21">
        <f t="shared" si="85"/>
        <v>42181.800069444442</v>
      </c>
      <c r="L943" s="24">
        <v>42181.800069444442</v>
      </c>
      <c r="M943" s="27">
        <f t="shared" si="86"/>
        <v>6</v>
      </c>
      <c r="N943" s="27">
        <f t="shared" si="87"/>
        <v>2015</v>
      </c>
      <c r="O943" s="25" t="str">
        <f t="shared" si="88"/>
        <v>Jun</v>
      </c>
      <c r="P943" s="19">
        <f t="shared" si="89"/>
        <v>42226.800069444442</v>
      </c>
      <c r="Q943" t="b">
        <v>0</v>
      </c>
      <c r="R943">
        <v>31</v>
      </c>
      <c r="S943" t="b">
        <v>0</v>
      </c>
      <c r="T943" t="s">
        <v>8273</v>
      </c>
      <c r="U943" s="8">
        <v>2.3220000000000001E-2</v>
      </c>
      <c r="V943" s="17">
        <f t="shared" si="84"/>
        <v>37.451612903225808</v>
      </c>
      <c r="W943" t="s">
        <v>8319</v>
      </c>
      <c r="X943" t="s">
        <v>8321</v>
      </c>
    </row>
    <row r="944" spans="1:24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21">
        <f t="shared" si="85"/>
        <v>42745.888252314813</v>
      </c>
      <c r="L944" s="24">
        <v>42745.888252314813</v>
      </c>
      <c r="M944" s="27">
        <f t="shared" si="86"/>
        <v>1</v>
      </c>
      <c r="N944" s="27">
        <f t="shared" si="87"/>
        <v>2017</v>
      </c>
      <c r="O944" s="25" t="str">
        <f t="shared" si="88"/>
        <v>Jan</v>
      </c>
      <c r="P944" s="19">
        <f t="shared" si="89"/>
        <v>42775.888252314813</v>
      </c>
      <c r="Q944" t="b">
        <v>0</v>
      </c>
      <c r="R944">
        <v>16</v>
      </c>
      <c r="S944" t="b">
        <v>0</v>
      </c>
      <c r="T944" t="s">
        <v>8273</v>
      </c>
      <c r="U944" s="8">
        <v>8.9066666666666669E-2</v>
      </c>
      <c r="V944" s="17">
        <f t="shared" si="84"/>
        <v>41.75</v>
      </c>
      <c r="W944" t="s">
        <v>8319</v>
      </c>
      <c r="X944" t="s">
        <v>8321</v>
      </c>
    </row>
    <row r="945" spans="1:24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21">
        <f t="shared" si="85"/>
        <v>42382.634953703702</v>
      </c>
      <c r="L945" s="24">
        <v>42382.634953703702</v>
      </c>
      <c r="M945" s="27">
        <f t="shared" si="86"/>
        <v>1</v>
      </c>
      <c r="N945" s="27">
        <f t="shared" si="87"/>
        <v>2016</v>
      </c>
      <c r="O945" s="25" t="str">
        <f t="shared" si="88"/>
        <v>Jan</v>
      </c>
      <c r="P945" s="19">
        <f t="shared" si="89"/>
        <v>42418.634953703702</v>
      </c>
      <c r="Q945" t="b">
        <v>0</v>
      </c>
      <c r="R945">
        <v>12</v>
      </c>
      <c r="S945" t="b">
        <v>0</v>
      </c>
      <c r="T945" t="s">
        <v>8273</v>
      </c>
      <c r="U945" s="8">
        <v>9.633333333333334E-2</v>
      </c>
      <c r="V945" s="17">
        <f t="shared" si="84"/>
        <v>24.083333333333332</v>
      </c>
      <c r="W945" t="s">
        <v>8319</v>
      </c>
      <c r="X945" t="s">
        <v>8321</v>
      </c>
    </row>
    <row r="946" spans="1:24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21">
        <f t="shared" si="85"/>
        <v>42673.459548611114</v>
      </c>
      <c r="L946" s="24">
        <v>42673.459548611114</v>
      </c>
      <c r="M946" s="27">
        <f t="shared" si="86"/>
        <v>10</v>
      </c>
      <c r="N946" s="27">
        <f t="shared" si="87"/>
        <v>2016</v>
      </c>
      <c r="O946" s="25" t="str">
        <f t="shared" si="88"/>
        <v>Oct</v>
      </c>
      <c r="P946" s="19">
        <f t="shared" si="89"/>
        <v>42703.501215277771</v>
      </c>
      <c r="Q946" t="b">
        <v>0</v>
      </c>
      <c r="R946">
        <v>96</v>
      </c>
      <c r="S946" t="b">
        <v>0</v>
      </c>
      <c r="T946" t="s">
        <v>8273</v>
      </c>
      <c r="U946" s="8">
        <v>0.13325999999999999</v>
      </c>
      <c r="V946" s="17">
        <f t="shared" si="84"/>
        <v>69.40625</v>
      </c>
      <c r="W946" t="s">
        <v>8319</v>
      </c>
      <c r="X946" t="s">
        <v>8321</v>
      </c>
    </row>
    <row r="947" spans="1:24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21">
        <f t="shared" si="85"/>
        <v>42444.375578703701</v>
      </c>
      <c r="L947" s="24">
        <v>42444.375578703701</v>
      </c>
      <c r="M947" s="27">
        <f t="shared" si="86"/>
        <v>3</v>
      </c>
      <c r="N947" s="27">
        <f t="shared" si="87"/>
        <v>2016</v>
      </c>
      <c r="O947" s="25" t="str">
        <f t="shared" si="88"/>
        <v>Mar</v>
      </c>
      <c r="P947" s="19">
        <f t="shared" si="89"/>
        <v>42478.374999999993</v>
      </c>
      <c r="Q947" t="b">
        <v>0</v>
      </c>
      <c r="R947">
        <v>16</v>
      </c>
      <c r="S947" t="b">
        <v>0</v>
      </c>
      <c r="T947" t="s">
        <v>8273</v>
      </c>
      <c r="U947" s="8">
        <v>2.4840000000000001E-2</v>
      </c>
      <c r="V947" s="17">
        <f t="shared" si="84"/>
        <v>155.25</v>
      </c>
      <c r="W947" t="s">
        <v>8319</v>
      </c>
      <c r="X947" t="s">
        <v>8321</v>
      </c>
    </row>
    <row r="948" spans="1:24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21">
        <f t="shared" si="85"/>
        <v>42732.66465277777</v>
      </c>
      <c r="L948" s="24">
        <v>42732.664652777778</v>
      </c>
      <c r="M948" s="27">
        <f t="shared" si="86"/>
        <v>12</v>
      </c>
      <c r="N948" s="27">
        <f t="shared" si="87"/>
        <v>2016</v>
      </c>
      <c r="O948" s="25" t="str">
        <f t="shared" si="88"/>
        <v>Dec</v>
      </c>
      <c r="P948" s="19">
        <f t="shared" si="89"/>
        <v>42784.790972222218</v>
      </c>
      <c r="Q948" t="b">
        <v>0</v>
      </c>
      <c r="R948">
        <v>5</v>
      </c>
      <c r="S948" t="b">
        <v>0</v>
      </c>
      <c r="T948" t="s">
        <v>8273</v>
      </c>
      <c r="U948" s="8">
        <v>1.9066666666666666E-2</v>
      </c>
      <c r="V948" s="17">
        <f t="shared" si="84"/>
        <v>57.2</v>
      </c>
      <c r="W948" t="s">
        <v>8319</v>
      </c>
      <c r="X948" t="s">
        <v>8321</v>
      </c>
    </row>
    <row r="949" spans="1:24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21">
        <f t="shared" si="85"/>
        <v>42592.542222222219</v>
      </c>
      <c r="L949" s="24">
        <v>42592.542222222219</v>
      </c>
      <c r="M949" s="27">
        <f t="shared" si="86"/>
        <v>8</v>
      </c>
      <c r="N949" s="27">
        <f t="shared" si="87"/>
        <v>2016</v>
      </c>
      <c r="O949" s="25" t="str">
        <f t="shared" si="88"/>
        <v>Aug</v>
      </c>
      <c r="P949" s="19">
        <f t="shared" si="89"/>
        <v>42622.542222222219</v>
      </c>
      <c r="Q949" t="b">
        <v>0</v>
      </c>
      <c r="R949">
        <v>0</v>
      </c>
      <c r="S949" t="b">
        <v>0</v>
      </c>
      <c r="T949" t="s">
        <v>8273</v>
      </c>
      <c r="U949" s="8">
        <v>0</v>
      </c>
      <c r="V949" s="17" t="e">
        <f t="shared" si="84"/>
        <v>#DIV/0!</v>
      </c>
      <c r="W949" t="s">
        <v>8319</v>
      </c>
      <c r="X949" t="s">
        <v>8321</v>
      </c>
    </row>
    <row r="950" spans="1:24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21">
        <f t="shared" si="85"/>
        <v>42491.57298611111</v>
      </c>
      <c r="L950" s="24">
        <v>42491.57298611111</v>
      </c>
      <c r="M950" s="27">
        <f t="shared" si="86"/>
        <v>5</v>
      </c>
      <c r="N950" s="27">
        <f t="shared" si="87"/>
        <v>2016</v>
      </c>
      <c r="O950" s="25" t="str">
        <f t="shared" si="88"/>
        <v>May</v>
      </c>
      <c r="P950" s="19">
        <f t="shared" si="89"/>
        <v>42551.57298611111</v>
      </c>
      <c r="Q950" t="b">
        <v>0</v>
      </c>
      <c r="R950">
        <v>8</v>
      </c>
      <c r="S950" t="b">
        <v>0</v>
      </c>
      <c r="T950" t="s">
        <v>8273</v>
      </c>
      <c r="U950" s="8">
        <v>0.12</v>
      </c>
      <c r="V950" s="17">
        <f t="shared" si="84"/>
        <v>60</v>
      </c>
      <c r="W950" t="s">
        <v>8319</v>
      </c>
      <c r="X950" t="s">
        <v>8321</v>
      </c>
    </row>
    <row r="951" spans="1:24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21">
        <f t="shared" si="85"/>
        <v>42411.619953703703</v>
      </c>
      <c r="L951" s="24">
        <v>42411.619953703703</v>
      </c>
      <c r="M951" s="27">
        <f t="shared" si="86"/>
        <v>2</v>
      </c>
      <c r="N951" s="27">
        <f t="shared" si="87"/>
        <v>2016</v>
      </c>
      <c r="O951" s="25" t="str">
        <f t="shared" si="88"/>
        <v>Feb</v>
      </c>
      <c r="P951" s="19">
        <f t="shared" si="89"/>
        <v>42441.619953703703</v>
      </c>
      <c r="Q951" t="b">
        <v>0</v>
      </c>
      <c r="R951">
        <v>7</v>
      </c>
      <c r="S951" t="b">
        <v>0</v>
      </c>
      <c r="T951" t="s">
        <v>8273</v>
      </c>
      <c r="U951" s="8">
        <v>1.3650000000000001E-2</v>
      </c>
      <c r="V951" s="17">
        <f t="shared" si="84"/>
        <v>39</v>
      </c>
      <c r="W951" t="s">
        <v>8319</v>
      </c>
      <c r="X951" t="s">
        <v>8321</v>
      </c>
    </row>
    <row r="952" spans="1:24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21">
        <f t="shared" si="85"/>
        <v>42360.835370370369</v>
      </c>
      <c r="L952" s="24">
        <v>42360.835370370369</v>
      </c>
      <c r="M952" s="27">
        <f t="shared" si="86"/>
        <v>12</v>
      </c>
      <c r="N952" s="27">
        <f t="shared" si="87"/>
        <v>2015</v>
      </c>
      <c r="O952" s="25" t="str">
        <f t="shared" si="88"/>
        <v>Dec</v>
      </c>
      <c r="P952" s="19">
        <f t="shared" si="89"/>
        <v>42420.835370370369</v>
      </c>
      <c r="Q952" t="b">
        <v>0</v>
      </c>
      <c r="R952">
        <v>24</v>
      </c>
      <c r="S952" t="b">
        <v>0</v>
      </c>
      <c r="T952" t="s">
        <v>8273</v>
      </c>
      <c r="U952" s="8">
        <v>0.28039999999999998</v>
      </c>
      <c r="V952" s="17">
        <f t="shared" si="84"/>
        <v>58.416666666666664</v>
      </c>
      <c r="W952" t="s">
        <v>8319</v>
      </c>
      <c r="X952" t="s">
        <v>8321</v>
      </c>
    </row>
    <row r="953" spans="1:24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21">
        <f t="shared" si="85"/>
        <v>42356.54237268518</v>
      </c>
      <c r="L953" s="24">
        <v>42356.542372685188</v>
      </c>
      <c r="M953" s="27">
        <f t="shared" si="86"/>
        <v>12</v>
      </c>
      <c r="N953" s="27">
        <f t="shared" si="87"/>
        <v>2015</v>
      </c>
      <c r="O953" s="25" t="str">
        <f t="shared" si="88"/>
        <v>Dec</v>
      </c>
      <c r="P953" s="19">
        <f t="shared" si="89"/>
        <v>42386.54237268518</v>
      </c>
      <c r="Q953" t="b">
        <v>0</v>
      </c>
      <c r="R953">
        <v>121</v>
      </c>
      <c r="S953" t="b">
        <v>0</v>
      </c>
      <c r="T953" t="s">
        <v>8273</v>
      </c>
      <c r="U953" s="8">
        <v>0.38390000000000002</v>
      </c>
      <c r="V953" s="17">
        <f t="shared" si="84"/>
        <v>158.63636363636363</v>
      </c>
      <c r="W953" t="s">
        <v>8319</v>
      </c>
      <c r="X953" t="s">
        <v>8321</v>
      </c>
    </row>
    <row r="954" spans="1:24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21">
        <f t="shared" si="85"/>
        <v>42480.445277777777</v>
      </c>
      <c r="L954" s="24">
        <v>42480.445277777777</v>
      </c>
      <c r="M954" s="27">
        <f t="shared" si="86"/>
        <v>4</v>
      </c>
      <c r="N954" s="27">
        <f t="shared" si="87"/>
        <v>2016</v>
      </c>
      <c r="O954" s="25" t="str">
        <f t="shared" si="88"/>
        <v>Apr</v>
      </c>
      <c r="P954" s="19">
        <f t="shared" si="89"/>
        <v>42525.445277777777</v>
      </c>
      <c r="Q954" t="b">
        <v>0</v>
      </c>
      <c r="R954">
        <v>196</v>
      </c>
      <c r="S954" t="b">
        <v>0</v>
      </c>
      <c r="T954" t="s">
        <v>8273</v>
      </c>
      <c r="U954" s="8">
        <v>0.39942857142857141</v>
      </c>
      <c r="V954" s="17">
        <f t="shared" si="84"/>
        <v>99.857142857142861</v>
      </c>
      <c r="W954" t="s">
        <v>8319</v>
      </c>
      <c r="X954" t="s">
        <v>8321</v>
      </c>
    </row>
    <row r="955" spans="1:24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21">
        <f t="shared" si="85"/>
        <v>42662.405231481483</v>
      </c>
      <c r="L955" s="24">
        <v>42662.405231481483</v>
      </c>
      <c r="M955" s="27">
        <f t="shared" si="86"/>
        <v>10</v>
      </c>
      <c r="N955" s="27">
        <f t="shared" si="87"/>
        <v>2016</v>
      </c>
      <c r="O955" s="25" t="str">
        <f t="shared" si="88"/>
        <v>Oct</v>
      </c>
      <c r="P955" s="19">
        <f t="shared" si="89"/>
        <v>42692.44689814814</v>
      </c>
      <c r="Q955" t="b">
        <v>0</v>
      </c>
      <c r="R955">
        <v>5</v>
      </c>
      <c r="S955" t="b">
        <v>0</v>
      </c>
      <c r="T955" t="s">
        <v>8273</v>
      </c>
      <c r="U955" s="8">
        <v>8.3999999999999995E-3</v>
      </c>
      <c r="V955" s="17">
        <f t="shared" si="84"/>
        <v>25.2</v>
      </c>
      <c r="W955" t="s">
        <v>8319</v>
      </c>
      <c r="X955" t="s">
        <v>8321</v>
      </c>
    </row>
    <row r="956" spans="1:24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21">
        <f t="shared" si="85"/>
        <v>41998.956006944441</v>
      </c>
      <c r="L956" s="24">
        <v>41998.956006944441</v>
      </c>
      <c r="M956" s="27">
        <f t="shared" si="86"/>
        <v>12</v>
      </c>
      <c r="N956" s="27">
        <f t="shared" si="87"/>
        <v>2014</v>
      </c>
      <c r="O956" s="25" t="str">
        <f t="shared" si="88"/>
        <v>Dec</v>
      </c>
      <c r="P956" s="19">
        <f t="shared" si="89"/>
        <v>42028.956006944441</v>
      </c>
      <c r="Q956" t="b">
        <v>0</v>
      </c>
      <c r="R956">
        <v>73</v>
      </c>
      <c r="S956" t="b">
        <v>0</v>
      </c>
      <c r="T956" t="s">
        <v>8273</v>
      </c>
      <c r="U956" s="8">
        <v>0.43406666666666666</v>
      </c>
      <c r="V956" s="17">
        <f t="shared" si="84"/>
        <v>89.191780821917803</v>
      </c>
      <c r="W956" t="s">
        <v>8319</v>
      </c>
      <c r="X956" t="s">
        <v>8321</v>
      </c>
    </row>
    <row r="957" spans="1:24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21">
        <f t="shared" si="85"/>
        <v>42194.625451388885</v>
      </c>
      <c r="L957" s="24">
        <v>42194.625451388885</v>
      </c>
      <c r="M957" s="27">
        <f t="shared" si="86"/>
        <v>7</v>
      </c>
      <c r="N957" s="27">
        <f t="shared" si="87"/>
        <v>2015</v>
      </c>
      <c r="O957" s="25" t="str">
        <f t="shared" si="88"/>
        <v>Jul</v>
      </c>
      <c r="P957" s="19">
        <f t="shared" si="89"/>
        <v>42236.625451388885</v>
      </c>
      <c r="Q957" t="b">
        <v>0</v>
      </c>
      <c r="R957">
        <v>93</v>
      </c>
      <c r="S957" t="b">
        <v>0</v>
      </c>
      <c r="T957" t="s">
        <v>8273</v>
      </c>
      <c r="U957" s="8">
        <v>5.6613333333333335E-2</v>
      </c>
      <c r="V957" s="17">
        <f t="shared" si="84"/>
        <v>182.6236559139785</v>
      </c>
      <c r="W957" t="s">
        <v>8319</v>
      </c>
      <c r="X957" t="s">
        <v>8321</v>
      </c>
    </row>
    <row r="958" spans="1:24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21">
        <f t="shared" si="85"/>
        <v>42586.086805555555</v>
      </c>
      <c r="L958" s="24">
        <v>42586.086805555555</v>
      </c>
      <c r="M958" s="27">
        <f t="shared" si="86"/>
        <v>8</v>
      </c>
      <c r="N958" s="27">
        <f t="shared" si="87"/>
        <v>2016</v>
      </c>
      <c r="O958" s="25" t="str">
        <f t="shared" si="88"/>
        <v>Aug</v>
      </c>
      <c r="P958" s="19">
        <f t="shared" si="89"/>
        <v>42626.086805555555</v>
      </c>
      <c r="Q958" t="b">
        <v>0</v>
      </c>
      <c r="R958">
        <v>17</v>
      </c>
      <c r="S958" t="b">
        <v>0</v>
      </c>
      <c r="T958" t="s">
        <v>8273</v>
      </c>
      <c r="U958" s="8">
        <v>1.7219999999999999E-2</v>
      </c>
      <c r="V958" s="17">
        <f t="shared" si="84"/>
        <v>50.647058823529413</v>
      </c>
      <c r="W958" t="s">
        <v>8319</v>
      </c>
      <c r="X958" t="s">
        <v>8321</v>
      </c>
    </row>
    <row r="959" spans="1:24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21">
        <f t="shared" si="85"/>
        <v>42060.705543981479</v>
      </c>
      <c r="L959" s="24">
        <v>42060.705543981479</v>
      </c>
      <c r="M959" s="27">
        <f t="shared" si="86"/>
        <v>2</v>
      </c>
      <c r="N959" s="27">
        <f t="shared" si="87"/>
        <v>2015</v>
      </c>
      <c r="O959" s="25" t="str">
        <f t="shared" si="88"/>
        <v>Feb</v>
      </c>
      <c r="P959" s="19">
        <f t="shared" si="89"/>
        <v>42120.663877314808</v>
      </c>
      <c r="Q959" t="b">
        <v>0</v>
      </c>
      <c r="R959">
        <v>7</v>
      </c>
      <c r="S959" t="b">
        <v>0</v>
      </c>
      <c r="T959" t="s">
        <v>8273</v>
      </c>
      <c r="U959" s="8">
        <v>1.9416666666666665E-2</v>
      </c>
      <c r="V959" s="17">
        <f t="shared" si="84"/>
        <v>33.285714285714285</v>
      </c>
      <c r="W959" t="s">
        <v>8319</v>
      </c>
      <c r="X959" t="s">
        <v>8321</v>
      </c>
    </row>
    <row r="960" spans="1:24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21">
        <f t="shared" si="85"/>
        <v>42660.344131944446</v>
      </c>
      <c r="L960" s="24">
        <v>42660.344131944446</v>
      </c>
      <c r="M960" s="27">
        <f t="shared" si="86"/>
        <v>10</v>
      </c>
      <c r="N960" s="27">
        <f t="shared" si="87"/>
        <v>2016</v>
      </c>
      <c r="O960" s="25" t="str">
        <f t="shared" si="88"/>
        <v>Oct</v>
      </c>
      <c r="P960" s="19">
        <f t="shared" si="89"/>
        <v>42691.385798611103</v>
      </c>
      <c r="Q960" t="b">
        <v>0</v>
      </c>
      <c r="R960">
        <v>17</v>
      </c>
      <c r="S960" t="b">
        <v>0</v>
      </c>
      <c r="T960" t="s">
        <v>8273</v>
      </c>
      <c r="U960" s="8">
        <v>0.11328275684711328</v>
      </c>
      <c r="V960" s="17">
        <f t="shared" si="84"/>
        <v>51.823529411764703</v>
      </c>
      <c r="W960" t="s">
        <v>8319</v>
      </c>
      <c r="X960" t="s">
        <v>8321</v>
      </c>
    </row>
    <row r="961" spans="1:24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21">
        <f t="shared" si="85"/>
        <v>42082.594479166662</v>
      </c>
      <c r="L961" s="24">
        <v>42082.59447916667</v>
      </c>
      <c r="M961" s="27">
        <f t="shared" si="86"/>
        <v>3</v>
      </c>
      <c r="N961" s="27">
        <f t="shared" si="87"/>
        <v>2015</v>
      </c>
      <c r="O961" s="25" t="str">
        <f t="shared" si="88"/>
        <v>Mar</v>
      </c>
      <c r="P961" s="19">
        <f t="shared" si="89"/>
        <v>42103.999305555553</v>
      </c>
      <c r="Q961" t="b">
        <v>0</v>
      </c>
      <c r="R961">
        <v>171</v>
      </c>
      <c r="S961" t="b">
        <v>0</v>
      </c>
      <c r="T961" t="s">
        <v>8273</v>
      </c>
      <c r="U961" s="8">
        <v>0.3886</v>
      </c>
      <c r="V961" s="17">
        <f t="shared" si="84"/>
        <v>113.62573099415205</v>
      </c>
      <c r="W961" t="s">
        <v>8319</v>
      </c>
      <c r="X961" t="s">
        <v>8321</v>
      </c>
    </row>
    <row r="962" spans="1:24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21">
        <f t="shared" si="85"/>
        <v>41992.96603009259</v>
      </c>
      <c r="L962" s="24">
        <v>41992.96603009259</v>
      </c>
      <c r="M962" s="27">
        <f t="shared" si="86"/>
        <v>12</v>
      </c>
      <c r="N962" s="27">
        <f t="shared" si="87"/>
        <v>2014</v>
      </c>
      <c r="O962" s="25" t="str">
        <f t="shared" si="88"/>
        <v>Dec</v>
      </c>
      <c r="P962" s="19">
        <f t="shared" si="89"/>
        <v>42022.96603009259</v>
      </c>
      <c r="Q962" t="b">
        <v>0</v>
      </c>
      <c r="R962">
        <v>188</v>
      </c>
      <c r="S962" t="b">
        <v>0</v>
      </c>
      <c r="T962" t="s">
        <v>8273</v>
      </c>
      <c r="U962" s="8">
        <v>0.46100628930817611</v>
      </c>
      <c r="V962" s="17">
        <f t="shared" ref="V962:V1025" si="90">E962/R962</f>
        <v>136.46276595744681</v>
      </c>
      <c r="W962" t="s">
        <v>8319</v>
      </c>
      <c r="X962" t="s">
        <v>8321</v>
      </c>
    </row>
    <row r="963" spans="1:24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21">
        <f t="shared" ref="K963:K1026" si="91">(J962/86400)+25569+(-5/24)</f>
        <v>42766.41846064815</v>
      </c>
      <c r="L963" s="24">
        <v>42766.41846064815</v>
      </c>
      <c r="M963" s="27">
        <f t="shared" ref="M963:M1026" si="92">MONTH(L963)</f>
        <v>1</v>
      </c>
      <c r="N963" s="27">
        <f t="shared" ref="N963:N1026" si="93">YEAR(L963)</f>
        <v>2017</v>
      </c>
      <c r="O963" s="25" t="str">
        <f t="shared" ref="O963:O1026" si="94">VLOOKUP($M963,$AI$3:$AJ$14,2,FALSE)</f>
        <v>Jan</v>
      </c>
      <c r="P963" s="19">
        <f t="shared" ref="P963:P1026" si="95">(I962/86400)+25569+(-5/24)</f>
        <v>42808.376793981479</v>
      </c>
      <c r="Q963" t="b">
        <v>0</v>
      </c>
      <c r="R963">
        <v>110</v>
      </c>
      <c r="S963" t="b">
        <v>0</v>
      </c>
      <c r="T963" t="s">
        <v>8273</v>
      </c>
      <c r="U963" s="8">
        <v>0.42188421052631581</v>
      </c>
      <c r="V963" s="17">
        <f t="shared" si="90"/>
        <v>364.35454545454547</v>
      </c>
      <c r="W963" t="s">
        <v>8319</v>
      </c>
      <c r="X963" t="s">
        <v>8321</v>
      </c>
    </row>
    <row r="964" spans="1:24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21">
        <f t="shared" si="91"/>
        <v>42740.485358796293</v>
      </c>
      <c r="L964" s="24">
        <v>42740.485358796293</v>
      </c>
      <c r="M964" s="27">
        <f t="shared" si="92"/>
        <v>1</v>
      </c>
      <c r="N964" s="27">
        <f t="shared" si="93"/>
        <v>2017</v>
      </c>
      <c r="O964" s="25" t="str">
        <f t="shared" si="94"/>
        <v>Jan</v>
      </c>
      <c r="P964" s="19">
        <f t="shared" si="95"/>
        <v>42786.583333333336</v>
      </c>
      <c r="Q964" t="b">
        <v>0</v>
      </c>
      <c r="R964">
        <v>37</v>
      </c>
      <c r="S964" t="b">
        <v>0</v>
      </c>
      <c r="T964" t="s">
        <v>8273</v>
      </c>
      <c r="U964" s="8">
        <v>0.2848</v>
      </c>
      <c r="V964" s="17">
        <f t="shared" si="90"/>
        <v>19.243243243243242</v>
      </c>
      <c r="W964" t="s">
        <v>8319</v>
      </c>
      <c r="X964" t="s">
        <v>8321</v>
      </c>
    </row>
    <row r="965" spans="1:24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21">
        <f t="shared" si="91"/>
        <v>42373.504085648143</v>
      </c>
      <c r="L965" s="24">
        <v>42373.50408564815</v>
      </c>
      <c r="M965" s="27">
        <f t="shared" si="92"/>
        <v>1</v>
      </c>
      <c r="N965" s="27">
        <f t="shared" si="93"/>
        <v>2016</v>
      </c>
      <c r="O965" s="25" t="str">
        <f t="shared" si="94"/>
        <v>Jan</v>
      </c>
      <c r="P965" s="19">
        <f t="shared" si="95"/>
        <v>42411.504085648143</v>
      </c>
      <c r="Q965" t="b">
        <v>0</v>
      </c>
      <c r="R965">
        <v>9</v>
      </c>
      <c r="S965" t="b">
        <v>0</v>
      </c>
      <c r="T965" t="s">
        <v>8273</v>
      </c>
      <c r="U965" s="8">
        <v>1.0771428571428571E-2</v>
      </c>
      <c r="V965" s="17">
        <f t="shared" si="90"/>
        <v>41.888888888888886</v>
      </c>
      <c r="W965" t="s">
        <v>8319</v>
      </c>
      <c r="X965" t="s">
        <v>8321</v>
      </c>
    </row>
    <row r="966" spans="1:24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21">
        <f t="shared" si="91"/>
        <v>42625.427303240744</v>
      </c>
      <c r="L966" s="24">
        <v>42625.427303240744</v>
      </c>
      <c r="M966" s="27">
        <f t="shared" si="92"/>
        <v>9</v>
      </c>
      <c r="N966" s="27">
        <f t="shared" si="93"/>
        <v>2016</v>
      </c>
      <c r="O966" s="25" t="str">
        <f t="shared" si="94"/>
        <v>Sep</v>
      </c>
      <c r="P966" s="19">
        <f t="shared" si="95"/>
        <v>42660.427303240744</v>
      </c>
      <c r="Q966" t="b">
        <v>0</v>
      </c>
      <c r="R966">
        <v>29</v>
      </c>
      <c r="S966" t="b">
        <v>0</v>
      </c>
      <c r="T966" t="s">
        <v>8273</v>
      </c>
      <c r="U966" s="8">
        <v>7.9909090909090902E-3</v>
      </c>
      <c r="V966" s="17">
        <f t="shared" si="90"/>
        <v>30.310344827586206</v>
      </c>
      <c r="W966" t="s">
        <v>8319</v>
      </c>
      <c r="X966" t="s">
        <v>8321</v>
      </c>
    </row>
    <row r="967" spans="1:24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21">
        <f t="shared" si="91"/>
        <v>42208.420358796291</v>
      </c>
      <c r="L967" s="24">
        <v>42208.420358796298</v>
      </c>
      <c r="M967" s="27">
        <f t="shared" si="92"/>
        <v>7</v>
      </c>
      <c r="N967" s="27">
        <f t="shared" si="93"/>
        <v>2015</v>
      </c>
      <c r="O967" s="25" t="str">
        <f t="shared" si="94"/>
        <v>Jul</v>
      </c>
      <c r="P967" s="19">
        <f t="shared" si="95"/>
        <v>42248.420358796291</v>
      </c>
      <c r="Q967" t="b">
        <v>0</v>
      </c>
      <c r="R967">
        <v>6</v>
      </c>
      <c r="S967" t="b">
        <v>0</v>
      </c>
      <c r="T967" t="s">
        <v>8273</v>
      </c>
      <c r="U967" s="8">
        <v>1.192E-2</v>
      </c>
      <c r="V967" s="17">
        <f t="shared" si="90"/>
        <v>49.666666666666664</v>
      </c>
      <c r="W967" t="s">
        <v>8319</v>
      </c>
      <c r="X967" t="s">
        <v>8321</v>
      </c>
    </row>
    <row r="968" spans="1:24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21">
        <f t="shared" si="91"/>
        <v>42636.808402777773</v>
      </c>
      <c r="L968" s="24">
        <v>42636.80840277778</v>
      </c>
      <c r="M968" s="27">
        <f t="shared" si="92"/>
        <v>9</v>
      </c>
      <c r="N968" s="27">
        <f t="shared" si="93"/>
        <v>2016</v>
      </c>
      <c r="O968" s="25" t="str">
        <f t="shared" si="94"/>
        <v>Sep</v>
      </c>
      <c r="P968" s="19">
        <f t="shared" si="95"/>
        <v>42668.957638888889</v>
      </c>
      <c r="Q968" t="b">
        <v>0</v>
      </c>
      <c r="R968">
        <v>30</v>
      </c>
      <c r="S968" t="b">
        <v>0</v>
      </c>
      <c r="T968" t="s">
        <v>8273</v>
      </c>
      <c r="U968" s="8">
        <v>0.14799999999999999</v>
      </c>
      <c r="V968" s="17">
        <f t="shared" si="90"/>
        <v>59.2</v>
      </c>
      <c r="W968" t="s">
        <v>8319</v>
      </c>
      <c r="X968" t="s">
        <v>8321</v>
      </c>
    </row>
    <row r="969" spans="1:24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21">
        <f t="shared" si="91"/>
        <v>42619.427453703705</v>
      </c>
      <c r="L969" s="24">
        <v>42619.427453703705</v>
      </c>
      <c r="M969" s="27">
        <f t="shared" si="92"/>
        <v>9</v>
      </c>
      <c r="N969" s="27">
        <f t="shared" si="93"/>
        <v>2016</v>
      </c>
      <c r="O969" s="25" t="str">
        <f t="shared" si="94"/>
        <v>Sep</v>
      </c>
      <c r="P969" s="19">
        <f t="shared" si="95"/>
        <v>42649.427453703705</v>
      </c>
      <c r="Q969" t="b">
        <v>0</v>
      </c>
      <c r="R969">
        <v>81</v>
      </c>
      <c r="S969" t="b">
        <v>0</v>
      </c>
      <c r="T969" t="s">
        <v>8273</v>
      </c>
      <c r="U969" s="8">
        <v>0.17810000000000001</v>
      </c>
      <c r="V969" s="17">
        <f t="shared" si="90"/>
        <v>43.97530864197531</v>
      </c>
      <c r="W969" t="s">
        <v>8319</v>
      </c>
      <c r="X969" t="s">
        <v>8321</v>
      </c>
    </row>
    <row r="970" spans="1:24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21">
        <f t="shared" si="91"/>
        <v>42422.045995370368</v>
      </c>
      <c r="L970" s="24">
        <v>42422.045995370368</v>
      </c>
      <c r="M970" s="27">
        <f t="shared" si="92"/>
        <v>2</v>
      </c>
      <c r="N970" s="27">
        <f t="shared" si="93"/>
        <v>2016</v>
      </c>
      <c r="O970" s="25" t="str">
        <f t="shared" si="94"/>
        <v>Feb</v>
      </c>
      <c r="P970" s="19">
        <f t="shared" si="95"/>
        <v>42482.004328703704</v>
      </c>
      <c r="Q970" t="b">
        <v>0</v>
      </c>
      <c r="R970">
        <v>4</v>
      </c>
      <c r="S970" t="b">
        <v>0</v>
      </c>
      <c r="T970" t="s">
        <v>8273</v>
      </c>
      <c r="U970" s="8">
        <v>1.325E-2</v>
      </c>
      <c r="V970" s="17">
        <f t="shared" si="90"/>
        <v>26.5</v>
      </c>
      <c r="W970" t="s">
        <v>8319</v>
      </c>
      <c r="X970" t="s">
        <v>8321</v>
      </c>
    </row>
    <row r="971" spans="1:24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21">
        <f t="shared" si="91"/>
        <v>41836.639282407406</v>
      </c>
      <c r="L971" s="24">
        <v>41836.639282407406</v>
      </c>
      <c r="M971" s="27">
        <f t="shared" si="92"/>
        <v>7</v>
      </c>
      <c r="N971" s="27">
        <f t="shared" si="93"/>
        <v>2014</v>
      </c>
      <c r="O971" s="25" t="str">
        <f t="shared" si="94"/>
        <v>Jul</v>
      </c>
      <c r="P971" s="19">
        <f t="shared" si="95"/>
        <v>41866.639282407406</v>
      </c>
      <c r="Q971" t="b">
        <v>0</v>
      </c>
      <c r="R971">
        <v>11</v>
      </c>
      <c r="S971" t="b">
        <v>0</v>
      </c>
      <c r="T971" t="s">
        <v>8273</v>
      </c>
      <c r="U971" s="8">
        <v>0.46666666666666667</v>
      </c>
      <c r="V971" s="17">
        <f t="shared" si="90"/>
        <v>1272.7272727272727</v>
      </c>
      <c r="W971" t="s">
        <v>8319</v>
      </c>
      <c r="X971" t="s">
        <v>8321</v>
      </c>
    </row>
    <row r="972" spans="1:24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21">
        <f t="shared" si="91"/>
        <v>42742.094988425924</v>
      </c>
      <c r="L972" s="24">
        <v>42742.094988425924</v>
      </c>
      <c r="M972" s="27">
        <f t="shared" si="92"/>
        <v>1</v>
      </c>
      <c r="N972" s="27">
        <f t="shared" si="93"/>
        <v>2017</v>
      </c>
      <c r="O972" s="25" t="str">
        <f t="shared" si="94"/>
        <v>Jan</v>
      </c>
      <c r="P972" s="19">
        <f t="shared" si="95"/>
        <v>42775.094988425924</v>
      </c>
      <c r="Q972" t="b">
        <v>0</v>
      </c>
      <c r="R972">
        <v>14</v>
      </c>
      <c r="S972" t="b">
        <v>0</v>
      </c>
      <c r="T972" t="s">
        <v>8273</v>
      </c>
      <c r="U972" s="8">
        <v>0.4592</v>
      </c>
      <c r="V972" s="17">
        <f t="shared" si="90"/>
        <v>164</v>
      </c>
      <c r="W972" t="s">
        <v>8319</v>
      </c>
      <c r="X972" t="s">
        <v>8321</v>
      </c>
    </row>
    <row r="973" spans="1:24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21">
        <f t="shared" si="91"/>
        <v>42721.012187499997</v>
      </c>
      <c r="L973" s="24">
        <v>42721.012187499997</v>
      </c>
      <c r="M973" s="27">
        <f t="shared" si="92"/>
        <v>12</v>
      </c>
      <c r="N973" s="27">
        <f t="shared" si="93"/>
        <v>2016</v>
      </c>
      <c r="O973" s="25" t="str">
        <f t="shared" si="94"/>
        <v>Dec</v>
      </c>
      <c r="P973" s="19">
        <f t="shared" si="95"/>
        <v>42757.999305555553</v>
      </c>
      <c r="Q973" t="b">
        <v>0</v>
      </c>
      <c r="R973">
        <v>5</v>
      </c>
      <c r="S973" t="b">
        <v>0</v>
      </c>
      <c r="T973" t="s">
        <v>8273</v>
      </c>
      <c r="U973" s="8">
        <v>2.2599999999999999E-3</v>
      </c>
      <c r="V973" s="17">
        <f t="shared" si="90"/>
        <v>45.2</v>
      </c>
      <c r="W973" t="s">
        <v>8319</v>
      </c>
      <c r="X973" t="s">
        <v>8321</v>
      </c>
    </row>
    <row r="974" spans="1:24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21">
        <f t="shared" si="91"/>
        <v>42111.500694444439</v>
      </c>
      <c r="L974" s="24">
        <v>42111.500694444447</v>
      </c>
      <c r="M974" s="27">
        <f t="shared" si="92"/>
        <v>4</v>
      </c>
      <c r="N974" s="27">
        <f t="shared" si="93"/>
        <v>2015</v>
      </c>
      <c r="O974" s="25" t="str">
        <f t="shared" si="94"/>
        <v>Apr</v>
      </c>
      <c r="P974" s="19">
        <f t="shared" si="95"/>
        <v>42156.500694444439</v>
      </c>
      <c r="Q974" t="b">
        <v>0</v>
      </c>
      <c r="R974">
        <v>45</v>
      </c>
      <c r="S974" t="b">
        <v>0</v>
      </c>
      <c r="T974" t="s">
        <v>8273</v>
      </c>
      <c r="U974" s="8">
        <v>0.34625</v>
      </c>
      <c r="V974" s="17">
        <f t="shared" si="90"/>
        <v>153.88888888888889</v>
      </c>
      <c r="W974" t="s">
        <v>8319</v>
      </c>
      <c r="X974" t="s">
        <v>8321</v>
      </c>
    </row>
    <row r="975" spans="1:24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21">
        <f t="shared" si="91"/>
        <v>41856.657384259255</v>
      </c>
      <c r="L975" s="24">
        <v>41856.657384259262</v>
      </c>
      <c r="M975" s="27">
        <f t="shared" si="92"/>
        <v>8</v>
      </c>
      <c r="N975" s="27">
        <f t="shared" si="93"/>
        <v>2014</v>
      </c>
      <c r="O975" s="25" t="str">
        <f t="shared" si="94"/>
        <v>Aug</v>
      </c>
      <c r="P975" s="19">
        <f t="shared" si="95"/>
        <v>41886.082638888889</v>
      </c>
      <c r="Q975" t="b">
        <v>0</v>
      </c>
      <c r="R975">
        <v>8</v>
      </c>
      <c r="S975" t="b">
        <v>0</v>
      </c>
      <c r="T975" t="s">
        <v>8273</v>
      </c>
      <c r="U975" s="8">
        <v>2.0549999999999999E-2</v>
      </c>
      <c r="V975" s="17">
        <f t="shared" si="90"/>
        <v>51.375</v>
      </c>
      <c r="W975" t="s">
        <v>8319</v>
      </c>
      <c r="X975" t="s">
        <v>8321</v>
      </c>
    </row>
    <row r="976" spans="1:24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21">
        <f t="shared" si="91"/>
        <v>42256.806631944441</v>
      </c>
      <c r="L976" s="24">
        <v>42256.806631944448</v>
      </c>
      <c r="M976" s="27">
        <f t="shared" si="92"/>
        <v>9</v>
      </c>
      <c r="N976" s="27">
        <f t="shared" si="93"/>
        <v>2015</v>
      </c>
      <c r="O976" s="25" t="str">
        <f t="shared" si="94"/>
        <v>Sep</v>
      </c>
      <c r="P976" s="19">
        <f t="shared" si="95"/>
        <v>42316.848298611112</v>
      </c>
      <c r="Q976" t="b">
        <v>0</v>
      </c>
      <c r="R976">
        <v>3</v>
      </c>
      <c r="S976" t="b">
        <v>0</v>
      </c>
      <c r="T976" t="s">
        <v>8273</v>
      </c>
      <c r="U976" s="8">
        <v>5.5999999999999999E-3</v>
      </c>
      <c r="V976" s="17">
        <f t="shared" si="90"/>
        <v>93.333333333333329</v>
      </c>
      <c r="W976" t="s">
        <v>8319</v>
      </c>
      <c r="X976" t="s">
        <v>8321</v>
      </c>
    </row>
    <row r="977" spans="1:24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21">
        <f t="shared" si="91"/>
        <v>42424.541157407402</v>
      </c>
      <c r="L977" s="24">
        <v>42424.54115740741</v>
      </c>
      <c r="M977" s="27">
        <f t="shared" si="92"/>
        <v>2</v>
      </c>
      <c r="N977" s="27">
        <f t="shared" si="93"/>
        <v>2016</v>
      </c>
      <c r="O977" s="25" t="str">
        <f t="shared" si="94"/>
        <v>Feb</v>
      </c>
      <c r="P977" s="19">
        <f t="shared" si="95"/>
        <v>42454.499490740738</v>
      </c>
      <c r="Q977" t="b">
        <v>0</v>
      </c>
      <c r="R977">
        <v>24</v>
      </c>
      <c r="S977" t="b">
        <v>0</v>
      </c>
      <c r="T977" t="s">
        <v>8273</v>
      </c>
      <c r="U977" s="8">
        <v>2.6069999999999999E-2</v>
      </c>
      <c r="V977" s="17">
        <f t="shared" si="90"/>
        <v>108.625</v>
      </c>
      <c r="W977" t="s">
        <v>8319</v>
      </c>
      <c r="X977" t="s">
        <v>8321</v>
      </c>
    </row>
    <row r="978" spans="1:24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21">
        <f t="shared" si="91"/>
        <v>42489.488252314812</v>
      </c>
      <c r="L978" s="24">
        <v>42489.488252314812</v>
      </c>
      <c r="M978" s="27">
        <f t="shared" si="92"/>
        <v>4</v>
      </c>
      <c r="N978" s="27">
        <f t="shared" si="93"/>
        <v>2016</v>
      </c>
      <c r="O978" s="25" t="str">
        <f t="shared" si="94"/>
        <v>Apr</v>
      </c>
      <c r="P978" s="19">
        <f t="shared" si="95"/>
        <v>42549.488252314812</v>
      </c>
      <c r="Q978" t="b">
        <v>0</v>
      </c>
      <c r="R978">
        <v>18</v>
      </c>
      <c r="S978" t="b">
        <v>0</v>
      </c>
      <c r="T978" t="s">
        <v>8273</v>
      </c>
      <c r="U978" s="8">
        <v>1.9259999999999999E-2</v>
      </c>
      <c r="V978" s="17">
        <f t="shared" si="90"/>
        <v>160.5</v>
      </c>
      <c r="W978" t="s">
        <v>8319</v>
      </c>
      <c r="X978" t="s">
        <v>8321</v>
      </c>
    </row>
    <row r="979" spans="1:24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21">
        <f t="shared" si="91"/>
        <v>42184.850659722222</v>
      </c>
      <c r="L979" s="24">
        <v>42184.850659722222</v>
      </c>
      <c r="M979" s="27">
        <f t="shared" si="92"/>
        <v>6</v>
      </c>
      <c r="N979" s="27">
        <f t="shared" si="93"/>
        <v>2015</v>
      </c>
      <c r="O979" s="25" t="str">
        <f t="shared" si="94"/>
        <v>Jun</v>
      </c>
      <c r="P979" s="19">
        <f t="shared" si="95"/>
        <v>42229.850659722222</v>
      </c>
      <c r="Q979" t="b">
        <v>0</v>
      </c>
      <c r="R979">
        <v>12</v>
      </c>
      <c r="S979" t="b">
        <v>0</v>
      </c>
      <c r="T979" t="s">
        <v>8273</v>
      </c>
      <c r="U979" s="8">
        <v>0.33666666666666667</v>
      </c>
      <c r="V979" s="17">
        <f t="shared" si="90"/>
        <v>75.75</v>
      </c>
      <c r="W979" t="s">
        <v>8319</v>
      </c>
      <c r="X979" t="s">
        <v>8321</v>
      </c>
    </row>
    <row r="980" spans="1:24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21">
        <f t="shared" si="91"/>
        <v>42391.733761574076</v>
      </c>
      <c r="L980" s="24">
        <v>42391.733761574076</v>
      </c>
      <c r="M980" s="27">
        <f t="shared" si="92"/>
        <v>1</v>
      </c>
      <c r="N980" s="27">
        <f t="shared" si="93"/>
        <v>2016</v>
      </c>
      <c r="O980" s="25" t="str">
        <f t="shared" si="94"/>
        <v>Jan</v>
      </c>
      <c r="P980" s="19">
        <f t="shared" si="95"/>
        <v>42421.733761574076</v>
      </c>
      <c r="Q980" t="b">
        <v>0</v>
      </c>
      <c r="R980">
        <v>123</v>
      </c>
      <c r="S980" t="b">
        <v>0</v>
      </c>
      <c r="T980" t="s">
        <v>8273</v>
      </c>
      <c r="U980" s="8">
        <v>0.5626326718299024</v>
      </c>
      <c r="V980" s="17">
        <f t="shared" si="90"/>
        <v>790.83739837398377</v>
      </c>
      <c r="W980" t="s">
        <v>8319</v>
      </c>
      <c r="X980" t="s">
        <v>8321</v>
      </c>
    </row>
    <row r="981" spans="1:24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21">
        <f t="shared" si="91"/>
        <v>42395.100706018515</v>
      </c>
      <c r="L981" s="24">
        <v>42395.100706018522</v>
      </c>
      <c r="M981" s="27">
        <f t="shared" si="92"/>
        <v>1</v>
      </c>
      <c r="N981" s="27">
        <f t="shared" si="93"/>
        <v>2016</v>
      </c>
      <c r="O981" s="25" t="str">
        <f t="shared" si="94"/>
        <v>Jan</v>
      </c>
      <c r="P981" s="19">
        <f t="shared" si="95"/>
        <v>42425.100706018515</v>
      </c>
      <c r="Q981" t="b">
        <v>0</v>
      </c>
      <c r="R981">
        <v>96</v>
      </c>
      <c r="S981" t="b">
        <v>0</v>
      </c>
      <c r="T981" t="s">
        <v>8273</v>
      </c>
      <c r="U981" s="8">
        <v>0.82817600000000002</v>
      </c>
      <c r="V981" s="17">
        <f t="shared" si="90"/>
        <v>301.93916666666667</v>
      </c>
      <c r="W981" t="s">
        <v>8319</v>
      </c>
      <c r="X981" t="s">
        <v>8321</v>
      </c>
    </row>
    <row r="982" spans="1:24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21">
        <f t="shared" si="91"/>
        <v>42506.208657407406</v>
      </c>
      <c r="L982" s="24">
        <v>42506.208657407406</v>
      </c>
      <c r="M982" s="27">
        <f t="shared" si="92"/>
        <v>5</v>
      </c>
      <c r="N982" s="27">
        <f t="shared" si="93"/>
        <v>2016</v>
      </c>
      <c r="O982" s="25" t="str">
        <f t="shared" si="94"/>
        <v>May</v>
      </c>
      <c r="P982" s="19">
        <f t="shared" si="95"/>
        <v>42541.582638888889</v>
      </c>
      <c r="Q982" t="b">
        <v>0</v>
      </c>
      <c r="R982">
        <v>31</v>
      </c>
      <c r="S982" t="b">
        <v>0</v>
      </c>
      <c r="T982" t="s">
        <v>8273</v>
      </c>
      <c r="U982" s="8">
        <v>0.14860000000000001</v>
      </c>
      <c r="V982" s="17">
        <f t="shared" si="90"/>
        <v>47.935483870967744</v>
      </c>
      <c r="W982" t="s">
        <v>8319</v>
      </c>
      <c r="X982" t="s">
        <v>8321</v>
      </c>
    </row>
    <row r="983" spans="1:24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21">
        <f t="shared" si="91"/>
        <v>41928.695856481478</v>
      </c>
      <c r="L983" s="24">
        <v>41928.695856481485</v>
      </c>
      <c r="M983" s="27">
        <f t="shared" si="92"/>
        <v>10</v>
      </c>
      <c r="N983" s="27">
        <f t="shared" si="93"/>
        <v>2014</v>
      </c>
      <c r="O983" s="25" t="str">
        <f t="shared" si="94"/>
        <v>Oct</v>
      </c>
      <c r="P983" s="19">
        <f t="shared" si="95"/>
        <v>41973.737523148149</v>
      </c>
      <c r="Q983" t="b">
        <v>0</v>
      </c>
      <c r="R983">
        <v>4</v>
      </c>
      <c r="S983" t="b">
        <v>0</v>
      </c>
      <c r="T983" t="s">
        <v>8273</v>
      </c>
      <c r="U983" s="8">
        <v>1.2375123751237513E-4</v>
      </c>
      <c r="V983" s="17">
        <f t="shared" si="90"/>
        <v>2.75</v>
      </c>
      <c r="W983" t="s">
        <v>8319</v>
      </c>
      <c r="X983" t="s">
        <v>8321</v>
      </c>
    </row>
    <row r="984" spans="1:24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21">
        <f t="shared" si="91"/>
        <v>41830.738680555551</v>
      </c>
      <c r="L984" s="24">
        <v>41830.738680555558</v>
      </c>
      <c r="M984" s="27">
        <f t="shared" si="92"/>
        <v>7</v>
      </c>
      <c r="N984" s="27">
        <f t="shared" si="93"/>
        <v>2014</v>
      </c>
      <c r="O984" s="25" t="str">
        <f t="shared" si="94"/>
        <v>Jul</v>
      </c>
      <c r="P984" s="19">
        <f t="shared" si="95"/>
        <v>41860.738680555551</v>
      </c>
      <c r="Q984" t="b">
        <v>0</v>
      </c>
      <c r="R984">
        <v>3</v>
      </c>
      <c r="S984" t="b">
        <v>0</v>
      </c>
      <c r="T984" t="s">
        <v>8273</v>
      </c>
      <c r="U984" s="8">
        <v>1.7142857142857143E-4</v>
      </c>
      <c r="V984" s="17">
        <f t="shared" si="90"/>
        <v>1</v>
      </c>
      <c r="W984" t="s">
        <v>8319</v>
      </c>
      <c r="X984" t="s">
        <v>8321</v>
      </c>
    </row>
    <row r="985" spans="1:24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21">
        <f t="shared" si="91"/>
        <v>42615.544976851852</v>
      </c>
      <c r="L985" s="24">
        <v>42615.544976851852</v>
      </c>
      <c r="M985" s="27">
        <f t="shared" si="92"/>
        <v>9</v>
      </c>
      <c r="N985" s="27">
        <f t="shared" si="93"/>
        <v>2016</v>
      </c>
      <c r="O985" s="25" t="str">
        <f t="shared" si="94"/>
        <v>Sep</v>
      </c>
      <c r="P985" s="19">
        <f t="shared" si="95"/>
        <v>42645.544976851852</v>
      </c>
      <c r="Q985" t="b">
        <v>0</v>
      </c>
      <c r="R985">
        <v>179</v>
      </c>
      <c r="S985" t="b">
        <v>0</v>
      </c>
      <c r="T985" t="s">
        <v>8273</v>
      </c>
      <c r="U985" s="8">
        <v>0.2950613611721471</v>
      </c>
      <c r="V985" s="17">
        <f t="shared" si="90"/>
        <v>171.79329608938548</v>
      </c>
      <c r="W985" t="s">
        <v>8319</v>
      </c>
      <c r="X985" t="s">
        <v>8321</v>
      </c>
    </row>
    <row r="986" spans="1:24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21">
        <f t="shared" si="91"/>
        <v>42574.459317129622</v>
      </c>
      <c r="L986" s="24">
        <v>42574.459317129629</v>
      </c>
      <c r="M986" s="27">
        <f t="shared" si="92"/>
        <v>7</v>
      </c>
      <c r="N986" s="27">
        <f t="shared" si="93"/>
        <v>2016</v>
      </c>
      <c r="O986" s="25" t="str">
        <f t="shared" si="94"/>
        <v>Jul</v>
      </c>
      <c r="P986" s="19">
        <f t="shared" si="95"/>
        <v>42605.662499999999</v>
      </c>
      <c r="Q986" t="b">
        <v>0</v>
      </c>
      <c r="R986">
        <v>3</v>
      </c>
      <c r="S986" t="b">
        <v>0</v>
      </c>
      <c r="T986" t="s">
        <v>8273</v>
      </c>
      <c r="U986" s="8">
        <v>1.06E-2</v>
      </c>
      <c r="V986" s="17">
        <f t="shared" si="90"/>
        <v>35.333333333333336</v>
      </c>
      <c r="W986" t="s">
        <v>8319</v>
      </c>
      <c r="X986" t="s">
        <v>8321</v>
      </c>
    </row>
    <row r="987" spans="1:24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21">
        <f t="shared" si="91"/>
        <v>42060.907499999994</v>
      </c>
      <c r="L987" s="24">
        <v>42060.907500000001</v>
      </c>
      <c r="M987" s="27">
        <f t="shared" si="92"/>
        <v>2</v>
      </c>
      <c r="N987" s="27">
        <f t="shared" si="93"/>
        <v>2015</v>
      </c>
      <c r="O987" s="25" t="str">
        <f t="shared" si="94"/>
        <v>Feb</v>
      </c>
      <c r="P987" s="19">
        <f t="shared" si="95"/>
        <v>42090.86583333333</v>
      </c>
      <c r="Q987" t="b">
        <v>0</v>
      </c>
      <c r="R987">
        <v>23</v>
      </c>
      <c r="S987" t="b">
        <v>0</v>
      </c>
      <c r="T987" t="s">
        <v>8273</v>
      </c>
      <c r="U987" s="8">
        <v>6.2933333333333327E-2</v>
      </c>
      <c r="V987" s="17">
        <f t="shared" si="90"/>
        <v>82.086956521739125</v>
      </c>
      <c r="W987" t="s">
        <v>8319</v>
      </c>
      <c r="X987" t="s">
        <v>8321</v>
      </c>
    </row>
    <row r="988" spans="1:24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21">
        <f t="shared" si="91"/>
        <v>42339.759375000001</v>
      </c>
      <c r="L988" s="24">
        <v>42339.759375000001</v>
      </c>
      <c r="M988" s="27">
        <f t="shared" si="92"/>
        <v>12</v>
      </c>
      <c r="N988" s="27">
        <f t="shared" si="93"/>
        <v>2015</v>
      </c>
      <c r="O988" s="25" t="str">
        <f t="shared" si="94"/>
        <v>Dec</v>
      </c>
      <c r="P988" s="19">
        <f t="shared" si="95"/>
        <v>42369.749999999993</v>
      </c>
      <c r="Q988" t="b">
        <v>0</v>
      </c>
      <c r="R988">
        <v>23</v>
      </c>
      <c r="S988" t="b">
        <v>0</v>
      </c>
      <c r="T988" t="s">
        <v>8273</v>
      </c>
      <c r="U988" s="8">
        <v>0.1275</v>
      </c>
      <c r="V988" s="17">
        <f t="shared" si="90"/>
        <v>110.8695652173913</v>
      </c>
      <c r="W988" t="s">
        <v>8319</v>
      </c>
      <c r="X988" t="s">
        <v>8321</v>
      </c>
    </row>
    <row r="989" spans="1:24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21">
        <f t="shared" si="91"/>
        <v>42324.559027777774</v>
      </c>
      <c r="L989" s="24">
        <v>42324.559027777781</v>
      </c>
      <c r="M989" s="27">
        <f t="shared" si="92"/>
        <v>11</v>
      </c>
      <c r="N989" s="27">
        <f t="shared" si="93"/>
        <v>2015</v>
      </c>
      <c r="O989" s="25" t="str">
        <f t="shared" si="94"/>
        <v>Nov</v>
      </c>
      <c r="P989" s="19">
        <f t="shared" si="95"/>
        <v>42378.791666666664</v>
      </c>
      <c r="Q989" t="b">
        <v>0</v>
      </c>
      <c r="R989">
        <v>41</v>
      </c>
      <c r="S989" t="b">
        <v>0</v>
      </c>
      <c r="T989" t="s">
        <v>8273</v>
      </c>
      <c r="U989" s="8">
        <v>0.13220000000000001</v>
      </c>
      <c r="V989" s="17">
        <f t="shared" si="90"/>
        <v>161.21951219512195</v>
      </c>
      <c r="W989" t="s">
        <v>8319</v>
      </c>
      <c r="X989" t="s">
        <v>8321</v>
      </c>
    </row>
    <row r="990" spans="1:24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21">
        <f t="shared" si="91"/>
        <v>41773.086226851847</v>
      </c>
      <c r="L990" s="24">
        <v>41773.086226851854</v>
      </c>
      <c r="M990" s="27">
        <f t="shared" si="92"/>
        <v>5</v>
      </c>
      <c r="N990" s="27">
        <f t="shared" si="93"/>
        <v>2014</v>
      </c>
      <c r="O990" s="25" t="str">
        <f t="shared" si="94"/>
        <v>May</v>
      </c>
      <c r="P990" s="19">
        <f t="shared" si="95"/>
        <v>41813.086226851847</v>
      </c>
      <c r="Q990" t="b">
        <v>0</v>
      </c>
      <c r="R990">
        <v>0</v>
      </c>
      <c r="S990" t="b">
        <v>0</v>
      </c>
      <c r="T990" t="s">
        <v>8273</v>
      </c>
      <c r="U990" s="8">
        <v>0</v>
      </c>
      <c r="V990" s="17" t="e">
        <f t="shared" si="90"/>
        <v>#DIV/0!</v>
      </c>
      <c r="W990" t="s">
        <v>8319</v>
      </c>
      <c r="X990" t="s">
        <v>8321</v>
      </c>
    </row>
    <row r="991" spans="1:24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21">
        <f t="shared" si="91"/>
        <v>42614.148437499993</v>
      </c>
      <c r="L991" s="24">
        <v>42614.1484375</v>
      </c>
      <c r="M991" s="27">
        <f t="shared" si="92"/>
        <v>9</v>
      </c>
      <c r="N991" s="27">
        <f t="shared" si="93"/>
        <v>2016</v>
      </c>
      <c r="O991" s="25" t="str">
        <f t="shared" si="94"/>
        <v>Sep</v>
      </c>
      <c r="P991" s="19">
        <f t="shared" si="95"/>
        <v>42644.148437499993</v>
      </c>
      <c r="Q991" t="b">
        <v>0</v>
      </c>
      <c r="R991">
        <v>32</v>
      </c>
      <c r="S991" t="b">
        <v>0</v>
      </c>
      <c r="T991" t="s">
        <v>8273</v>
      </c>
      <c r="U991" s="8">
        <v>0.16769999999999999</v>
      </c>
      <c r="V991" s="17">
        <f t="shared" si="90"/>
        <v>52.40625</v>
      </c>
      <c r="W991" t="s">
        <v>8319</v>
      </c>
      <c r="X991" t="s">
        <v>8321</v>
      </c>
    </row>
    <row r="992" spans="1:24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21">
        <f t="shared" si="91"/>
        <v>42611.725636574069</v>
      </c>
      <c r="L992" s="24">
        <v>42611.725636574076</v>
      </c>
      <c r="M992" s="27">
        <f t="shared" si="92"/>
        <v>8</v>
      </c>
      <c r="N992" s="27">
        <f t="shared" si="93"/>
        <v>2016</v>
      </c>
      <c r="O992" s="25" t="str">
        <f t="shared" si="94"/>
        <v>Aug</v>
      </c>
      <c r="P992" s="19">
        <f t="shared" si="95"/>
        <v>42641.725636574069</v>
      </c>
      <c r="Q992" t="b">
        <v>0</v>
      </c>
      <c r="R992">
        <v>2</v>
      </c>
      <c r="S992" t="b">
        <v>0</v>
      </c>
      <c r="T992" t="s">
        <v>8273</v>
      </c>
      <c r="U992" s="8">
        <v>1.0399999999999999E-3</v>
      </c>
      <c r="V992" s="17">
        <f t="shared" si="90"/>
        <v>13</v>
      </c>
      <c r="W992" t="s">
        <v>8319</v>
      </c>
      <c r="X992" t="s">
        <v>8321</v>
      </c>
    </row>
    <row r="993" spans="1:24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21">
        <f t="shared" si="91"/>
        <v>41855.575972222221</v>
      </c>
      <c r="L993" s="24">
        <v>41855.575972222221</v>
      </c>
      <c r="M993" s="27">
        <f t="shared" si="92"/>
        <v>8</v>
      </c>
      <c r="N993" s="27">
        <f t="shared" si="93"/>
        <v>2014</v>
      </c>
      <c r="O993" s="25" t="str">
        <f t="shared" si="94"/>
        <v>Aug</v>
      </c>
      <c r="P993" s="19">
        <f t="shared" si="95"/>
        <v>41885.575972222221</v>
      </c>
      <c r="Q993" t="b">
        <v>0</v>
      </c>
      <c r="R993">
        <v>7</v>
      </c>
      <c r="S993" t="b">
        <v>0</v>
      </c>
      <c r="T993" t="s">
        <v>8273</v>
      </c>
      <c r="U993" s="8">
        <v>4.24E-2</v>
      </c>
      <c r="V993" s="17">
        <f t="shared" si="90"/>
        <v>30.285714285714285</v>
      </c>
      <c r="W993" t="s">
        <v>8319</v>
      </c>
      <c r="X993" t="s">
        <v>8321</v>
      </c>
    </row>
    <row r="994" spans="1:24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21">
        <f t="shared" si="91"/>
        <v>42538.548472222225</v>
      </c>
      <c r="L994" s="24">
        <v>42538.548472222225</v>
      </c>
      <c r="M994" s="27">
        <f t="shared" si="92"/>
        <v>6</v>
      </c>
      <c r="N994" s="27">
        <f t="shared" si="93"/>
        <v>2016</v>
      </c>
      <c r="O994" s="25" t="str">
        <f t="shared" si="94"/>
        <v>Jun</v>
      </c>
      <c r="P994" s="19">
        <f t="shared" si="95"/>
        <v>42563.57708333333</v>
      </c>
      <c r="Q994" t="b">
        <v>0</v>
      </c>
      <c r="R994">
        <v>4</v>
      </c>
      <c r="S994" t="b">
        <v>0</v>
      </c>
      <c r="T994" t="s">
        <v>8273</v>
      </c>
      <c r="U994" s="8">
        <v>4.6699999999999997E-3</v>
      </c>
      <c r="V994" s="17">
        <f t="shared" si="90"/>
        <v>116.75</v>
      </c>
      <c r="W994" t="s">
        <v>8319</v>
      </c>
      <c r="X994" t="s">
        <v>8321</v>
      </c>
    </row>
    <row r="995" spans="1:24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21">
        <f t="shared" si="91"/>
        <v>42437.71665509259</v>
      </c>
      <c r="L995" s="24">
        <v>42437.71665509259</v>
      </c>
      <c r="M995" s="27">
        <f t="shared" si="92"/>
        <v>3</v>
      </c>
      <c r="N995" s="27">
        <f t="shared" si="93"/>
        <v>2016</v>
      </c>
      <c r="O995" s="25" t="str">
        <f t="shared" si="94"/>
        <v>Mar</v>
      </c>
      <c r="P995" s="19">
        <f t="shared" si="95"/>
        <v>42497.674988425926</v>
      </c>
      <c r="Q995" t="b">
        <v>0</v>
      </c>
      <c r="R995">
        <v>196</v>
      </c>
      <c r="S995" t="b">
        <v>0</v>
      </c>
      <c r="T995" t="s">
        <v>8273</v>
      </c>
      <c r="U995" s="8">
        <v>0.25087142857142858</v>
      </c>
      <c r="V995" s="17">
        <f t="shared" si="90"/>
        <v>89.59693877551021</v>
      </c>
      <c r="W995" t="s">
        <v>8319</v>
      </c>
      <c r="X995" t="s">
        <v>8321</v>
      </c>
    </row>
    <row r="996" spans="1:24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21">
        <f t="shared" si="91"/>
        <v>42652.756574074076</v>
      </c>
      <c r="L996" s="24">
        <v>42652.756574074076</v>
      </c>
      <c r="M996" s="27">
        <f t="shared" si="92"/>
        <v>10</v>
      </c>
      <c r="N996" s="27">
        <f t="shared" si="93"/>
        <v>2016</v>
      </c>
      <c r="O996" s="25" t="str">
        <f t="shared" si="94"/>
        <v>Oct</v>
      </c>
      <c r="P996" s="19">
        <f t="shared" si="95"/>
        <v>42685.999999999993</v>
      </c>
      <c r="Q996" t="b">
        <v>0</v>
      </c>
      <c r="R996">
        <v>11</v>
      </c>
      <c r="S996" t="b">
        <v>0</v>
      </c>
      <c r="T996" t="s">
        <v>8273</v>
      </c>
      <c r="U996" s="8">
        <v>2.3345000000000001E-2</v>
      </c>
      <c r="V996" s="17">
        <f t="shared" si="90"/>
        <v>424.45454545454544</v>
      </c>
      <c r="W996" t="s">
        <v>8319</v>
      </c>
      <c r="X996" t="s">
        <v>8321</v>
      </c>
    </row>
    <row r="997" spans="1:24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21">
        <f t="shared" si="91"/>
        <v>41921.054745370369</v>
      </c>
      <c r="L997" s="24">
        <v>41921.054745370369</v>
      </c>
      <c r="M997" s="27">
        <f t="shared" si="92"/>
        <v>10</v>
      </c>
      <c r="N997" s="27">
        <f t="shared" si="93"/>
        <v>2014</v>
      </c>
      <c r="O997" s="25" t="str">
        <f t="shared" si="94"/>
        <v>Oct</v>
      </c>
      <c r="P997" s="19">
        <f t="shared" si="95"/>
        <v>41973.749305555553</v>
      </c>
      <c r="Q997" t="b">
        <v>0</v>
      </c>
      <c r="R997">
        <v>9</v>
      </c>
      <c r="S997" t="b">
        <v>0</v>
      </c>
      <c r="T997" t="s">
        <v>8273</v>
      </c>
      <c r="U997" s="8">
        <v>7.2599999999999998E-2</v>
      </c>
      <c r="V997" s="17">
        <f t="shared" si="90"/>
        <v>80.666666666666671</v>
      </c>
      <c r="W997" t="s">
        <v>8319</v>
      </c>
      <c r="X997" t="s">
        <v>8321</v>
      </c>
    </row>
    <row r="998" spans="1:24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21">
        <f t="shared" si="91"/>
        <v>41947.732407407406</v>
      </c>
      <c r="L998" s="24">
        <v>41947.732407407406</v>
      </c>
      <c r="M998" s="27">
        <f t="shared" si="92"/>
        <v>11</v>
      </c>
      <c r="N998" s="27">
        <f t="shared" si="93"/>
        <v>2014</v>
      </c>
      <c r="O998" s="25" t="str">
        <f t="shared" si="94"/>
        <v>Nov</v>
      </c>
      <c r="P998" s="19">
        <f t="shared" si="95"/>
        <v>41972.458333333336</v>
      </c>
      <c r="Q998" t="b">
        <v>0</v>
      </c>
      <c r="R998">
        <v>5</v>
      </c>
      <c r="S998" t="b">
        <v>0</v>
      </c>
      <c r="T998" t="s">
        <v>8273</v>
      </c>
      <c r="U998" s="8">
        <v>1.6250000000000001E-2</v>
      </c>
      <c r="V998" s="17">
        <f t="shared" si="90"/>
        <v>13</v>
      </c>
      <c r="W998" t="s">
        <v>8319</v>
      </c>
      <c r="X998" t="s">
        <v>8321</v>
      </c>
    </row>
    <row r="999" spans="1:24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21">
        <f t="shared" si="91"/>
        <v>41817.658101851848</v>
      </c>
      <c r="L999" s="24">
        <v>41817.658101851855</v>
      </c>
      <c r="M999" s="27">
        <f t="shared" si="92"/>
        <v>6</v>
      </c>
      <c r="N999" s="27">
        <f t="shared" si="93"/>
        <v>2014</v>
      </c>
      <c r="O999" s="25" t="str">
        <f t="shared" si="94"/>
        <v>Jun</v>
      </c>
      <c r="P999" s="19">
        <f t="shared" si="95"/>
        <v>41847.435416666667</v>
      </c>
      <c r="Q999" t="b">
        <v>0</v>
      </c>
      <c r="R999">
        <v>8</v>
      </c>
      <c r="S999" t="b">
        <v>0</v>
      </c>
      <c r="T999" t="s">
        <v>8273</v>
      </c>
      <c r="U999" s="8">
        <v>1.2999999999999999E-2</v>
      </c>
      <c r="V999" s="17">
        <f t="shared" si="90"/>
        <v>8.125</v>
      </c>
      <c r="W999" t="s">
        <v>8319</v>
      </c>
      <c r="X999" t="s">
        <v>8321</v>
      </c>
    </row>
    <row r="1000" spans="1:24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21">
        <f t="shared" si="91"/>
        <v>41940.894641203704</v>
      </c>
      <c r="L1000" s="24">
        <v>41940.894641203704</v>
      </c>
      <c r="M1000" s="27">
        <f t="shared" si="92"/>
        <v>10</v>
      </c>
      <c r="N1000" s="27">
        <f t="shared" si="93"/>
        <v>2014</v>
      </c>
      <c r="O1000" s="25" t="str">
        <f t="shared" si="94"/>
        <v>Oct</v>
      </c>
      <c r="P1000" s="19">
        <f t="shared" si="95"/>
        <v>41970.936307870368</v>
      </c>
      <c r="Q1000" t="b">
        <v>0</v>
      </c>
      <c r="R1000">
        <v>229</v>
      </c>
      <c r="S1000" t="b">
        <v>0</v>
      </c>
      <c r="T1000" t="s">
        <v>8273</v>
      </c>
      <c r="U1000" s="8">
        <v>0.58558333333333334</v>
      </c>
      <c r="V1000" s="17">
        <f t="shared" si="90"/>
        <v>153.42794759825327</v>
      </c>
      <c r="W1000" t="s">
        <v>8319</v>
      </c>
      <c r="X1000" t="s">
        <v>8321</v>
      </c>
    </row>
    <row r="1001" spans="1:24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21">
        <f t="shared" si="91"/>
        <v>42281.960659722223</v>
      </c>
      <c r="L1001" s="24">
        <v>42281.960659722223</v>
      </c>
      <c r="M1001" s="27">
        <f t="shared" si="92"/>
        <v>10</v>
      </c>
      <c r="N1001" s="27">
        <f t="shared" si="93"/>
        <v>2015</v>
      </c>
      <c r="O1001" s="25" t="str">
        <f t="shared" si="94"/>
        <v>Oct</v>
      </c>
      <c r="P1001" s="19">
        <f t="shared" si="95"/>
        <v>42327.002326388887</v>
      </c>
      <c r="Q1001" t="b">
        <v>0</v>
      </c>
      <c r="R1001">
        <v>40</v>
      </c>
      <c r="S1001" t="b">
        <v>0</v>
      </c>
      <c r="T1001" t="s">
        <v>8273</v>
      </c>
      <c r="U1001" s="8">
        <v>7.7886666666666673E-2</v>
      </c>
      <c r="V1001" s="17">
        <f t="shared" si="90"/>
        <v>292.07499999999999</v>
      </c>
      <c r="W1001" t="s">
        <v>8319</v>
      </c>
      <c r="X1001" t="s">
        <v>8321</v>
      </c>
    </row>
    <row r="1002" spans="1:24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21">
        <f t="shared" si="91"/>
        <v>41926.091319444444</v>
      </c>
      <c r="L1002" s="24">
        <v>41926.091319444444</v>
      </c>
      <c r="M1002" s="27">
        <f t="shared" si="92"/>
        <v>10</v>
      </c>
      <c r="N1002" s="27">
        <f t="shared" si="93"/>
        <v>2014</v>
      </c>
      <c r="O1002" s="25" t="str">
        <f t="shared" si="94"/>
        <v>Oct</v>
      </c>
      <c r="P1002" s="19">
        <f t="shared" si="95"/>
        <v>41956.126388888886</v>
      </c>
      <c r="Q1002" t="b">
        <v>0</v>
      </c>
      <c r="R1002">
        <v>6</v>
      </c>
      <c r="S1002" t="b">
        <v>0</v>
      </c>
      <c r="T1002" t="s">
        <v>8273</v>
      </c>
      <c r="U1002" s="8">
        <v>2.2157147647256063E-2</v>
      </c>
      <c r="V1002" s="17">
        <f t="shared" si="90"/>
        <v>3304</v>
      </c>
      <c r="W1002" t="s">
        <v>8319</v>
      </c>
      <c r="X1002" t="s">
        <v>8321</v>
      </c>
    </row>
    <row r="1003" spans="1:24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21">
        <f t="shared" si="91"/>
        <v>42748.851388888885</v>
      </c>
      <c r="L1003" s="24">
        <v>42748.851388888892</v>
      </c>
      <c r="M1003" s="27">
        <f t="shared" si="92"/>
        <v>1</v>
      </c>
      <c r="N1003" s="27">
        <f t="shared" si="93"/>
        <v>2017</v>
      </c>
      <c r="O1003" s="25" t="str">
        <f t="shared" si="94"/>
        <v>Jan</v>
      </c>
      <c r="P1003" s="19">
        <f t="shared" si="95"/>
        <v>42808.80972222222</v>
      </c>
      <c r="Q1003" t="b">
        <v>0</v>
      </c>
      <c r="R1003">
        <v>4</v>
      </c>
      <c r="S1003" t="b">
        <v>0</v>
      </c>
      <c r="T1003" t="s">
        <v>8273</v>
      </c>
      <c r="U1003" s="8">
        <v>1.04</v>
      </c>
      <c r="V1003" s="17">
        <f t="shared" si="90"/>
        <v>1300</v>
      </c>
      <c r="W1003" t="s">
        <v>8319</v>
      </c>
      <c r="X1003" t="s">
        <v>8321</v>
      </c>
    </row>
    <row r="1004" spans="1:24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21">
        <f t="shared" si="91"/>
        <v>42720.511724537035</v>
      </c>
      <c r="L1004" s="24">
        <v>42720.511724537035</v>
      </c>
      <c r="M1004" s="27">
        <f t="shared" si="92"/>
        <v>12</v>
      </c>
      <c r="N1004" s="27">
        <f t="shared" si="93"/>
        <v>2016</v>
      </c>
      <c r="O1004" s="25" t="str">
        <f t="shared" si="94"/>
        <v>Dec</v>
      </c>
      <c r="P1004" s="19">
        <f t="shared" si="95"/>
        <v>42765.511724537035</v>
      </c>
      <c r="Q1004" t="b">
        <v>0</v>
      </c>
      <c r="R1004">
        <v>22</v>
      </c>
      <c r="S1004" t="b">
        <v>0</v>
      </c>
      <c r="T1004" t="s">
        <v>8273</v>
      </c>
      <c r="U1004" s="8">
        <v>0.29602960296029601</v>
      </c>
      <c r="V1004" s="17">
        <f t="shared" si="90"/>
        <v>134.54545454545453</v>
      </c>
      <c r="W1004" t="s">
        <v>8319</v>
      </c>
      <c r="X1004" t="s">
        <v>8321</v>
      </c>
    </row>
    <row r="1005" spans="1:24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21">
        <f t="shared" si="91"/>
        <v>42325.475856481477</v>
      </c>
      <c r="L1005" s="24">
        <v>42325.475856481484</v>
      </c>
      <c r="M1005" s="27">
        <f t="shared" si="92"/>
        <v>11</v>
      </c>
      <c r="N1005" s="27">
        <f t="shared" si="93"/>
        <v>2015</v>
      </c>
      <c r="O1005" s="25" t="str">
        <f t="shared" si="94"/>
        <v>Nov</v>
      </c>
      <c r="P1005" s="19">
        <f t="shared" si="95"/>
        <v>42355.040972222218</v>
      </c>
      <c r="Q1005" t="b">
        <v>0</v>
      </c>
      <c r="R1005">
        <v>15</v>
      </c>
      <c r="S1005" t="b">
        <v>0</v>
      </c>
      <c r="T1005" t="s">
        <v>8273</v>
      </c>
      <c r="U1005" s="8">
        <v>0.16055</v>
      </c>
      <c r="V1005" s="17">
        <f t="shared" si="90"/>
        <v>214.06666666666666</v>
      </c>
      <c r="W1005" t="s">
        <v>8319</v>
      </c>
      <c r="X1005" t="s">
        <v>8321</v>
      </c>
    </row>
    <row r="1006" spans="1:24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21">
        <f t="shared" si="91"/>
        <v>42780.500706018516</v>
      </c>
      <c r="L1006" s="24">
        <v>42780.500706018516</v>
      </c>
      <c r="M1006" s="27">
        <f t="shared" si="92"/>
        <v>2</v>
      </c>
      <c r="N1006" s="27">
        <f t="shared" si="93"/>
        <v>2017</v>
      </c>
      <c r="O1006" s="25" t="str">
        <f t="shared" si="94"/>
        <v>Feb</v>
      </c>
      <c r="P1006" s="19">
        <f t="shared" si="95"/>
        <v>42810.459039351852</v>
      </c>
      <c r="Q1006" t="b">
        <v>0</v>
      </c>
      <c r="R1006">
        <v>95</v>
      </c>
      <c r="S1006" t="b">
        <v>0</v>
      </c>
      <c r="T1006" t="s">
        <v>8273</v>
      </c>
      <c r="U1006" s="8">
        <v>0.82208000000000003</v>
      </c>
      <c r="V1006" s="17">
        <f t="shared" si="90"/>
        <v>216.33684210526314</v>
      </c>
      <c r="W1006" t="s">
        <v>8319</v>
      </c>
      <c r="X1006" t="s">
        <v>8321</v>
      </c>
    </row>
    <row r="1007" spans="1:24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21">
        <f t="shared" si="91"/>
        <v>42388.5003125</v>
      </c>
      <c r="L1007" s="24">
        <v>42388.5003125</v>
      </c>
      <c r="M1007" s="27">
        <f t="shared" si="92"/>
        <v>1</v>
      </c>
      <c r="N1007" s="27">
        <f t="shared" si="93"/>
        <v>2016</v>
      </c>
      <c r="O1007" s="25" t="str">
        <f t="shared" si="94"/>
        <v>Jan</v>
      </c>
      <c r="P1007" s="19">
        <f t="shared" si="95"/>
        <v>42418.5003125</v>
      </c>
      <c r="Q1007" t="b">
        <v>0</v>
      </c>
      <c r="R1007">
        <v>161</v>
      </c>
      <c r="S1007" t="b">
        <v>0</v>
      </c>
      <c r="T1007" t="s">
        <v>8273</v>
      </c>
      <c r="U1007" s="8">
        <v>0.75051000000000001</v>
      </c>
      <c r="V1007" s="17">
        <f t="shared" si="90"/>
        <v>932.31055900621118</v>
      </c>
      <c r="W1007" t="s">
        <v>8319</v>
      </c>
      <c r="X1007" t="s">
        <v>8321</v>
      </c>
    </row>
    <row r="1008" spans="1:24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21">
        <f t="shared" si="91"/>
        <v>42276.41646990741</v>
      </c>
      <c r="L1008" s="24">
        <v>42276.41646990741</v>
      </c>
      <c r="M1008" s="27">
        <f t="shared" si="92"/>
        <v>9</v>
      </c>
      <c r="N1008" s="27">
        <f t="shared" si="93"/>
        <v>2015</v>
      </c>
      <c r="O1008" s="25" t="str">
        <f t="shared" si="94"/>
        <v>Sep</v>
      </c>
      <c r="P1008" s="19">
        <f t="shared" si="95"/>
        <v>42307.41646990741</v>
      </c>
      <c r="Q1008" t="b">
        <v>0</v>
      </c>
      <c r="R1008">
        <v>8</v>
      </c>
      <c r="S1008" t="b">
        <v>0</v>
      </c>
      <c r="T1008" t="s">
        <v>8273</v>
      </c>
      <c r="U1008" s="8">
        <v>5.8500000000000003E-2</v>
      </c>
      <c r="V1008" s="17">
        <f t="shared" si="90"/>
        <v>29.25</v>
      </c>
      <c r="W1008" t="s">
        <v>8319</v>
      </c>
      <c r="X1008" t="s">
        <v>8321</v>
      </c>
    </row>
    <row r="1009" spans="1:24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21">
        <f t="shared" si="91"/>
        <v>41976.83185185185</v>
      </c>
      <c r="L1009" s="24">
        <v>41976.83185185185</v>
      </c>
      <c r="M1009" s="27">
        <f t="shared" si="92"/>
        <v>12</v>
      </c>
      <c r="N1009" s="27">
        <f t="shared" si="93"/>
        <v>2014</v>
      </c>
      <c r="O1009" s="25" t="str">
        <f t="shared" si="94"/>
        <v>Dec</v>
      </c>
      <c r="P1009" s="19">
        <f t="shared" si="95"/>
        <v>41985.09097222222</v>
      </c>
      <c r="Q1009" t="b">
        <v>0</v>
      </c>
      <c r="R1009">
        <v>76</v>
      </c>
      <c r="S1009" t="b">
        <v>0</v>
      </c>
      <c r="T1009" t="s">
        <v>8273</v>
      </c>
      <c r="U1009" s="8">
        <v>0.44319999999999998</v>
      </c>
      <c r="V1009" s="17">
        <f t="shared" si="90"/>
        <v>174.94736842105263</v>
      </c>
      <c r="W1009" t="s">
        <v>8319</v>
      </c>
      <c r="X1009" t="s">
        <v>8321</v>
      </c>
    </row>
    <row r="1010" spans="1:24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21">
        <f t="shared" si="91"/>
        <v>42676.3752662037</v>
      </c>
      <c r="L1010" s="24">
        <v>42676.3752662037</v>
      </c>
      <c r="M1010" s="27">
        <f t="shared" si="92"/>
        <v>11</v>
      </c>
      <c r="N1010" s="27">
        <f t="shared" si="93"/>
        <v>2016</v>
      </c>
      <c r="O1010" s="25" t="str">
        <f t="shared" si="94"/>
        <v>Nov</v>
      </c>
      <c r="P1010" s="19">
        <f t="shared" si="95"/>
        <v>42718.416932870365</v>
      </c>
      <c r="Q1010" t="b">
        <v>0</v>
      </c>
      <c r="R1010">
        <v>1</v>
      </c>
      <c r="S1010" t="b">
        <v>0</v>
      </c>
      <c r="T1010" t="s">
        <v>8273</v>
      </c>
      <c r="U1010" s="8">
        <v>2.6737967914438501E-3</v>
      </c>
      <c r="V1010" s="17">
        <f t="shared" si="90"/>
        <v>250</v>
      </c>
      <c r="W1010" t="s">
        <v>8319</v>
      </c>
      <c r="X1010" t="s">
        <v>8321</v>
      </c>
    </row>
    <row r="1011" spans="1:24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21">
        <f t="shared" si="91"/>
        <v>42702.600868055553</v>
      </c>
      <c r="L1011" s="24">
        <v>42702.600868055553</v>
      </c>
      <c r="M1011" s="27">
        <f t="shared" si="92"/>
        <v>11</v>
      </c>
      <c r="N1011" s="27">
        <f t="shared" si="93"/>
        <v>2016</v>
      </c>
      <c r="O1011" s="25" t="str">
        <f t="shared" si="94"/>
        <v>Nov</v>
      </c>
      <c r="P1011" s="19">
        <f t="shared" si="95"/>
        <v>42732.600868055553</v>
      </c>
      <c r="Q1011" t="b">
        <v>0</v>
      </c>
      <c r="R1011">
        <v>101</v>
      </c>
      <c r="S1011" t="b">
        <v>0</v>
      </c>
      <c r="T1011" t="s">
        <v>8273</v>
      </c>
      <c r="U1011" s="8">
        <v>0.1313</v>
      </c>
      <c r="V1011" s="17">
        <f t="shared" si="90"/>
        <v>65</v>
      </c>
      <c r="W1011" t="s">
        <v>8319</v>
      </c>
      <c r="X1011" t="s">
        <v>8321</v>
      </c>
    </row>
    <row r="1012" spans="1:24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21">
        <f t="shared" si="91"/>
        <v>42510.396365740737</v>
      </c>
      <c r="L1012" s="24">
        <v>42510.396365740744</v>
      </c>
      <c r="M1012" s="27">
        <f t="shared" si="92"/>
        <v>5</v>
      </c>
      <c r="N1012" s="27">
        <f t="shared" si="93"/>
        <v>2016</v>
      </c>
      <c r="O1012" s="25" t="str">
        <f t="shared" si="94"/>
        <v>May</v>
      </c>
      <c r="P1012" s="19">
        <f t="shared" si="95"/>
        <v>42540.396365740737</v>
      </c>
      <c r="Q1012" t="b">
        <v>0</v>
      </c>
      <c r="R1012">
        <v>4</v>
      </c>
      <c r="S1012" t="b">
        <v>0</v>
      </c>
      <c r="T1012" t="s">
        <v>8273</v>
      </c>
      <c r="U1012" s="8">
        <v>1.9088937093275488E-3</v>
      </c>
      <c r="V1012" s="17">
        <f t="shared" si="90"/>
        <v>55</v>
      </c>
      <c r="W1012" t="s">
        <v>8319</v>
      </c>
      <c r="X1012" t="s">
        <v>8321</v>
      </c>
    </row>
    <row r="1013" spans="1:24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21">
        <f t="shared" si="91"/>
        <v>42561.621087962958</v>
      </c>
      <c r="L1013" s="24">
        <v>42561.621087962965</v>
      </c>
      <c r="M1013" s="27">
        <f t="shared" si="92"/>
        <v>7</v>
      </c>
      <c r="N1013" s="27">
        <f t="shared" si="93"/>
        <v>2016</v>
      </c>
      <c r="O1013" s="25" t="str">
        <f t="shared" si="94"/>
        <v>Jul</v>
      </c>
      <c r="P1013" s="19">
        <f t="shared" si="95"/>
        <v>42617.915972222218</v>
      </c>
      <c r="Q1013" t="b">
        <v>0</v>
      </c>
      <c r="R1013">
        <v>1</v>
      </c>
      <c r="S1013" t="b">
        <v>0</v>
      </c>
      <c r="T1013" t="s">
        <v>8273</v>
      </c>
      <c r="U1013" s="8">
        <v>3.7499999999999999E-3</v>
      </c>
      <c r="V1013" s="17">
        <f t="shared" si="90"/>
        <v>75</v>
      </c>
      <c r="W1013" t="s">
        <v>8319</v>
      </c>
      <c r="X1013" t="s">
        <v>8321</v>
      </c>
    </row>
    <row r="1014" spans="1:24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21">
        <f t="shared" si="91"/>
        <v>41946.689756944441</v>
      </c>
      <c r="L1014" s="24">
        <v>41946.689756944441</v>
      </c>
      <c r="M1014" s="27">
        <f t="shared" si="92"/>
        <v>11</v>
      </c>
      <c r="N1014" s="27">
        <f t="shared" si="93"/>
        <v>2014</v>
      </c>
      <c r="O1014" s="25" t="str">
        <f t="shared" si="94"/>
        <v>Nov</v>
      </c>
      <c r="P1014" s="19">
        <f t="shared" si="95"/>
        <v>41991.689756944441</v>
      </c>
      <c r="Q1014" t="b">
        <v>0</v>
      </c>
      <c r="R1014">
        <v>775</v>
      </c>
      <c r="S1014" t="b">
        <v>0</v>
      </c>
      <c r="T1014" t="s">
        <v>8273</v>
      </c>
      <c r="U1014" s="8">
        <v>215.35021</v>
      </c>
      <c r="V1014" s="17">
        <f t="shared" si="90"/>
        <v>1389.3561935483872</v>
      </c>
      <c r="W1014" t="s">
        <v>8319</v>
      </c>
      <c r="X1014" t="s">
        <v>8321</v>
      </c>
    </row>
    <row r="1015" spans="1:24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21">
        <f t="shared" si="91"/>
        <v>42714.232083333329</v>
      </c>
      <c r="L1015" s="24">
        <v>42714.232083333336</v>
      </c>
      <c r="M1015" s="27">
        <f t="shared" si="92"/>
        <v>12</v>
      </c>
      <c r="N1015" s="27">
        <f t="shared" si="93"/>
        <v>2016</v>
      </c>
      <c r="O1015" s="25" t="str">
        <f t="shared" si="94"/>
        <v>Dec</v>
      </c>
      <c r="P1015" s="19">
        <f t="shared" si="95"/>
        <v>42759.232083333329</v>
      </c>
      <c r="Q1015" t="b">
        <v>0</v>
      </c>
      <c r="R1015">
        <v>90</v>
      </c>
      <c r="S1015" t="b">
        <v>0</v>
      </c>
      <c r="T1015" t="s">
        <v>8273</v>
      </c>
      <c r="U1015" s="8">
        <v>0.34527999999999998</v>
      </c>
      <c r="V1015" s="17">
        <f t="shared" si="90"/>
        <v>95.911111111111111</v>
      </c>
      <c r="W1015" t="s">
        <v>8319</v>
      </c>
      <c r="X1015" t="s">
        <v>8321</v>
      </c>
    </row>
    <row r="1016" spans="1:24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21">
        <f t="shared" si="91"/>
        <v>42339.625648148147</v>
      </c>
      <c r="L1016" s="24">
        <v>42339.625648148147</v>
      </c>
      <c r="M1016" s="27">
        <f t="shared" si="92"/>
        <v>12</v>
      </c>
      <c r="N1016" s="27">
        <f t="shared" si="93"/>
        <v>2015</v>
      </c>
      <c r="O1016" s="25" t="str">
        <f t="shared" si="94"/>
        <v>Dec</v>
      </c>
      <c r="P1016" s="19">
        <f t="shared" si="95"/>
        <v>42367.624999999993</v>
      </c>
      <c r="Q1016" t="b">
        <v>0</v>
      </c>
      <c r="R1016">
        <v>16</v>
      </c>
      <c r="S1016" t="b">
        <v>0</v>
      </c>
      <c r="T1016" t="s">
        <v>8273</v>
      </c>
      <c r="U1016" s="8">
        <v>0.30599999999999999</v>
      </c>
      <c r="V1016" s="17">
        <f t="shared" si="90"/>
        <v>191.25</v>
      </c>
      <c r="W1016" t="s">
        <v>8319</v>
      </c>
      <c r="X1016" t="s">
        <v>8321</v>
      </c>
    </row>
    <row r="1017" spans="1:24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21">
        <f t="shared" si="91"/>
        <v>41954.79415509259</v>
      </c>
      <c r="L1017" s="24">
        <v>41954.79415509259</v>
      </c>
      <c r="M1017" s="27">
        <f t="shared" si="92"/>
        <v>11</v>
      </c>
      <c r="N1017" s="27">
        <f t="shared" si="93"/>
        <v>2014</v>
      </c>
      <c r="O1017" s="25" t="str">
        <f t="shared" si="94"/>
        <v>Nov</v>
      </c>
      <c r="P1017" s="19">
        <f t="shared" si="95"/>
        <v>42004.79415509259</v>
      </c>
      <c r="Q1017" t="b">
        <v>0</v>
      </c>
      <c r="R1017">
        <v>6</v>
      </c>
      <c r="S1017" t="b">
        <v>0</v>
      </c>
      <c r="T1017" t="s">
        <v>8273</v>
      </c>
      <c r="U1017" s="8">
        <v>2.6666666666666668E-2</v>
      </c>
      <c r="V1017" s="17">
        <f t="shared" si="90"/>
        <v>40</v>
      </c>
      <c r="W1017" t="s">
        <v>8319</v>
      </c>
      <c r="X1017" t="s">
        <v>8321</v>
      </c>
    </row>
    <row r="1018" spans="1:24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21">
        <f t="shared" si="91"/>
        <v>42303.670081018521</v>
      </c>
      <c r="L1018" s="24">
        <v>42303.670081018521</v>
      </c>
      <c r="M1018" s="27">
        <f t="shared" si="92"/>
        <v>10</v>
      </c>
      <c r="N1018" s="27">
        <f t="shared" si="93"/>
        <v>2015</v>
      </c>
      <c r="O1018" s="25" t="str">
        <f t="shared" si="94"/>
        <v>Oct</v>
      </c>
      <c r="P1018" s="19">
        <f t="shared" si="95"/>
        <v>42333.711747685178</v>
      </c>
      <c r="Q1018" t="b">
        <v>0</v>
      </c>
      <c r="R1018">
        <v>38</v>
      </c>
      <c r="S1018" t="b">
        <v>0</v>
      </c>
      <c r="T1018" t="s">
        <v>8273</v>
      </c>
      <c r="U1018" s="8">
        <v>2.8420000000000001E-2</v>
      </c>
      <c r="V1018" s="17">
        <f t="shared" si="90"/>
        <v>74.78947368421052</v>
      </c>
      <c r="W1018" t="s">
        <v>8319</v>
      </c>
      <c r="X1018" t="s">
        <v>8321</v>
      </c>
    </row>
    <row r="1019" spans="1:24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21">
        <f t="shared" si="91"/>
        <v>42421.898796296293</v>
      </c>
      <c r="L1019" s="24">
        <v>42421.898796296293</v>
      </c>
      <c r="M1019" s="27">
        <f t="shared" si="92"/>
        <v>2</v>
      </c>
      <c r="N1019" s="27">
        <f t="shared" si="93"/>
        <v>2016</v>
      </c>
      <c r="O1019" s="25" t="str">
        <f t="shared" si="94"/>
        <v>Feb</v>
      </c>
      <c r="P1019" s="19">
        <f t="shared" si="95"/>
        <v>42466.857129629629</v>
      </c>
      <c r="Q1019" t="b">
        <v>0</v>
      </c>
      <c r="R1019">
        <v>355</v>
      </c>
      <c r="S1019" t="b">
        <v>0</v>
      </c>
      <c r="T1019" t="s">
        <v>8273</v>
      </c>
      <c r="U1019" s="8">
        <v>0.22878799999999999</v>
      </c>
      <c r="V1019" s="17">
        <f t="shared" si="90"/>
        <v>161.11830985915492</v>
      </c>
      <c r="W1019" t="s">
        <v>8319</v>
      </c>
      <c r="X1019" t="s">
        <v>8321</v>
      </c>
    </row>
    <row r="1020" spans="1:24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21">
        <f t="shared" si="91"/>
        <v>42289.466840277775</v>
      </c>
      <c r="L1020" s="24">
        <v>42289.466840277775</v>
      </c>
      <c r="M1020" s="27">
        <f t="shared" si="92"/>
        <v>10</v>
      </c>
      <c r="N1020" s="27">
        <f t="shared" si="93"/>
        <v>2015</v>
      </c>
      <c r="O1020" s="25" t="str">
        <f t="shared" si="94"/>
        <v>Oct</v>
      </c>
      <c r="P1020" s="19">
        <f t="shared" si="95"/>
        <v>42329.508506944439</v>
      </c>
      <c r="Q1020" t="b">
        <v>0</v>
      </c>
      <c r="R1020">
        <v>7</v>
      </c>
      <c r="S1020" t="b">
        <v>0</v>
      </c>
      <c r="T1020" t="s">
        <v>8273</v>
      </c>
      <c r="U1020" s="8">
        <v>3.1050000000000001E-2</v>
      </c>
      <c r="V1020" s="17">
        <f t="shared" si="90"/>
        <v>88.714285714285708</v>
      </c>
      <c r="W1020" t="s">
        <v>8319</v>
      </c>
      <c r="X1020" t="s">
        <v>8321</v>
      </c>
    </row>
    <row r="1021" spans="1:24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21">
        <f t="shared" si="91"/>
        <v>42535.283946759257</v>
      </c>
      <c r="L1021" s="24">
        <v>42535.283946759257</v>
      </c>
      <c r="M1021" s="27">
        <f t="shared" si="92"/>
        <v>6</v>
      </c>
      <c r="N1021" s="27">
        <f t="shared" si="93"/>
        <v>2016</v>
      </c>
      <c r="O1021" s="25" t="str">
        <f t="shared" si="94"/>
        <v>Jun</v>
      </c>
      <c r="P1021" s="19">
        <f t="shared" si="95"/>
        <v>42565.283946759257</v>
      </c>
      <c r="Q1021" t="b">
        <v>0</v>
      </c>
      <c r="R1021">
        <v>400</v>
      </c>
      <c r="S1021" t="b">
        <v>0</v>
      </c>
      <c r="T1021" t="s">
        <v>8273</v>
      </c>
      <c r="U1021" s="8">
        <v>0.47333333333333333</v>
      </c>
      <c r="V1021" s="17">
        <f t="shared" si="90"/>
        <v>53.25</v>
      </c>
      <c r="W1021" t="s">
        <v>8319</v>
      </c>
      <c r="X1021" t="s">
        <v>8321</v>
      </c>
    </row>
    <row r="1022" spans="1:24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21">
        <f t="shared" si="91"/>
        <v>42009.765613425923</v>
      </c>
      <c r="L1022" s="24">
        <v>42009.765613425923</v>
      </c>
      <c r="M1022" s="27">
        <f t="shared" si="92"/>
        <v>1</v>
      </c>
      <c r="N1022" s="27">
        <f t="shared" si="93"/>
        <v>2015</v>
      </c>
      <c r="O1022" s="25" t="str">
        <f t="shared" si="94"/>
        <v>Jan</v>
      </c>
      <c r="P1022" s="19">
        <f t="shared" si="95"/>
        <v>42039.765613425923</v>
      </c>
      <c r="Q1022" t="b">
        <v>0</v>
      </c>
      <c r="R1022">
        <v>30</v>
      </c>
      <c r="S1022" t="b">
        <v>1</v>
      </c>
      <c r="T1022" t="s">
        <v>8280</v>
      </c>
      <c r="U1022" s="8">
        <v>2.0554838709677421</v>
      </c>
      <c r="V1022" s="17">
        <f t="shared" si="90"/>
        <v>106.2</v>
      </c>
      <c r="W1022" t="s">
        <v>8325</v>
      </c>
      <c r="X1022" t="s">
        <v>8330</v>
      </c>
    </row>
    <row r="1023" spans="1:24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21">
        <f t="shared" si="91"/>
        <v>42126.861215277771</v>
      </c>
      <c r="L1023" s="24">
        <v>42126.861215277779</v>
      </c>
      <c r="M1023" s="27">
        <f t="shared" si="92"/>
        <v>5</v>
      </c>
      <c r="N1023" s="27">
        <f t="shared" si="93"/>
        <v>2015</v>
      </c>
      <c r="O1023" s="25" t="str">
        <f t="shared" si="94"/>
        <v>May</v>
      </c>
      <c r="P1023" s="19">
        <f t="shared" si="95"/>
        <v>42156.824305555558</v>
      </c>
      <c r="Q1023" t="b">
        <v>1</v>
      </c>
      <c r="R1023">
        <v>478</v>
      </c>
      <c r="S1023" t="b">
        <v>1</v>
      </c>
      <c r="T1023" t="s">
        <v>8280</v>
      </c>
      <c r="U1023" s="8">
        <v>3.5180366666666667</v>
      </c>
      <c r="V1023" s="17">
        <f t="shared" si="90"/>
        <v>22.079728033472804</v>
      </c>
      <c r="W1023" t="s">
        <v>8325</v>
      </c>
      <c r="X1023" t="s">
        <v>8330</v>
      </c>
    </row>
    <row r="1024" spans="1:24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21">
        <f t="shared" si="91"/>
        <v>42271.043645833335</v>
      </c>
      <c r="L1024" s="24">
        <v>42271.043645833335</v>
      </c>
      <c r="M1024" s="27">
        <f t="shared" si="92"/>
        <v>9</v>
      </c>
      <c r="N1024" s="27">
        <f t="shared" si="93"/>
        <v>2015</v>
      </c>
      <c r="O1024" s="25" t="str">
        <f t="shared" si="94"/>
        <v>Sep</v>
      </c>
      <c r="P1024" s="19">
        <f t="shared" si="95"/>
        <v>42293.958333333336</v>
      </c>
      <c r="Q1024" t="b">
        <v>1</v>
      </c>
      <c r="R1024">
        <v>74</v>
      </c>
      <c r="S1024" t="b">
        <v>1</v>
      </c>
      <c r="T1024" t="s">
        <v>8280</v>
      </c>
      <c r="U1024" s="8">
        <v>1.149</v>
      </c>
      <c r="V1024" s="17">
        <f t="shared" si="90"/>
        <v>31.054054054054053</v>
      </c>
      <c r="W1024" t="s">
        <v>8325</v>
      </c>
      <c r="X1024" t="s">
        <v>8330</v>
      </c>
    </row>
    <row r="1025" spans="1:24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21">
        <f t="shared" si="91"/>
        <v>42111.438391203701</v>
      </c>
      <c r="L1025" s="24">
        <v>42111.438391203701</v>
      </c>
      <c r="M1025" s="27">
        <f t="shared" si="92"/>
        <v>4</v>
      </c>
      <c r="N1025" s="27">
        <f t="shared" si="93"/>
        <v>2015</v>
      </c>
      <c r="O1025" s="25" t="str">
        <f t="shared" si="94"/>
        <v>Apr</v>
      </c>
      <c r="P1025" s="19">
        <f t="shared" si="95"/>
        <v>42141.438391203701</v>
      </c>
      <c r="Q1025" t="b">
        <v>0</v>
      </c>
      <c r="R1025">
        <v>131</v>
      </c>
      <c r="S1025" t="b">
        <v>1</v>
      </c>
      <c r="T1025" t="s">
        <v>8280</v>
      </c>
      <c r="U1025" s="8">
        <v>2.3715000000000002</v>
      </c>
      <c r="V1025" s="17">
        <f t="shared" si="90"/>
        <v>36.206106870229007</v>
      </c>
      <c r="W1025" t="s">
        <v>8325</v>
      </c>
      <c r="X1025" t="s">
        <v>8330</v>
      </c>
    </row>
    <row r="1026" spans="1:24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21">
        <f t="shared" si="91"/>
        <v>42145.711354166669</v>
      </c>
      <c r="L1026" s="24">
        <v>42145.711354166669</v>
      </c>
      <c r="M1026" s="27">
        <f t="shared" si="92"/>
        <v>5</v>
      </c>
      <c r="N1026" s="27">
        <f t="shared" si="93"/>
        <v>2015</v>
      </c>
      <c r="O1026" s="25" t="str">
        <f t="shared" si="94"/>
        <v>May</v>
      </c>
      <c r="P1026" s="19">
        <f t="shared" si="95"/>
        <v>42175.711354166669</v>
      </c>
      <c r="Q1026" t="b">
        <v>1</v>
      </c>
      <c r="R1026">
        <v>61</v>
      </c>
      <c r="S1026" t="b">
        <v>1</v>
      </c>
      <c r="T1026" t="s">
        <v>8280</v>
      </c>
      <c r="U1026" s="8">
        <v>1.1863774999999999</v>
      </c>
      <c r="V1026" s="17">
        <f t="shared" ref="V1026:V1089" si="96">E1026/R1026</f>
        <v>388.9762295081967</v>
      </c>
      <c r="W1026" t="s">
        <v>8325</v>
      </c>
      <c r="X1026" t="s">
        <v>8330</v>
      </c>
    </row>
    <row r="1027" spans="1:24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21">
        <f t="shared" ref="K1027:K1090" si="97">(J1026/86400)+25569+(-5/24)</f>
        <v>42370.372256944444</v>
      </c>
      <c r="L1027" s="24">
        <v>42370.372256944444</v>
      </c>
      <c r="M1027" s="27">
        <f t="shared" ref="M1027:M1090" si="98">MONTH(L1027)</f>
        <v>1</v>
      </c>
      <c r="N1027" s="27">
        <f t="shared" ref="N1027:N1090" si="99">YEAR(L1027)</f>
        <v>2016</v>
      </c>
      <c r="O1027" s="25" t="str">
        <f t="shared" ref="O1027:O1090" si="100">VLOOKUP($M1027,$AI$3:$AJ$14,2,FALSE)</f>
        <v>Jan</v>
      </c>
      <c r="P1027" s="19">
        <f t="shared" ref="P1027:P1090" si="101">(I1026/86400)+25569+(-5/24)</f>
        <v>42400.372256944444</v>
      </c>
      <c r="Q1027" t="b">
        <v>1</v>
      </c>
      <c r="R1027">
        <v>1071</v>
      </c>
      <c r="S1027" t="b">
        <v>1</v>
      </c>
      <c r="T1027" t="s">
        <v>8280</v>
      </c>
      <c r="U1027" s="8">
        <v>1.099283142857143</v>
      </c>
      <c r="V1027" s="17">
        <f t="shared" si="96"/>
        <v>71.848571428571432</v>
      </c>
      <c r="W1027" t="s">
        <v>8325</v>
      </c>
      <c r="X1027" t="s">
        <v>8330</v>
      </c>
    </row>
    <row r="1028" spans="1:24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21">
        <f t="shared" si="97"/>
        <v>42049.625428240739</v>
      </c>
      <c r="L1028" s="24">
        <v>42049.625428240739</v>
      </c>
      <c r="M1028" s="27">
        <f t="shared" si="98"/>
        <v>2</v>
      </c>
      <c r="N1028" s="27">
        <f t="shared" si="99"/>
        <v>2015</v>
      </c>
      <c r="O1028" s="25" t="str">
        <f t="shared" si="100"/>
        <v>Feb</v>
      </c>
      <c r="P1028" s="19">
        <f t="shared" si="101"/>
        <v>42079.583761574067</v>
      </c>
      <c r="Q1028" t="b">
        <v>1</v>
      </c>
      <c r="R1028">
        <v>122</v>
      </c>
      <c r="S1028" t="b">
        <v>1</v>
      </c>
      <c r="T1028" t="s">
        <v>8280</v>
      </c>
      <c r="U1028" s="8">
        <v>1.0000828571428571</v>
      </c>
      <c r="V1028" s="17">
        <f t="shared" si="96"/>
        <v>57.381803278688523</v>
      </c>
      <c r="W1028" t="s">
        <v>8325</v>
      </c>
      <c r="X1028" t="s">
        <v>8330</v>
      </c>
    </row>
    <row r="1029" spans="1:24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21">
        <f t="shared" si="97"/>
        <v>42426.199259259258</v>
      </c>
      <c r="L1029" s="24">
        <v>42426.199259259258</v>
      </c>
      <c r="M1029" s="27">
        <f t="shared" si="98"/>
        <v>2</v>
      </c>
      <c r="N1029" s="27">
        <f t="shared" si="99"/>
        <v>2016</v>
      </c>
      <c r="O1029" s="25" t="str">
        <f t="shared" si="100"/>
        <v>Feb</v>
      </c>
      <c r="P1029" s="19">
        <f t="shared" si="101"/>
        <v>42460.157592592594</v>
      </c>
      <c r="Q1029" t="b">
        <v>1</v>
      </c>
      <c r="R1029">
        <v>111</v>
      </c>
      <c r="S1029" t="b">
        <v>1</v>
      </c>
      <c r="T1029" t="s">
        <v>8280</v>
      </c>
      <c r="U1029" s="8">
        <v>1.0309292094387414</v>
      </c>
      <c r="V1029" s="17">
        <f t="shared" si="96"/>
        <v>69.666666666666671</v>
      </c>
      <c r="W1029" t="s">
        <v>8325</v>
      </c>
      <c r="X1029" t="s">
        <v>8330</v>
      </c>
    </row>
    <row r="1030" spans="1:24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21">
        <f t="shared" si="97"/>
        <v>41904.825775462959</v>
      </c>
      <c r="L1030" s="24">
        <v>41904.825775462959</v>
      </c>
      <c r="M1030" s="27">
        <f t="shared" si="98"/>
        <v>9</v>
      </c>
      <c r="N1030" s="27">
        <f t="shared" si="99"/>
        <v>2014</v>
      </c>
      <c r="O1030" s="25" t="str">
        <f t="shared" si="100"/>
        <v>Sep</v>
      </c>
      <c r="P1030" s="19">
        <f t="shared" si="101"/>
        <v>41934.825775462959</v>
      </c>
      <c r="Q1030" t="b">
        <v>1</v>
      </c>
      <c r="R1030">
        <v>255</v>
      </c>
      <c r="S1030" t="b">
        <v>1</v>
      </c>
      <c r="T1030" t="s">
        <v>8280</v>
      </c>
      <c r="U1030" s="8">
        <v>1.1727000000000001</v>
      </c>
      <c r="V1030" s="17">
        <f t="shared" si="96"/>
        <v>45.988235294117644</v>
      </c>
      <c r="W1030" t="s">
        <v>8325</v>
      </c>
      <c r="X1030" t="s">
        <v>8330</v>
      </c>
    </row>
    <row r="1031" spans="1:24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21">
        <f t="shared" si="97"/>
        <v>42755.419039351851</v>
      </c>
      <c r="L1031" s="24">
        <v>42755.419039351851</v>
      </c>
      <c r="M1031" s="27">
        <f t="shared" si="98"/>
        <v>1</v>
      </c>
      <c r="N1031" s="27">
        <f t="shared" si="99"/>
        <v>2017</v>
      </c>
      <c r="O1031" s="25" t="str">
        <f t="shared" si="100"/>
        <v>Jan</v>
      </c>
      <c r="P1031" s="19">
        <f t="shared" si="101"/>
        <v>42800.624999999993</v>
      </c>
      <c r="Q1031" t="b">
        <v>0</v>
      </c>
      <c r="R1031">
        <v>141</v>
      </c>
      <c r="S1031" t="b">
        <v>1</v>
      </c>
      <c r="T1031" t="s">
        <v>8280</v>
      </c>
      <c r="U1031" s="8">
        <v>1.1175999999999999</v>
      </c>
      <c r="V1031" s="17">
        <f t="shared" si="96"/>
        <v>79.262411347517727</v>
      </c>
      <c r="W1031" t="s">
        <v>8325</v>
      </c>
      <c r="X1031" t="s">
        <v>8330</v>
      </c>
    </row>
    <row r="1032" spans="1:24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21">
        <f t="shared" si="97"/>
        <v>42044.503553240742</v>
      </c>
      <c r="L1032" s="24">
        <v>42044.503553240742</v>
      </c>
      <c r="M1032" s="27">
        <f t="shared" si="98"/>
        <v>2</v>
      </c>
      <c r="N1032" s="27">
        <f t="shared" si="99"/>
        <v>2015</v>
      </c>
      <c r="O1032" s="25" t="str">
        <f t="shared" si="100"/>
        <v>Feb</v>
      </c>
      <c r="P1032" s="19">
        <f t="shared" si="101"/>
        <v>42098.707638888889</v>
      </c>
      <c r="Q1032" t="b">
        <v>0</v>
      </c>
      <c r="R1032">
        <v>159</v>
      </c>
      <c r="S1032" t="b">
        <v>1</v>
      </c>
      <c r="T1032" t="s">
        <v>8280</v>
      </c>
      <c r="U1032" s="8">
        <v>3.4209999999999998</v>
      </c>
      <c r="V1032" s="17">
        <f t="shared" si="96"/>
        <v>43.031446540880502</v>
      </c>
      <c r="W1032" t="s">
        <v>8325</v>
      </c>
      <c r="X1032" t="s">
        <v>8330</v>
      </c>
    </row>
    <row r="1033" spans="1:24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21">
        <f t="shared" si="97"/>
        <v>42611.274872685179</v>
      </c>
      <c r="L1033" s="24">
        <v>42611.274872685186</v>
      </c>
      <c r="M1033" s="27">
        <f t="shared" si="98"/>
        <v>8</v>
      </c>
      <c r="N1033" s="27">
        <f t="shared" si="99"/>
        <v>2016</v>
      </c>
      <c r="O1033" s="25" t="str">
        <f t="shared" si="100"/>
        <v>Aug</v>
      </c>
      <c r="P1033" s="19">
        <f t="shared" si="101"/>
        <v>42625.274872685179</v>
      </c>
      <c r="Q1033" t="b">
        <v>0</v>
      </c>
      <c r="R1033">
        <v>99</v>
      </c>
      <c r="S1033" t="b">
        <v>1</v>
      </c>
      <c r="T1033" t="s">
        <v>8280</v>
      </c>
      <c r="U1033" s="8">
        <v>1.0740000000000001</v>
      </c>
      <c r="V1033" s="17">
        <f t="shared" si="96"/>
        <v>108.48484848484848</v>
      </c>
      <c r="W1033" t="s">
        <v>8325</v>
      </c>
      <c r="X1033" t="s">
        <v>8330</v>
      </c>
    </row>
    <row r="1034" spans="1:24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21">
        <f t="shared" si="97"/>
        <v>42324.555671296293</v>
      </c>
      <c r="L1034" s="24">
        <v>42324.555671296293</v>
      </c>
      <c r="M1034" s="27">
        <f t="shared" si="98"/>
        <v>11</v>
      </c>
      <c r="N1034" s="27">
        <f t="shared" si="99"/>
        <v>2015</v>
      </c>
      <c r="O1034" s="25" t="str">
        <f t="shared" si="100"/>
        <v>Nov</v>
      </c>
      <c r="P1034" s="19">
        <f t="shared" si="101"/>
        <v>42354.555671296293</v>
      </c>
      <c r="Q1034" t="b">
        <v>0</v>
      </c>
      <c r="R1034">
        <v>96</v>
      </c>
      <c r="S1034" t="b">
        <v>1</v>
      </c>
      <c r="T1034" t="s">
        <v>8280</v>
      </c>
      <c r="U1034" s="8">
        <v>1.0849703703703704</v>
      </c>
      <c r="V1034" s="17">
        <f t="shared" si="96"/>
        <v>61.029583333333335</v>
      </c>
      <c r="W1034" t="s">
        <v>8325</v>
      </c>
      <c r="X1034" t="s">
        <v>8330</v>
      </c>
    </row>
    <row r="1035" spans="1:24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21">
        <f t="shared" si="97"/>
        <v>42514.458622685182</v>
      </c>
      <c r="L1035" s="24">
        <v>42514.458622685182</v>
      </c>
      <c r="M1035" s="27">
        <f t="shared" si="98"/>
        <v>5</v>
      </c>
      <c r="N1035" s="27">
        <f t="shared" si="99"/>
        <v>2016</v>
      </c>
      <c r="O1035" s="25" t="str">
        <f t="shared" si="100"/>
        <v>May</v>
      </c>
      <c r="P1035" s="19">
        <f t="shared" si="101"/>
        <v>42544.458622685182</v>
      </c>
      <c r="Q1035" t="b">
        <v>0</v>
      </c>
      <c r="R1035">
        <v>27</v>
      </c>
      <c r="S1035" t="b">
        <v>1</v>
      </c>
      <c r="T1035" t="s">
        <v>8280</v>
      </c>
      <c r="U1035" s="8">
        <v>1.0286144578313252</v>
      </c>
      <c r="V1035" s="17">
        <f t="shared" si="96"/>
        <v>50.592592592592595</v>
      </c>
      <c r="W1035" t="s">
        <v>8325</v>
      </c>
      <c r="X1035" t="s">
        <v>8330</v>
      </c>
    </row>
    <row r="1036" spans="1:24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21">
        <f t="shared" si="97"/>
        <v>42688.52407407407</v>
      </c>
      <c r="L1036" s="24">
        <v>42688.524074074077</v>
      </c>
      <c r="M1036" s="27">
        <f t="shared" si="98"/>
        <v>11</v>
      </c>
      <c r="N1036" s="27">
        <f t="shared" si="99"/>
        <v>2016</v>
      </c>
      <c r="O1036" s="25" t="str">
        <f t="shared" si="100"/>
        <v>Nov</v>
      </c>
      <c r="P1036" s="19">
        <f t="shared" si="101"/>
        <v>42716.52407407407</v>
      </c>
      <c r="Q1036" t="b">
        <v>0</v>
      </c>
      <c r="R1036">
        <v>166</v>
      </c>
      <c r="S1036" t="b">
        <v>1</v>
      </c>
      <c r="T1036" t="s">
        <v>8280</v>
      </c>
      <c r="U1036" s="8">
        <v>1.3000180000000001</v>
      </c>
      <c r="V1036" s="17">
        <f t="shared" si="96"/>
        <v>39.157168674698795</v>
      </c>
      <c r="W1036" t="s">
        <v>8325</v>
      </c>
      <c r="X1036" t="s">
        <v>8330</v>
      </c>
    </row>
    <row r="1037" spans="1:24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21">
        <f t="shared" si="97"/>
        <v>42554.958379629628</v>
      </c>
      <c r="L1037" s="24">
        <v>42554.958379629628</v>
      </c>
      <c r="M1037" s="27">
        <f t="shared" si="98"/>
        <v>7</v>
      </c>
      <c r="N1037" s="27">
        <f t="shared" si="99"/>
        <v>2016</v>
      </c>
      <c r="O1037" s="25" t="str">
        <f t="shared" si="100"/>
        <v>Jul</v>
      </c>
      <c r="P1037" s="19">
        <f t="shared" si="101"/>
        <v>42586.957638888889</v>
      </c>
      <c r="Q1037" t="b">
        <v>0</v>
      </c>
      <c r="R1037">
        <v>76</v>
      </c>
      <c r="S1037" t="b">
        <v>1</v>
      </c>
      <c r="T1037" t="s">
        <v>8280</v>
      </c>
      <c r="U1037" s="8">
        <v>1.0765217391304347</v>
      </c>
      <c r="V1037" s="17">
        <f t="shared" si="96"/>
        <v>65.15789473684211</v>
      </c>
      <c r="W1037" t="s">
        <v>8325</v>
      </c>
      <c r="X1037" t="s">
        <v>8330</v>
      </c>
    </row>
    <row r="1038" spans="1:24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21">
        <f t="shared" si="97"/>
        <v>42016.43310185185</v>
      </c>
      <c r="L1038" s="24">
        <v>42016.43310185185</v>
      </c>
      <c r="M1038" s="27">
        <f t="shared" si="98"/>
        <v>1</v>
      </c>
      <c r="N1038" s="27">
        <f t="shared" si="99"/>
        <v>2015</v>
      </c>
      <c r="O1038" s="25" t="str">
        <f t="shared" si="100"/>
        <v>Jan</v>
      </c>
      <c r="P1038" s="19">
        <f t="shared" si="101"/>
        <v>42046.43310185185</v>
      </c>
      <c r="Q1038" t="b">
        <v>0</v>
      </c>
      <c r="R1038">
        <v>211</v>
      </c>
      <c r="S1038" t="b">
        <v>1</v>
      </c>
      <c r="T1038" t="s">
        <v>8280</v>
      </c>
      <c r="U1038" s="8">
        <v>1.1236044444444444</v>
      </c>
      <c r="V1038" s="17">
        <f t="shared" si="96"/>
        <v>23.963127962085309</v>
      </c>
      <c r="W1038" t="s">
        <v>8325</v>
      </c>
      <c r="X1038" t="s">
        <v>8330</v>
      </c>
    </row>
    <row r="1039" spans="1:24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21">
        <f t="shared" si="97"/>
        <v>41249.240624999999</v>
      </c>
      <c r="L1039" s="24">
        <v>41249.240624999999</v>
      </c>
      <c r="M1039" s="27">
        <f t="shared" si="98"/>
        <v>12</v>
      </c>
      <c r="N1039" s="27">
        <f t="shared" si="99"/>
        <v>2012</v>
      </c>
      <c r="O1039" s="25" t="str">
        <f t="shared" si="100"/>
        <v>Dec</v>
      </c>
      <c r="P1039" s="19">
        <f t="shared" si="101"/>
        <v>41281.125</v>
      </c>
      <c r="Q1039" t="b">
        <v>0</v>
      </c>
      <c r="R1039">
        <v>21</v>
      </c>
      <c r="S1039" t="b">
        <v>1</v>
      </c>
      <c r="T1039" t="s">
        <v>8280</v>
      </c>
      <c r="U1039" s="8">
        <v>1.0209999999999999</v>
      </c>
      <c r="V1039" s="17">
        <f t="shared" si="96"/>
        <v>48.61904761904762</v>
      </c>
      <c r="W1039" t="s">
        <v>8325</v>
      </c>
      <c r="X1039" t="s">
        <v>8330</v>
      </c>
    </row>
    <row r="1040" spans="1:24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21">
        <f t="shared" si="97"/>
        <v>42119.61414351852</v>
      </c>
      <c r="L1040" s="24">
        <v>42119.61414351852</v>
      </c>
      <c r="M1040" s="27">
        <f t="shared" si="98"/>
        <v>4</v>
      </c>
      <c r="N1040" s="27">
        <f t="shared" si="99"/>
        <v>2015</v>
      </c>
      <c r="O1040" s="25" t="str">
        <f t="shared" si="100"/>
        <v>Apr</v>
      </c>
      <c r="P1040" s="19">
        <f t="shared" si="101"/>
        <v>42141.999999999993</v>
      </c>
      <c r="Q1040" t="b">
        <v>0</v>
      </c>
      <c r="R1040">
        <v>61</v>
      </c>
      <c r="S1040" t="b">
        <v>1</v>
      </c>
      <c r="T1040" t="s">
        <v>8280</v>
      </c>
      <c r="U1040" s="8">
        <v>1.4533333333333334</v>
      </c>
      <c r="V1040" s="17">
        <f t="shared" si="96"/>
        <v>35.73770491803279</v>
      </c>
      <c r="W1040" t="s">
        <v>8325</v>
      </c>
      <c r="X1040" t="s">
        <v>8330</v>
      </c>
    </row>
    <row r="1041" spans="1:24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21">
        <f t="shared" si="97"/>
        <v>42418.023414351854</v>
      </c>
      <c r="L1041" s="24">
        <v>42418.023414351854</v>
      </c>
      <c r="M1041" s="27">
        <f t="shared" si="98"/>
        <v>2</v>
      </c>
      <c r="N1041" s="27">
        <f t="shared" si="99"/>
        <v>2016</v>
      </c>
      <c r="O1041" s="25" t="str">
        <f t="shared" si="100"/>
        <v>Feb</v>
      </c>
      <c r="P1041" s="19">
        <f t="shared" si="101"/>
        <v>42447.981747685182</v>
      </c>
      <c r="Q1041" t="b">
        <v>0</v>
      </c>
      <c r="R1041">
        <v>30</v>
      </c>
      <c r="S1041" t="b">
        <v>1</v>
      </c>
      <c r="T1041" t="s">
        <v>8280</v>
      </c>
      <c r="U1041" s="8">
        <v>1.282</v>
      </c>
      <c r="V1041" s="17">
        <f t="shared" si="96"/>
        <v>21.366666666666667</v>
      </c>
      <c r="W1041" t="s">
        <v>8325</v>
      </c>
      <c r="X1041" t="s">
        <v>8330</v>
      </c>
    </row>
    <row r="1042" spans="1:24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21">
        <f t="shared" si="97"/>
        <v>42691.900995370372</v>
      </c>
      <c r="L1042" s="24">
        <v>42691.900995370372</v>
      </c>
      <c r="M1042" s="27">
        <f t="shared" si="98"/>
        <v>11</v>
      </c>
      <c r="N1042" s="27">
        <f t="shared" si="99"/>
        <v>2016</v>
      </c>
      <c r="O1042" s="25" t="str">
        <f t="shared" si="100"/>
        <v>Nov</v>
      </c>
      <c r="P1042" s="19">
        <f t="shared" si="101"/>
        <v>42717.124305555553</v>
      </c>
      <c r="Q1042" t="b">
        <v>0</v>
      </c>
      <c r="R1042">
        <v>1</v>
      </c>
      <c r="S1042" t="b">
        <v>0</v>
      </c>
      <c r="T1042" t="s">
        <v>8281</v>
      </c>
      <c r="U1042" s="8">
        <v>2.9411764705882353E-3</v>
      </c>
      <c r="V1042" s="17">
        <f t="shared" si="96"/>
        <v>250</v>
      </c>
      <c r="W1042" t="s">
        <v>8331</v>
      </c>
      <c r="X1042" t="s">
        <v>8332</v>
      </c>
    </row>
    <row r="1043" spans="1:24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21">
        <f t="shared" si="97"/>
        <v>42579.500104166662</v>
      </c>
      <c r="L1043" s="24">
        <v>42579.500104166669</v>
      </c>
      <c r="M1043" s="27">
        <f t="shared" si="98"/>
        <v>7</v>
      </c>
      <c r="N1043" s="27">
        <f t="shared" si="99"/>
        <v>2016</v>
      </c>
      <c r="O1043" s="25" t="str">
        <f t="shared" si="100"/>
        <v>Jul</v>
      </c>
      <c r="P1043" s="19">
        <f t="shared" si="101"/>
        <v>42609.500104166662</v>
      </c>
      <c r="Q1043" t="b">
        <v>0</v>
      </c>
      <c r="R1043">
        <v>0</v>
      </c>
      <c r="S1043" t="b">
        <v>0</v>
      </c>
      <c r="T1043" t="s">
        <v>8281</v>
      </c>
      <c r="U1043" s="8">
        <v>0</v>
      </c>
      <c r="V1043" s="17" t="e">
        <f t="shared" si="96"/>
        <v>#DIV/0!</v>
      </c>
      <c r="W1043" t="s">
        <v>8331</v>
      </c>
      <c r="X1043" t="s">
        <v>8332</v>
      </c>
    </row>
    <row r="1044" spans="1:24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21">
        <f t="shared" si="97"/>
        <v>41830.851759259254</v>
      </c>
      <c r="L1044" s="24">
        <v>41830.851759259262</v>
      </c>
      <c r="M1044" s="27">
        <f t="shared" si="98"/>
        <v>7</v>
      </c>
      <c r="N1044" s="27">
        <f t="shared" si="99"/>
        <v>2014</v>
      </c>
      <c r="O1044" s="25" t="str">
        <f t="shared" si="100"/>
        <v>Jul</v>
      </c>
      <c r="P1044" s="19">
        <f t="shared" si="101"/>
        <v>41850.851759259254</v>
      </c>
      <c r="Q1044" t="b">
        <v>0</v>
      </c>
      <c r="R1044">
        <v>1</v>
      </c>
      <c r="S1044" t="b">
        <v>0</v>
      </c>
      <c r="T1044" t="s">
        <v>8281</v>
      </c>
      <c r="U1044" s="8">
        <v>1.5384615384615385E-2</v>
      </c>
      <c r="V1044" s="17">
        <f t="shared" si="96"/>
        <v>10</v>
      </c>
      <c r="W1044" t="s">
        <v>8331</v>
      </c>
      <c r="X1044" t="s">
        <v>8332</v>
      </c>
    </row>
    <row r="1045" spans="1:24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21">
        <f t="shared" si="97"/>
        <v>41851.487824074073</v>
      </c>
      <c r="L1045" s="24">
        <v>41851.487824074073</v>
      </c>
      <c r="M1045" s="27">
        <f t="shared" si="98"/>
        <v>7</v>
      </c>
      <c r="N1045" s="27">
        <f t="shared" si="99"/>
        <v>2014</v>
      </c>
      <c r="O1045" s="25" t="str">
        <f t="shared" si="100"/>
        <v>Jul</v>
      </c>
      <c r="P1045" s="19">
        <f t="shared" si="101"/>
        <v>41894.208333333328</v>
      </c>
      <c r="Q1045" t="b">
        <v>0</v>
      </c>
      <c r="R1045">
        <v>292</v>
      </c>
      <c r="S1045" t="b">
        <v>0</v>
      </c>
      <c r="T1045" t="s">
        <v>8281</v>
      </c>
      <c r="U1045" s="8">
        <v>8.5370000000000001E-2</v>
      </c>
      <c r="V1045" s="17">
        <f t="shared" si="96"/>
        <v>29.236301369863014</v>
      </c>
      <c r="W1045" t="s">
        <v>8331</v>
      </c>
      <c r="X1045" t="s">
        <v>8332</v>
      </c>
    </row>
    <row r="1046" spans="1:24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21">
        <f t="shared" si="97"/>
        <v>42114.044618055552</v>
      </c>
      <c r="L1046" s="24">
        <v>42114.044618055559</v>
      </c>
      <c r="M1046" s="27">
        <f t="shared" si="98"/>
        <v>4</v>
      </c>
      <c r="N1046" s="27">
        <f t="shared" si="99"/>
        <v>2015</v>
      </c>
      <c r="O1046" s="25" t="str">
        <f t="shared" si="100"/>
        <v>Apr</v>
      </c>
      <c r="P1046" s="19">
        <f t="shared" si="101"/>
        <v>42144.044618055552</v>
      </c>
      <c r="Q1046" t="b">
        <v>0</v>
      </c>
      <c r="R1046">
        <v>2</v>
      </c>
      <c r="S1046" t="b">
        <v>0</v>
      </c>
      <c r="T1046" t="s">
        <v>8281</v>
      </c>
      <c r="U1046" s="8">
        <v>8.571428571428571E-4</v>
      </c>
      <c r="V1046" s="17">
        <f t="shared" si="96"/>
        <v>3</v>
      </c>
      <c r="W1046" t="s">
        <v>8331</v>
      </c>
      <c r="X1046" t="s">
        <v>8332</v>
      </c>
    </row>
    <row r="1047" spans="1:24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21">
        <f t="shared" si="97"/>
        <v>42011.717604166661</v>
      </c>
      <c r="L1047" s="24">
        <v>42011.717604166668</v>
      </c>
      <c r="M1047" s="27">
        <f t="shared" si="98"/>
        <v>1</v>
      </c>
      <c r="N1047" s="27">
        <f t="shared" si="99"/>
        <v>2015</v>
      </c>
      <c r="O1047" s="25" t="str">
        <f t="shared" si="100"/>
        <v>Jan</v>
      </c>
      <c r="P1047" s="19">
        <f t="shared" si="101"/>
        <v>42068.643749999996</v>
      </c>
      <c r="Q1047" t="b">
        <v>0</v>
      </c>
      <c r="R1047">
        <v>8</v>
      </c>
      <c r="S1047" t="b">
        <v>0</v>
      </c>
      <c r="T1047" t="s">
        <v>8281</v>
      </c>
      <c r="U1047" s="8">
        <v>2.6599999999999999E-2</v>
      </c>
      <c r="V1047" s="17">
        <f t="shared" si="96"/>
        <v>33.25</v>
      </c>
      <c r="W1047" t="s">
        <v>8331</v>
      </c>
      <c r="X1047" t="s">
        <v>8332</v>
      </c>
    </row>
    <row r="1048" spans="1:24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21">
        <f t="shared" si="97"/>
        <v>41844.666087962956</v>
      </c>
      <c r="L1048" s="24">
        <v>41844.666087962964</v>
      </c>
      <c r="M1048" s="27">
        <f t="shared" si="98"/>
        <v>7</v>
      </c>
      <c r="N1048" s="27">
        <f t="shared" si="99"/>
        <v>2014</v>
      </c>
      <c r="O1048" s="25" t="str">
        <f t="shared" si="100"/>
        <v>Jul</v>
      </c>
      <c r="P1048" s="19">
        <f t="shared" si="101"/>
        <v>41874.666087962956</v>
      </c>
      <c r="Q1048" t="b">
        <v>0</v>
      </c>
      <c r="R1048">
        <v>0</v>
      </c>
      <c r="S1048" t="b">
        <v>0</v>
      </c>
      <c r="T1048" t="s">
        <v>8281</v>
      </c>
      <c r="U1048" s="8">
        <v>0</v>
      </c>
      <c r="V1048" s="17" t="e">
        <f t="shared" si="96"/>
        <v>#DIV/0!</v>
      </c>
      <c r="W1048" t="s">
        <v>8331</v>
      </c>
      <c r="X1048" t="s">
        <v>8332</v>
      </c>
    </row>
    <row r="1049" spans="1:24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21">
        <f t="shared" si="97"/>
        <v>42319.643055555549</v>
      </c>
      <c r="L1049" s="24">
        <v>42319.643055555556</v>
      </c>
      <c r="M1049" s="27">
        <f t="shared" si="98"/>
        <v>11</v>
      </c>
      <c r="N1049" s="27">
        <f t="shared" si="99"/>
        <v>2015</v>
      </c>
      <c r="O1049" s="25" t="str">
        <f t="shared" si="100"/>
        <v>Nov</v>
      </c>
      <c r="P1049" s="19">
        <f t="shared" si="101"/>
        <v>42364.643055555549</v>
      </c>
      <c r="Q1049" t="b">
        <v>0</v>
      </c>
      <c r="R1049">
        <v>1</v>
      </c>
      <c r="S1049" t="b">
        <v>0</v>
      </c>
      <c r="T1049" t="s">
        <v>8281</v>
      </c>
      <c r="U1049" s="8">
        <v>5.0000000000000001E-4</v>
      </c>
      <c r="V1049" s="17">
        <f t="shared" si="96"/>
        <v>1</v>
      </c>
      <c r="W1049" t="s">
        <v>8331</v>
      </c>
      <c r="X1049" t="s">
        <v>8332</v>
      </c>
    </row>
    <row r="1050" spans="1:24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21">
        <f t="shared" si="97"/>
        <v>41918.610127314816</v>
      </c>
      <c r="L1050" s="24">
        <v>41918.610127314816</v>
      </c>
      <c r="M1050" s="27">
        <f t="shared" si="98"/>
        <v>10</v>
      </c>
      <c r="N1050" s="27">
        <f t="shared" si="99"/>
        <v>2014</v>
      </c>
      <c r="O1050" s="25" t="str">
        <f t="shared" si="100"/>
        <v>Oct</v>
      </c>
      <c r="P1050" s="19">
        <f t="shared" si="101"/>
        <v>41948.65179398148</v>
      </c>
      <c r="Q1050" t="b">
        <v>0</v>
      </c>
      <c r="R1050">
        <v>4</v>
      </c>
      <c r="S1050" t="b">
        <v>0</v>
      </c>
      <c r="T1050" t="s">
        <v>8281</v>
      </c>
      <c r="U1050" s="8">
        <v>1.4133333333333333E-2</v>
      </c>
      <c r="V1050" s="17">
        <f t="shared" si="96"/>
        <v>53</v>
      </c>
      <c r="W1050" t="s">
        <v>8331</v>
      </c>
      <c r="X1050" t="s">
        <v>8332</v>
      </c>
    </row>
    <row r="1051" spans="1:24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21">
        <f t="shared" si="97"/>
        <v>42597.844780092586</v>
      </c>
      <c r="L1051" s="24">
        <v>42597.844780092593</v>
      </c>
      <c r="M1051" s="27">
        <f t="shared" si="98"/>
        <v>8</v>
      </c>
      <c r="N1051" s="27">
        <f t="shared" si="99"/>
        <v>2016</v>
      </c>
      <c r="O1051" s="25" t="str">
        <f t="shared" si="100"/>
        <v>Aug</v>
      </c>
      <c r="P1051" s="19">
        <f t="shared" si="101"/>
        <v>42637.844780092586</v>
      </c>
      <c r="Q1051" t="b">
        <v>0</v>
      </c>
      <c r="R1051">
        <v>0</v>
      </c>
      <c r="S1051" t="b">
        <v>0</v>
      </c>
      <c r="T1051" t="s">
        <v>8281</v>
      </c>
      <c r="U1051" s="8">
        <v>0</v>
      </c>
      <c r="V1051" s="17" t="e">
        <f t="shared" si="96"/>
        <v>#DIV/0!</v>
      </c>
      <c r="W1051" t="s">
        <v>8331</v>
      </c>
      <c r="X1051" t="s">
        <v>8332</v>
      </c>
    </row>
    <row r="1052" spans="1:24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21">
        <f t="shared" si="97"/>
        <v>42382.222743055558</v>
      </c>
      <c r="L1052" s="24">
        <v>42382.222743055558</v>
      </c>
      <c r="M1052" s="27">
        <f t="shared" si="98"/>
        <v>1</v>
      </c>
      <c r="N1052" s="27">
        <f t="shared" si="99"/>
        <v>2016</v>
      </c>
      <c r="O1052" s="25" t="str">
        <f t="shared" si="100"/>
        <v>Jan</v>
      </c>
      <c r="P1052" s="19">
        <f t="shared" si="101"/>
        <v>42412.222743055558</v>
      </c>
      <c r="Q1052" t="b">
        <v>0</v>
      </c>
      <c r="R1052">
        <v>0</v>
      </c>
      <c r="S1052" t="b">
        <v>0</v>
      </c>
      <c r="T1052" t="s">
        <v>8281</v>
      </c>
      <c r="U1052" s="8">
        <v>0</v>
      </c>
      <c r="V1052" s="17" t="e">
        <f t="shared" si="96"/>
        <v>#DIV/0!</v>
      </c>
      <c r="W1052" t="s">
        <v>8331</v>
      </c>
      <c r="X1052" t="s">
        <v>8332</v>
      </c>
    </row>
    <row r="1053" spans="1:24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21">
        <f t="shared" si="97"/>
        <v>42231.588854166665</v>
      </c>
      <c r="L1053" s="24">
        <v>42231.588854166665</v>
      </c>
      <c r="M1053" s="27">
        <f t="shared" si="98"/>
        <v>8</v>
      </c>
      <c r="N1053" s="27">
        <f t="shared" si="99"/>
        <v>2015</v>
      </c>
      <c r="O1053" s="25" t="str">
        <f t="shared" si="100"/>
        <v>Aug</v>
      </c>
      <c r="P1053" s="19">
        <f t="shared" si="101"/>
        <v>42261.588854166665</v>
      </c>
      <c r="Q1053" t="b">
        <v>0</v>
      </c>
      <c r="R1053">
        <v>0</v>
      </c>
      <c r="S1053" t="b">
        <v>0</v>
      </c>
      <c r="T1053" t="s">
        <v>8281</v>
      </c>
      <c r="U1053" s="8">
        <v>0</v>
      </c>
      <c r="V1053" s="17" t="e">
        <f t="shared" si="96"/>
        <v>#DIV/0!</v>
      </c>
      <c r="W1053" t="s">
        <v>8331</v>
      </c>
      <c r="X1053" t="s">
        <v>8332</v>
      </c>
    </row>
    <row r="1054" spans="1:24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21">
        <f t="shared" si="97"/>
        <v>41849.805844907409</v>
      </c>
      <c r="L1054" s="24">
        <v>41849.805844907409</v>
      </c>
      <c r="M1054" s="27">
        <f t="shared" si="98"/>
        <v>7</v>
      </c>
      <c r="N1054" s="27">
        <f t="shared" si="99"/>
        <v>2014</v>
      </c>
      <c r="O1054" s="25" t="str">
        <f t="shared" si="100"/>
        <v>Jul</v>
      </c>
      <c r="P1054" s="19">
        <f t="shared" si="101"/>
        <v>41877.805844907409</v>
      </c>
      <c r="Q1054" t="b">
        <v>0</v>
      </c>
      <c r="R1054">
        <v>0</v>
      </c>
      <c r="S1054" t="b">
        <v>0</v>
      </c>
      <c r="T1054" t="s">
        <v>8281</v>
      </c>
      <c r="U1054" s="8">
        <v>0</v>
      </c>
      <c r="V1054" s="17" t="e">
        <f t="shared" si="96"/>
        <v>#DIV/0!</v>
      </c>
      <c r="W1054" t="s">
        <v>8331</v>
      </c>
      <c r="X1054" t="s">
        <v>8332</v>
      </c>
    </row>
    <row r="1055" spans="1:24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21">
        <f t="shared" si="97"/>
        <v>42483.589062499996</v>
      </c>
      <c r="L1055" s="24">
        <v>42483.589062500003</v>
      </c>
      <c r="M1055" s="27">
        <f t="shared" si="98"/>
        <v>4</v>
      </c>
      <c r="N1055" s="27">
        <f t="shared" si="99"/>
        <v>2016</v>
      </c>
      <c r="O1055" s="25" t="str">
        <f t="shared" si="100"/>
        <v>Apr</v>
      </c>
      <c r="P1055" s="19">
        <f t="shared" si="101"/>
        <v>42527.631249999999</v>
      </c>
      <c r="Q1055" t="b">
        <v>0</v>
      </c>
      <c r="R1055">
        <v>1</v>
      </c>
      <c r="S1055" t="b">
        <v>0</v>
      </c>
      <c r="T1055" t="s">
        <v>8281</v>
      </c>
      <c r="U1055" s="8">
        <v>0.01</v>
      </c>
      <c r="V1055" s="17">
        <f t="shared" si="96"/>
        <v>15</v>
      </c>
      <c r="W1055" t="s">
        <v>8331</v>
      </c>
      <c r="X1055" t="s">
        <v>8332</v>
      </c>
    </row>
    <row r="1056" spans="1:24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21">
        <f t="shared" si="97"/>
        <v>42774.964490740742</v>
      </c>
      <c r="L1056" s="24">
        <v>42774.964490740742</v>
      </c>
      <c r="M1056" s="27">
        <f t="shared" si="98"/>
        <v>2</v>
      </c>
      <c r="N1056" s="27">
        <f t="shared" si="99"/>
        <v>2017</v>
      </c>
      <c r="O1056" s="25" t="str">
        <f t="shared" si="100"/>
        <v>Feb</v>
      </c>
      <c r="P1056" s="19">
        <f t="shared" si="101"/>
        <v>42799.964490740742</v>
      </c>
      <c r="Q1056" t="b">
        <v>0</v>
      </c>
      <c r="R1056">
        <v>0</v>
      </c>
      <c r="S1056" t="b">
        <v>0</v>
      </c>
      <c r="T1056" t="s">
        <v>8281</v>
      </c>
      <c r="U1056" s="8">
        <v>0</v>
      </c>
      <c r="V1056" s="17" t="e">
        <f t="shared" si="96"/>
        <v>#DIV/0!</v>
      </c>
      <c r="W1056" t="s">
        <v>8331</v>
      </c>
      <c r="X1056" t="s">
        <v>8332</v>
      </c>
    </row>
    <row r="1057" spans="1:24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21">
        <f t="shared" si="97"/>
        <v>41831.643506944441</v>
      </c>
      <c r="L1057" s="24">
        <v>41831.643506944441</v>
      </c>
      <c r="M1057" s="27">
        <f t="shared" si="98"/>
        <v>7</v>
      </c>
      <c r="N1057" s="27">
        <f t="shared" si="99"/>
        <v>2014</v>
      </c>
      <c r="O1057" s="25" t="str">
        <f t="shared" si="100"/>
        <v>Jul</v>
      </c>
      <c r="P1057" s="19">
        <f t="shared" si="101"/>
        <v>41861.708333333328</v>
      </c>
      <c r="Q1057" t="b">
        <v>0</v>
      </c>
      <c r="R1057">
        <v>0</v>
      </c>
      <c r="S1057" t="b">
        <v>0</v>
      </c>
      <c r="T1057" t="s">
        <v>8281</v>
      </c>
      <c r="U1057" s="8">
        <v>0</v>
      </c>
      <c r="V1057" s="17" t="e">
        <f t="shared" si="96"/>
        <v>#DIV/0!</v>
      </c>
      <c r="W1057" t="s">
        <v>8331</v>
      </c>
      <c r="X1057" t="s">
        <v>8332</v>
      </c>
    </row>
    <row r="1058" spans="1:24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21">
        <f t="shared" si="97"/>
        <v>42406.784085648142</v>
      </c>
      <c r="L1058" s="24">
        <v>42406.784085648149</v>
      </c>
      <c r="M1058" s="27">
        <f t="shared" si="98"/>
        <v>2</v>
      </c>
      <c r="N1058" s="27">
        <f t="shared" si="99"/>
        <v>2016</v>
      </c>
      <c r="O1058" s="25" t="str">
        <f t="shared" si="100"/>
        <v>Feb</v>
      </c>
      <c r="P1058" s="19">
        <f t="shared" si="101"/>
        <v>42436.784085648142</v>
      </c>
      <c r="Q1058" t="b">
        <v>0</v>
      </c>
      <c r="R1058">
        <v>0</v>
      </c>
      <c r="S1058" t="b">
        <v>0</v>
      </c>
      <c r="T1058" t="s">
        <v>8281</v>
      </c>
      <c r="U1058" s="8">
        <v>0</v>
      </c>
      <c r="V1058" s="17" t="e">
        <f t="shared" si="96"/>
        <v>#DIV/0!</v>
      </c>
      <c r="W1058" t="s">
        <v>8331</v>
      </c>
      <c r="X1058" t="s">
        <v>8332</v>
      </c>
    </row>
    <row r="1059" spans="1:24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21">
        <f t="shared" si="97"/>
        <v>42058.511307870365</v>
      </c>
      <c r="L1059" s="24">
        <v>42058.511307870373</v>
      </c>
      <c r="M1059" s="27">
        <f t="shared" si="98"/>
        <v>2</v>
      </c>
      <c r="N1059" s="27">
        <f t="shared" si="99"/>
        <v>2015</v>
      </c>
      <c r="O1059" s="25" t="str">
        <f t="shared" si="100"/>
        <v>Feb</v>
      </c>
      <c r="P1059" s="19">
        <f t="shared" si="101"/>
        <v>42118.469641203701</v>
      </c>
      <c r="Q1059" t="b">
        <v>0</v>
      </c>
      <c r="R1059">
        <v>0</v>
      </c>
      <c r="S1059" t="b">
        <v>0</v>
      </c>
      <c r="T1059" t="s">
        <v>8281</v>
      </c>
      <c r="U1059" s="8">
        <v>0</v>
      </c>
      <c r="V1059" s="17" t="e">
        <f t="shared" si="96"/>
        <v>#DIV/0!</v>
      </c>
      <c r="W1059" t="s">
        <v>8331</v>
      </c>
      <c r="X1059" t="s">
        <v>8332</v>
      </c>
    </row>
    <row r="1060" spans="1:24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21">
        <f t="shared" si="97"/>
        <v>42678.662997685184</v>
      </c>
      <c r="L1060" s="24">
        <v>42678.662997685184</v>
      </c>
      <c r="M1060" s="27">
        <f t="shared" si="98"/>
        <v>11</v>
      </c>
      <c r="N1060" s="27">
        <f t="shared" si="99"/>
        <v>2016</v>
      </c>
      <c r="O1060" s="25" t="str">
        <f t="shared" si="100"/>
        <v>Nov</v>
      </c>
      <c r="P1060" s="19">
        <f t="shared" si="101"/>
        <v>42708.704664351848</v>
      </c>
      <c r="Q1060" t="b">
        <v>0</v>
      </c>
      <c r="R1060">
        <v>0</v>
      </c>
      <c r="S1060" t="b">
        <v>0</v>
      </c>
      <c r="T1060" t="s">
        <v>8281</v>
      </c>
      <c r="U1060" s="8">
        <v>0</v>
      </c>
      <c r="V1060" s="17" t="e">
        <f t="shared" si="96"/>
        <v>#DIV/0!</v>
      </c>
      <c r="W1060" t="s">
        <v>8331</v>
      </c>
      <c r="X1060" t="s">
        <v>8332</v>
      </c>
    </row>
    <row r="1061" spans="1:24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21">
        <f t="shared" si="97"/>
        <v>42047.692627314813</v>
      </c>
      <c r="L1061" s="24">
        <v>42047.692627314813</v>
      </c>
      <c r="M1061" s="27">
        <f t="shared" si="98"/>
        <v>2</v>
      </c>
      <c r="N1061" s="27">
        <f t="shared" si="99"/>
        <v>2015</v>
      </c>
      <c r="O1061" s="25" t="str">
        <f t="shared" si="100"/>
        <v>Feb</v>
      </c>
      <c r="P1061" s="19">
        <f t="shared" si="101"/>
        <v>42088.791666666664</v>
      </c>
      <c r="Q1061" t="b">
        <v>0</v>
      </c>
      <c r="R1061">
        <v>0</v>
      </c>
      <c r="S1061" t="b">
        <v>0</v>
      </c>
      <c r="T1061" t="s">
        <v>8281</v>
      </c>
      <c r="U1061" s="8">
        <v>0</v>
      </c>
      <c r="V1061" s="17" t="e">
        <f t="shared" si="96"/>
        <v>#DIV/0!</v>
      </c>
      <c r="W1061" t="s">
        <v>8331</v>
      </c>
      <c r="X1061" t="s">
        <v>8332</v>
      </c>
    </row>
    <row r="1062" spans="1:24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21">
        <f t="shared" si="97"/>
        <v>42046.581666666665</v>
      </c>
      <c r="L1062" s="24">
        <v>42046.581666666665</v>
      </c>
      <c r="M1062" s="27">
        <f t="shared" si="98"/>
        <v>2</v>
      </c>
      <c r="N1062" s="27">
        <f t="shared" si="99"/>
        <v>2015</v>
      </c>
      <c r="O1062" s="25" t="str">
        <f t="shared" si="100"/>
        <v>Feb</v>
      </c>
      <c r="P1062" s="19">
        <f t="shared" si="101"/>
        <v>42076.54</v>
      </c>
      <c r="Q1062" t="b">
        <v>0</v>
      </c>
      <c r="R1062">
        <v>1</v>
      </c>
      <c r="S1062" t="b">
        <v>0</v>
      </c>
      <c r="T1062" t="s">
        <v>8281</v>
      </c>
      <c r="U1062" s="8">
        <v>0.01</v>
      </c>
      <c r="V1062" s="17">
        <f t="shared" si="96"/>
        <v>50</v>
      </c>
      <c r="W1062" t="s">
        <v>8331</v>
      </c>
      <c r="X1062" t="s">
        <v>8332</v>
      </c>
    </row>
    <row r="1063" spans="1:24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21">
        <f t="shared" si="97"/>
        <v>42079.704780092587</v>
      </c>
      <c r="L1063" s="24">
        <v>42079.704780092594</v>
      </c>
      <c r="M1063" s="27">
        <f t="shared" si="98"/>
        <v>3</v>
      </c>
      <c r="N1063" s="27">
        <f t="shared" si="99"/>
        <v>2015</v>
      </c>
      <c r="O1063" s="25" t="str">
        <f t="shared" si="100"/>
        <v>Mar</v>
      </c>
      <c r="P1063" s="19">
        <f t="shared" si="101"/>
        <v>42109.704780092587</v>
      </c>
      <c r="Q1063" t="b">
        <v>0</v>
      </c>
      <c r="R1063">
        <v>0</v>
      </c>
      <c r="S1063" t="b">
        <v>0</v>
      </c>
      <c r="T1063" t="s">
        <v>8281</v>
      </c>
      <c r="U1063" s="8">
        <v>0</v>
      </c>
      <c r="V1063" s="17" t="e">
        <f t="shared" si="96"/>
        <v>#DIV/0!</v>
      </c>
      <c r="W1063" t="s">
        <v>8331</v>
      </c>
      <c r="X1063" t="s">
        <v>8332</v>
      </c>
    </row>
    <row r="1064" spans="1:24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21">
        <f t="shared" si="97"/>
        <v>42432.068379629629</v>
      </c>
      <c r="L1064" s="24">
        <v>42432.068379629629</v>
      </c>
      <c r="M1064" s="27">
        <f t="shared" si="98"/>
        <v>3</v>
      </c>
      <c r="N1064" s="27">
        <f t="shared" si="99"/>
        <v>2016</v>
      </c>
      <c r="O1064" s="25" t="str">
        <f t="shared" si="100"/>
        <v>Mar</v>
      </c>
      <c r="P1064" s="19">
        <f t="shared" si="101"/>
        <v>42491.833333333336</v>
      </c>
      <c r="Q1064" t="b">
        <v>0</v>
      </c>
      <c r="R1064">
        <v>4</v>
      </c>
      <c r="S1064" t="b">
        <v>0</v>
      </c>
      <c r="T1064" t="s">
        <v>8281</v>
      </c>
      <c r="U1064" s="8">
        <v>0.95477386934673369</v>
      </c>
      <c r="V1064" s="17">
        <f t="shared" si="96"/>
        <v>47.5</v>
      </c>
      <c r="W1064" t="s">
        <v>8331</v>
      </c>
      <c r="X1064" t="s">
        <v>8332</v>
      </c>
    </row>
    <row r="1065" spans="1:24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21">
        <f t="shared" si="97"/>
        <v>42556.598854166667</v>
      </c>
      <c r="L1065" s="24">
        <v>42556.598854166667</v>
      </c>
      <c r="M1065" s="27">
        <f t="shared" si="98"/>
        <v>7</v>
      </c>
      <c r="N1065" s="27">
        <f t="shared" si="99"/>
        <v>2016</v>
      </c>
      <c r="O1065" s="25" t="str">
        <f t="shared" si="100"/>
        <v>Jul</v>
      </c>
      <c r="P1065" s="19">
        <f t="shared" si="101"/>
        <v>42563.598854166667</v>
      </c>
      <c r="Q1065" t="b">
        <v>0</v>
      </c>
      <c r="R1065">
        <v>0</v>
      </c>
      <c r="S1065" t="b">
        <v>0</v>
      </c>
      <c r="T1065" t="s">
        <v>8281</v>
      </c>
      <c r="U1065" s="8">
        <v>0</v>
      </c>
      <c r="V1065" s="17" t="e">
        <f t="shared" si="96"/>
        <v>#DIV/0!</v>
      </c>
      <c r="W1065" t="s">
        <v>8331</v>
      </c>
      <c r="X1065" t="s">
        <v>8332</v>
      </c>
    </row>
    <row r="1066" spans="1:24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21">
        <f t="shared" si="97"/>
        <v>42582.822476851848</v>
      </c>
      <c r="L1066" s="24">
        <v>42582.822476851848</v>
      </c>
      <c r="M1066" s="27">
        <f t="shared" si="98"/>
        <v>7</v>
      </c>
      <c r="N1066" s="27">
        <f t="shared" si="99"/>
        <v>2016</v>
      </c>
      <c r="O1066" s="25" t="str">
        <f t="shared" si="100"/>
        <v>Jul</v>
      </c>
      <c r="P1066" s="19">
        <f t="shared" si="101"/>
        <v>42612.822476851848</v>
      </c>
      <c r="Q1066" t="b">
        <v>0</v>
      </c>
      <c r="R1066">
        <v>123</v>
      </c>
      <c r="S1066" t="b">
        <v>0</v>
      </c>
      <c r="T1066" t="s">
        <v>8282</v>
      </c>
      <c r="U1066" s="8">
        <v>8.9744444444444446E-2</v>
      </c>
      <c r="V1066" s="17">
        <f t="shared" si="96"/>
        <v>65.666666666666671</v>
      </c>
      <c r="W1066" t="s">
        <v>8333</v>
      </c>
      <c r="X1066" t="s">
        <v>8334</v>
      </c>
    </row>
    <row r="1067" spans="1:24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21">
        <f t="shared" si="97"/>
        <v>41417.019710648143</v>
      </c>
      <c r="L1067" s="24">
        <v>41417.01971064815</v>
      </c>
      <c r="M1067" s="27">
        <f t="shared" si="98"/>
        <v>5</v>
      </c>
      <c r="N1067" s="27">
        <f t="shared" si="99"/>
        <v>2013</v>
      </c>
      <c r="O1067" s="25" t="str">
        <f t="shared" si="100"/>
        <v>May</v>
      </c>
      <c r="P1067" s="19">
        <f t="shared" si="101"/>
        <v>41462.019710648143</v>
      </c>
      <c r="Q1067" t="b">
        <v>0</v>
      </c>
      <c r="R1067">
        <v>5</v>
      </c>
      <c r="S1067" t="b">
        <v>0</v>
      </c>
      <c r="T1067" t="s">
        <v>8282</v>
      </c>
      <c r="U1067" s="8">
        <v>2.7E-2</v>
      </c>
      <c r="V1067" s="17">
        <f t="shared" si="96"/>
        <v>16.2</v>
      </c>
      <c r="W1067" t="s">
        <v>8333</v>
      </c>
      <c r="X1067" t="s">
        <v>8334</v>
      </c>
    </row>
    <row r="1068" spans="1:24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21">
        <f t="shared" si="97"/>
        <v>41661.172708333332</v>
      </c>
      <c r="L1068" s="24">
        <v>41661.172708333332</v>
      </c>
      <c r="M1068" s="27">
        <f t="shared" si="98"/>
        <v>1</v>
      </c>
      <c r="N1068" s="27">
        <f t="shared" si="99"/>
        <v>2014</v>
      </c>
      <c r="O1068" s="25" t="str">
        <f t="shared" si="100"/>
        <v>Jan</v>
      </c>
      <c r="P1068" s="19">
        <f t="shared" si="101"/>
        <v>41689.172708333332</v>
      </c>
      <c r="Q1068" t="b">
        <v>0</v>
      </c>
      <c r="R1068">
        <v>148</v>
      </c>
      <c r="S1068" t="b">
        <v>0</v>
      </c>
      <c r="T1068" t="s">
        <v>8282</v>
      </c>
      <c r="U1068" s="8">
        <v>3.3673333333333333E-2</v>
      </c>
      <c r="V1068" s="17">
        <f t="shared" si="96"/>
        <v>34.128378378378379</v>
      </c>
      <c r="W1068" t="s">
        <v>8333</v>
      </c>
      <c r="X1068" t="s">
        <v>8334</v>
      </c>
    </row>
    <row r="1069" spans="1:24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21">
        <f t="shared" si="97"/>
        <v>41445.754421296289</v>
      </c>
      <c r="L1069" s="24">
        <v>41445.754421296297</v>
      </c>
      <c r="M1069" s="27">
        <f t="shared" si="98"/>
        <v>6</v>
      </c>
      <c r="N1069" s="27">
        <f t="shared" si="99"/>
        <v>2013</v>
      </c>
      <c r="O1069" s="25" t="str">
        <f t="shared" si="100"/>
        <v>Jun</v>
      </c>
      <c r="P1069" s="19">
        <f t="shared" si="101"/>
        <v>41490.754421296289</v>
      </c>
      <c r="Q1069" t="b">
        <v>0</v>
      </c>
      <c r="R1069">
        <v>10</v>
      </c>
      <c r="S1069" t="b">
        <v>0</v>
      </c>
      <c r="T1069" t="s">
        <v>8282</v>
      </c>
      <c r="U1069" s="8">
        <v>0.26</v>
      </c>
      <c r="V1069" s="17">
        <f t="shared" si="96"/>
        <v>13</v>
      </c>
      <c r="W1069" t="s">
        <v>8333</v>
      </c>
      <c r="X1069" t="s">
        <v>8334</v>
      </c>
    </row>
    <row r="1070" spans="1:24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21">
        <f t="shared" si="97"/>
        <v>41599.647349537037</v>
      </c>
      <c r="L1070" s="24">
        <v>41599.647349537037</v>
      </c>
      <c r="M1070" s="27">
        <f t="shared" si="98"/>
        <v>11</v>
      </c>
      <c r="N1070" s="27">
        <f t="shared" si="99"/>
        <v>2013</v>
      </c>
      <c r="O1070" s="25" t="str">
        <f t="shared" si="100"/>
        <v>Nov</v>
      </c>
      <c r="P1070" s="19">
        <f t="shared" si="101"/>
        <v>41629.647349537037</v>
      </c>
      <c r="Q1070" t="b">
        <v>0</v>
      </c>
      <c r="R1070">
        <v>4</v>
      </c>
      <c r="S1070" t="b">
        <v>0</v>
      </c>
      <c r="T1070" t="s">
        <v>8282</v>
      </c>
      <c r="U1070" s="8">
        <v>1.5E-3</v>
      </c>
      <c r="V1070" s="17">
        <f t="shared" si="96"/>
        <v>11.25</v>
      </c>
      <c r="W1070" t="s">
        <v>8333</v>
      </c>
      <c r="X1070" t="s">
        <v>8334</v>
      </c>
    </row>
    <row r="1071" spans="1:24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21">
        <f t="shared" si="97"/>
        <v>42440.162777777776</v>
      </c>
      <c r="L1071" s="24">
        <v>42440.162777777776</v>
      </c>
      <c r="M1071" s="27">
        <f t="shared" si="98"/>
        <v>3</v>
      </c>
      <c r="N1071" s="27">
        <f t="shared" si="99"/>
        <v>2016</v>
      </c>
      <c r="O1071" s="25" t="str">
        <f t="shared" si="100"/>
        <v>Mar</v>
      </c>
      <c r="P1071" s="19">
        <f t="shared" si="101"/>
        <v>42470.121111111112</v>
      </c>
      <c r="Q1071" t="b">
        <v>0</v>
      </c>
      <c r="R1071">
        <v>21</v>
      </c>
      <c r="S1071" t="b">
        <v>0</v>
      </c>
      <c r="T1071" t="s">
        <v>8282</v>
      </c>
      <c r="U1071" s="8">
        <v>0.38636363636363635</v>
      </c>
      <c r="V1071" s="17">
        <f t="shared" si="96"/>
        <v>40.476190476190474</v>
      </c>
      <c r="W1071" t="s">
        <v>8333</v>
      </c>
      <c r="X1071" t="s">
        <v>8334</v>
      </c>
    </row>
    <row r="1072" spans="1:24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21">
        <f t="shared" si="97"/>
        <v>41572.021516203698</v>
      </c>
      <c r="L1072" s="24">
        <v>41572.021516203706</v>
      </c>
      <c r="M1072" s="27">
        <f t="shared" si="98"/>
        <v>10</v>
      </c>
      <c r="N1072" s="27">
        <f t="shared" si="99"/>
        <v>2013</v>
      </c>
      <c r="O1072" s="25" t="str">
        <f t="shared" si="100"/>
        <v>Oct</v>
      </c>
      <c r="P1072" s="19">
        <f t="shared" si="101"/>
        <v>41604.06318287037</v>
      </c>
      <c r="Q1072" t="b">
        <v>0</v>
      </c>
      <c r="R1072">
        <v>2</v>
      </c>
      <c r="S1072" t="b">
        <v>0</v>
      </c>
      <c r="T1072" t="s">
        <v>8282</v>
      </c>
      <c r="U1072" s="8">
        <v>7.0000000000000001E-3</v>
      </c>
      <c r="V1072" s="17">
        <f t="shared" si="96"/>
        <v>35</v>
      </c>
      <c r="W1072" t="s">
        <v>8333</v>
      </c>
      <c r="X1072" t="s">
        <v>8334</v>
      </c>
    </row>
    <row r="1073" spans="1:24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21">
        <f t="shared" si="97"/>
        <v>41162.803495370368</v>
      </c>
      <c r="L1073" s="24">
        <v>41162.803495370368</v>
      </c>
      <c r="M1073" s="27">
        <f t="shared" si="98"/>
        <v>9</v>
      </c>
      <c r="N1073" s="27">
        <f t="shared" si="99"/>
        <v>2012</v>
      </c>
      <c r="O1073" s="25" t="str">
        <f t="shared" si="100"/>
        <v>Sep</v>
      </c>
      <c r="P1073" s="19">
        <f t="shared" si="101"/>
        <v>41182.803495370368</v>
      </c>
      <c r="Q1073" t="b">
        <v>0</v>
      </c>
      <c r="R1073">
        <v>0</v>
      </c>
      <c r="S1073" t="b">
        <v>0</v>
      </c>
      <c r="T1073" t="s">
        <v>8282</v>
      </c>
      <c r="U1073" s="8">
        <v>0</v>
      </c>
      <c r="V1073" s="17" t="e">
        <f t="shared" si="96"/>
        <v>#DIV/0!</v>
      </c>
      <c r="W1073" t="s">
        <v>8333</v>
      </c>
      <c r="X1073" t="s">
        <v>8334</v>
      </c>
    </row>
    <row r="1074" spans="1:24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21">
        <f t="shared" si="97"/>
        <v>42295.545057870368</v>
      </c>
      <c r="L1074" s="24">
        <v>42295.545057870368</v>
      </c>
      <c r="M1074" s="27">
        <f t="shared" si="98"/>
        <v>10</v>
      </c>
      <c r="N1074" s="27">
        <f t="shared" si="99"/>
        <v>2015</v>
      </c>
      <c r="O1074" s="25" t="str">
        <f t="shared" si="100"/>
        <v>Oct</v>
      </c>
      <c r="P1074" s="19">
        <f t="shared" si="101"/>
        <v>42325.586724537039</v>
      </c>
      <c r="Q1074" t="b">
        <v>0</v>
      </c>
      <c r="R1074">
        <v>4</v>
      </c>
      <c r="S1074" t="b">
        <v>0</v>
      </c>
      <c r="T1074" t="s">
        <v>8282</v>
      </c>
      <c r="U1074" s="8">
        <v>6.8000000000000005E-4</v>
      </c>
      <c r="V1074" s="17">
        <f t="shared" si="96"/>
        <v>12.75</v>
      </c>
      <c r="W1074" t="s">
        <v>8333</v>
      </c>
      <c r="X1074" t="s">
        <v>8334</v>
      </c>
    </row>
    <row r="1075" spans="1:24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21">
        <f t="shared" si="97"/>
        <v>41645.623807870368</v>
      </c>
      <c r="L1075" s="24">
        <v>41645.623807870368</v>
      </c>
      <c r="M1075" s="27">
        <f t="shared" si="98"/>
        <v>1</v>
      </c>
      <c r="N1075" s="27">
        <f t="shared" si="99"/>
        <v>2014</v>
      </c>
      <c r="O1075" s="25" t="str">
        <f t="shared" si="100"/>
        <v>Jan</v>
      </c>
      <c r="P1075" s="19">
        <f t="shared" si="101"/>
        <v>41675.623807870368</v>
      </c>
      <c r="Q1075" t="b">
        <v>0</v>
      </c>
      <c r="R1075">
        <v>1</v>
      </c>
      <c r="S1075" t="b">
        <v>0</v>
      </c>
      <c r="T1075" t="s">
        <v>8282</v>
      </c>
      <c r="U1075" s="8">
        <v>1.3333333333333334E-2</v>
      </c>
      <c r="V1075" s="17">
        <f t="shared" si="96"/>
        <v>10</v>
      </c>
      <c r="W1075" t="s">
        <v>8333</v>
      </c>
      <c r="X1075" t="s">
        <v>8334</v>
      </c>
    </row>
    <row r="1076" spans="1:24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21">
        <f t="shared" si="97"/>
        <v>40802.756261574068</v>
      </c>
      <c r="L1076" s="24">
        <v>40802.756261574075</v>
      </c>
      <c r="M1076" s="27">
        <f t="shared" si="98"/>
        <v>9</v>
      </c>
      <c r="N1076" s="27">
        <f t="shared" si="99"/>
        <v>2011</v>
      </c>
      <c r="O1076" s="25" t="str">
        <f t="shared" si="100"/>
        <v>Sep</v>
      </c>
      <c r="P1076" s="19">
        <f t="shared" si="101"/>
        <v>40832.756261574068</v>
      </c>
      <c r="Q1076" t="b">
        <v>0</v>
      </c>
      <c r="R1076">
        <v>30</v>
      </c>
      <c r="S1076" t="b">
        <v>0</v>
      </c>
      <c r="T1076" t="s">
        <v>8282</v>
      </c>
      <c r="U1076" s="8">
        <v>6.3092592592592589E-2</v>
      </c>
      <c r="V1076" s="17">
        <f t="shared" si="96"/>
        <v>113.56666666666666</v>
      </c>
      <c r="W1076" t="s">
        <v>8333</v>
      </c>
      <c r="X1076" t="s">
        <v>8334</v>
      </c>
    </row>
    <row r="1077" spans="1:24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21">
        <f t="shared" si="97"/>
        <v>41612.964641203704</v>
      </c>
      <c r="L1077" s="24">
        <v>41612.964641203704</v>
      </c>
      <c r="M1077" s="27">
        <f t="shared" si="98"/>
        <v>12</v>
      </c>
      <c r="N1077" s="27">
        <f t="shared" si="99"/>
        <v>2013</v>
      </c>
      <c r="O1077" s="25" t="str">
        <f t="shared" si="100"/>
        <v>Dec</v>
      </c>
      <c r="P1077" s="19">
        <f t="shared" si="101"/>
        <v>41642.964641203704</v>
      </c>
      <c r="Q1077" t="b">
        <v>0</v>
      </c>
      <c r="R1077">
        <v>3</v>
      </c>
      <c r="S1077" t="b">
        <v>0</v>
      </c>
      <c r="T1077" t="s">
        <v>8282</v>
      </c>
      <c r="U1077" s="8">
        <v>4.4999999999999998E-2</v>
      </c>
      <c r="V1077" s="17">
        <f t="shared" si="96"/>
        <v>15</v>
      </c>
      <c r="W1077" t="s">
        <v>8333</v>
      </c>
      <c r="X1077" t="s">
        <v>8334</v>
      </c>
    </row>
    <row r="1078" spans="1:24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21">
        <f t="shared" si="97"/>
        <v>41005.695787037032</v>
      </c>
      <c r="L1078" s="24">
        <v>41005.695787037039</v>
      </c>
      <c r="M1078" s="27">
        <f t="shared" si="98"/>
        <v>4</v>
      </c>
      <c r="N1078" s="27">
        <f t="shared" si="99"/>
        <v>2012</v>
      </c>
      <c r="O1078" s="25" t="str">
        <f t="shared" si="100"/>
        <v>Apr</v>
      </c>
      <c r="P1078" s="19">
        <f t="shared" si="101"/>
        <v>41035.695787037032</v>
      </c>
      <c r="Q1078" t="b">
        <v>0</v>
      </c>
      <c r="R1078">
        <v>975</v>
      </c>
      <c r="S1078" t="b">
        <v>0</v>
      </c>
      <c r="T1078" t="s">
        <v>8282</v>
      </c>
      <c r="U1078" s="8">
        <v>0.62765333333333329</v>
      </c>
      <c r="V1078" s="17">
        <f t="shared" si="96"/>
        <v>48.281025641025643</v>
      </c>
      <c r="W1078" t="s">
        <v>8333</v>
      </c>
      <c r="X1078" t="s">
        <v>8334</v>
      </c>
    </row>
    <row r="1079" spans="1:24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21">
        <f t="shared" si="97"/>
        <v>41838.169560185182</v>
      </c>
      <c r="L1079" s="24">
        <v>41838.169560185182</v>
      </c>
      <c r="M1079" s="27">
        <f t="shared" si="98"/>
        <v>7</v>
      </c>
      <c r="N1079" s="27">
        <f t="shared" si="99"/>
        <v>2014</v>
      </c>
      <c r="O1079" s="25" t="str">
        <f t="shared" si="100"/>
        <v>Jul</v>
      </c>
      <c r="P1079" s="19">
        <f t="shared" si="101"/>
        <v>41893.169560185182</v>
      </c>
      <c r="Q1079" t="b">
        <v>0</v>
      </c>
      <c r="R1079">
        <v>167</v>
      </c>
      <c r="S1079" t="b">
        <v>0</v>
      </c>
      <c r="T1079" t="s">
        <v>8282</v>
      </c>
      <c r="U1079" s="8">
        <v>0.29376000000000002</v>
      </c>
      <c r="V1079" s="17">
        <f t="shared" si="96"/>
        <v>43.976047904191617</v>
      </c>
      <c r="W1079" t="s">
        <v>8333</v>
      </c>
      <c r="X1079" t="s">
        <v>8334</v>
      </c>
    </row>
    <row r="1080" spans="1:24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21">
        <f t="shared" si="97"/>
        <v>42352.958460648144</v>
      </c>
      <c r="L1080" s="24">
        <v>42352.958460648151</v>
      </c>
      <c r="M1080" s="27">
        <f t="shared" si="98"/>
        <v>12</v>
      </c>
      <c r="N1080" s="27">
        <f t="shared" si="99"/>
        <v>2015</v>
      </c>
      <c r="O1080" s="25" t="str">
        <f t="shared" si="100"/>
        <v>Dec</v>
      </c>
      <c r="P1080" s="19">
        <f t="shared" si="101"/>
        <v>42382.958460648144</v>
      </c>
      <c r="Q1080" t="b">
        <v>0</v>
      </c>
      <c r="R1080">
        <v>5</v>
      </c>
      <c r="S1080" t="b">
        <v>0</v>
      </c>
      <c r="T1080" t="s">
        <v>8282</v>
      </c>
      <c r="U1080" s="8">
        <v>7.4999999999999997E-2</v>
      </c>
      <c r="V1080" s="17">
        <f t="shared" si="96"/>
        <v>9</v>
      </c>
      <c r="W1080" t="s">
        <v>8333</v>
      </c>
      <c r="X1080" t="s">
        <v>8334</v>
      </c>
    </row>
    <row r="1081" spans="1:24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21">
        <f t="shared" si="97"/>
        <v>40700.987511574072</v>
      </c>
      <c r="L1081" s="24">
        <v>40700.987511574072</v>
      </c>
      <c r="M1081" s="27">
        <f t="shared" si="98"/>
        <v>6</v>
      </c>
      <c r="N1081" s="27">
        <f t="shared" si="99"/>
        <v>2011</v>
      </c>
      <c r="O1081" s="25" t="str">
        <f t="shared" si="100"/>
        <v>Jun</v>
      </c>
      <c r="P1081" s="19">
        <f t="shared" si="101"/>
        <v>40745.987511574072</v>
      </c>
      <c r="Q1081" t="b">
        <v>0</v>
      </c>
      <c r="R1081">
        <v>18</v>
      </c>
      <c r="S1081" t="b">
        <v>0</v>
      </c>
      <c r="T1081" t="s">
        <v>8282</v>
      </c>
      <c r="U1081" s="8">
        <v>2.6076923076923077E-2</v>
      </c>
      <c r="V1081" s="17">
        <f t="shared" si="96"/>
        <v>37.666666666666664</v>
      </c>
      <c r="W1081" t="s">
        <v>8333</v>
      </c>
      <c r="X1081" t="s">
        <v>8334</v>
      </c>
    </row>
    <row r="1082" spans="1:24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21">
        <f t="shared" si="97"/>
        <v>42479.358055555553</v>
      </c>
      <c r="L1082" s="24">
        <v>42479.358055555553</v>
      </c>
      <c r="M1082" s="27">
        <f t="shared" si="98"/>
        <v>4</v>
      </c>
      <c r="N1082" s="27">
        <f t="shared" si="99"/>
        <v>2016</v>
      </c>
      <c r="O1082" s="25" t="str">
        <f t="shared" si="100"/>
        <v>Apr</v>
      </c>
      <c r="P1082" s="19">
        <f t="shared" si="101"/>
        <v>42504.358055555553</v>
      </c>
      <c r="Q1082" t="b">
        <v>0</v>
      </c>
      <c r="R1082">
        <v>98</v>
      </c>
      <c r="S1082" t="b">
        <v>0</v>
      </c>
      <c r="T1082" t="s">
        <v>8282</v>
      </c>
      <c r="U1082" s="8">
        <v>9.1050000000000006E-2</v>
      </c>
      <c r="V1082" s="17">
        <f t="shared" si="96"/>
        <v>18.581632653061224</v>
      </c>
      <c r="W1082" t="s">
        <v>8333</v>
      </c>
      <c r="X1082" t="s">
        <v>8334</v>
      </c>
    </row>
    <row r="1083" spans="1:24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21">
        <f t="shared" si="97"/>
        <v>41739.929780092592</v>
      </c>
      <c r="L1083" s="24">
        <v>41739.929780092592</v>
      </c>
      <c r="M1083" s="27">
        <f t="shared" si="98"/>
        <v>4</v>
      </c>
      <c r="N1083" s="27">
        <f t="shared" si="99"/>
        <v>2014</v>
      </c>
      <c r="O1083" s="25" t="str">
        <f t="shared" si="100"/>
        <v>Apr</v>
      </c>
      <c r="P1083" s="19">
        <f t="shared" si="101"/>
        <v>41769.929780092592</v>
      </c>
      <c r="Q1083" t="b">
        <v>0</v>
      </c>
      <c r="R1083">
        <v>4</v>
      </c>
      <c r="S1083" t="b">
        <v>0</v>
      </c>
      <c r="T1083" t="s">
        <v>8282</v>
      </c>
      <c r="U1083" s="8">
        <v>1.7647058823529413E-4</v>
      </c>
      <c r="V1083" s="17">
        <f t="shared" si="96"/>
        <v>3</v>
      </c>
      <c r="W1083" t="s">
        <v>8333</v>
      </c>
      <c r="X1083" t="s">
        <v>8334</v>
      </c>
    </row>
    <row r="1084" spans="1:24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21">
        <f t="shared" si="97"/>
        <v>42002.718657407408</v>
      </c>
      <c r="L1084" s="24">
        <v>42002.718657407408</v>
      </c>
      <c r="M1084" s="27">
        <f t="shared" si="98"/>
        <v>12</v>
      </c>
      <c r="N1084" s="27">
        <f t="shared" si="99"/>
        <v>2014</v>
      </c>
      <c r="O1084" s="25" t="str">
        <f t="shared" si="100"/>
        <v>Dec</v>
      </c>
      <c r="P1084" s="19">
        <f t="shared" si="101"/>
        <v>42032.718657407408</v>
      </c>
      <c r="Q1084" t="b">
        <v>0</v>
      </c>
      <c r="R1084">
        <v>3</v>
      </c>
      <c r="S1084" t="b">
        <v>0</v>
      </c>
      <c r="T1084" t="s">
        <v>8282</v>
      </c>
      <c r="U1084" s="8">
        <v>5.5999999999999999E-3</v>
      </c>
      <c r="V1084" s="17">
        <f t="shared" si="96"/>
        <v>18.666666666666668</v>
      </c>
      <c r="W1084" t="s">
        <v>8333</v>
      </c>
      <c r="X1084" t="s">
        <v>8334</v>
      </c>
    </row>
    <row r="1085" spans="1:24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21">
        <f t="shared" si="97"/>
        <v>41101.697777777772</v>
      </c>
      <c r="L1085" s="24">
        <v>41101.697777777779</v>
      </c>
      <c r="M1085" s="27">
        <f t="shared" si="98"/>
        <v>7</v>
      </c>
      <c r="N1085" s="27">
        <f t="shared" si="99"/>
        <v>2012</v>
      </c>
      <c r="O1085" s="25" t="str">
        <f t="shared" si="100"/>
        <v>Jul</v>
      </c>
      <c r="P1085" s="19">
        <f t="shared" si="101"/>
        <v>41131.697777777772</v>
      </c>
      <c r="Q1085" t="b">
        <v>0</v>
      </c>
      <c r="R1085">
        <v>1</v>
      </c>
      <c r="S1085" t="b">
        <v>0</v>
      </c>
      <c r="T1085" t="s">
        <v>8282</v>
      </c>
      <c r="U1085" s="8">
        <v>8.2000000000000007E-3</v>
      </c>
      <c r="V1085" s="17">
        <f t="shared" si="96"/>
        <v>410</v>
      </c>
      <c r="W1085" t="s">
        <v>8333</v>
      </c>
      <c r="X1085" t="s">
        <v>8334</v>
      </c>
    </row>
    <row r="1086" spans="1:24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21">
        <f t="shared" si="97"/>
        <v>41793.451192129629</v>
      </c>
      <c r="L1086" s="24">
        <v>41793.451192129629</v>
      </c>
      <c r="M1086" s="27">
        <f t="shared" si="98"/>
        <v>6</v>
      </c>
      <c r="N1086" s="27">
        <f t="shared" si="99"/>
        <v>2014</v>
      </c>
      <c r="O1086" s="25" t="str">
        <f t="shared" si="100"/>
        <v>Jun</v>
      </c>
      <c r="P1086" s="19">
        <f t="shared" si="101"/>
        <v>41853.451192129629</v>
      </c>
      <c r="Q1086" t="b">
        <v>0</v>
      </c>
      <c r="R1086">
        <v>0</v>
      </c>
      <c r="S1086" t="b">
        <v>0</v>
      </c>
      <c r="T1086" t="s">
        <v>8282</v>
      </c>
      <c r="U1086" s="8">
        <v>0</v>
      </c>
      <c r="V1086" s="17" t="e">
        <f t="shared" si="96"/>
        <v>#DIV/0!</v>
      </c>
      <c r="W1086" t="s">
        <v>8333</v>
      </c>
      <c r="X1086" t="s">
        <v>8334</v>
      </c>
    </row>
    <row r="1087" spans="1:24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21">
        <f t="shared" si="97"/>
        <v>41829.703749999993</v>
      </c>
      <c r="L1087" s="24">
        <v>41829.703750000001</v>
      </c>
      <c r="M1087" s="27">
        <f t="shared" si="98"/>
        <v>7</v>
      </c>
      <c r="N1087" s="27">
        <f t="shared" si="99"/>
        <v>2014</v>
      </c>
      <c r="O1087" s="25" t="str">
        <f t="shared" si="100"/>
        <v>Jul</v>
      </c>
      <c r="P1087" s="19">
        <f t="shared" si="101"/>
        <v>41859.703749999993</v>
      </c>
      <c r="Q1087" t="b">
        <v>0</v>
      </c>
      <c r="R1087">
        <v>9</v>
      </c>
      <c r="S1087" t="b">
        <v>0</v>
      </c>
      <c r="T1087" t="s">
        <v>8282</v>
      </c>
      <c r="U1087" s="8">
        <v>3.4200000000000001E-2</v>
      </c>
      <c r="V1087" s="17">
        <f t="shared" si="96"/>
        <v>114</v>
      </c>
      <c r="W1087" t="s">
        <v>8333</v>
      </c>
      <c r="X1087" t="s">
        <v>8334</v>
      </c>
    </row>
    <row r="1088" spans="1:24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21">
        <f t="shared" si="97"/>
        <v>42413.462673611109</v>
      </c>
      <c r="L1088" s="24">
        <v>42413.462673611109</v>
      </c>
      <c r="M1088" s="27">
        <f t="shared" si="98"/>
        <v>2</v>
      </c>
      <c r="N1088" s="27">
        <f t="shared" si="99"/>
        <v>2016</v>
      </c>
      <c r="O1088" s="25" t="str">
        <f t="shared" si="100"/>
        <v>Feb</v>
      </c>
      <c r="P1088" s="19">
        <f t="shared" si="101"/>
        <v>42443.421006944445</v>
      </c>
      <c r="Q1088" t="b">
        <v>0</v>
      </c>
      <c r="R1088">
        <v>2</v>
      </c>
      <c r="S1088" t="b">
        <v>0</v>
      </c>
      <c r="T1088" t="s">
        <v>8282</v>
      </c>
      <c r="U1088" s="8">
        <v>8.3333333333333339E-4</v>
      </c>
      <c r="V1088" s="17">
        <f t="shared" si="96"/>
        <v>7.5</v>
      </c>
      <c r="W1088" t="s">
        <v>8333</v>
      </c>
      <c r="X1088" t="s">
        <v>8334</v>
      </c>
    </row>
    <row r="1089" spans="1:24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21">
        <f t="shared" si="97"/>
        <v>41845.658460648148</v>
      </c>
      <c r="L1089" s="24">
        <v>41845.658460648148</v>
      </c>
      <c r="M1089" s="27">
        <f t="shared" si="98"/>
        <v>7</v>
      </c>
      <c r="N1089" s="27">
        <f t="shared" si="99"/>
        <v>2014</v>
      </c>
      <c r="O1089" s="25" t="str">
        <f t="shared" si="100"/>
        <v>Jul</v>
      </c>
      <c r="P1089" s="19">
        <f t="shared" si="101"/>
        <v>41875.658460648148</v>
      </c>
      <c r="Q1089" t="b">
        <v>0</v>
      </c>
      <c r="R1089">
        <v>0</v>
      </c>
      <c r="S1089" t="b">
        <v>0</v>
      </c>
      <c r="T1089" t="s">
        <v>8282</v>
      </c>
      <c r="U1089" s="8">
        <v>0</v>
      </c>
      <c r="V1089" s="17" t="e">
        <f t="shared" si="96"/>
        <v>#DIV/0!</v>
      </c>
      <c r="W1089" t="s">
        <v>8333</v>
      </c>
      <c r="X1089" t="s">
        <v>8334</v>
      </c>
    </row>
    <row r="1090" spans="1:24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21">
        <f t="shared" si="97"/>
        <v>41775.505636574067</v>
      </c>
      <c r="L1090" s="24">
        <v>41775.505636574075</v>
      </c>
      <c r="M1090" s="27">
        <f t="shared" si="98"/>
        <v>5</v>
      </c>
      <c r="N1090" s="27">
        <f t="shared" si="99"/>
        <v>2014</v>
      </c>
      <c r="O1090" s="25" t="str">
        <f t="shared" si="100"/>
        <v>May</v>
      </c>
      <c r="P1090" s="19">
        <f t="shared" si="101"/>
        <v>41805.505636574067</v>
      </c>
      <c r="Q1090" t="b">
        <v>0</v>
      </c>
      <c r="R1090">
        <v>147</v>
      </c>
      <c r="S1090" t="b">
        <v>0</v>
      </c>
      <c r="T1090" t="s">
        <v>8282</v>
      </c>
      <c r="U1090" s="8">
        <v>0.14182977777777778</v>
      </c>
      <c r="V1090" s="17">
        <f t="shared" ref="V1090:V1153" si="102">E1090/R1090</f>
        <v>43.41727891156463</v>
      </c>
      <c r="W1090" t="s">
        <v>8333</v>
      </c>
      <c r="X1090" t="s">
        <v>8334</v>
      </c>
    </row>
    <row r="1091" spans="1:24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21">
        <f t="shared" ref="K1091:K1154" si="103">(J1090/86400)+25569+(-5/24)</f>
        <v>41723.591053240736</v>
      </c>
      <c r="L1091" s="24">
        <v>41723.591053240743</v>
      </c>
      <c r="M1091" s="27">
        <f t="shared" ref="M1091:M1154" si="104">MONTH(L1091)</f>
        <v>3</v>
      </c>
      <c r="N1091" s="27">
        <f t="shared" ref="N1091:N1154" si="105">YEAR(L1091)</f>
        <v>2014</v>
      </c>
      <c r="O1091" s="25" t="str">
        <f t="shared" ref="O1091:O1154" si="106">VLOOKUP($M1091,$AI$3:$AJ$14,2,FALSE)</f>
        <v>Mar</v>
      </c>
      <c r="P1091" s="19">
        <f t="shared" ref="P1091:P1154" si="107">(I1090/86400)+25569+(-5/24)</f>
        <v>41753.591053240736</v>
      </c>
      <c r="Q1091" t="b">
        <v>0</v>
      </c>
      <c r="R1091">
        <v>49</v>
      </c>
      <c r="S1091" t="b">
        <v>0</v>
      </c>
      <c r="T1091" t="s">
        <v>8282</v>
      </c>
      <c r="U1091" s="8">
        <v>7.8266666666666665E-2</v>
      </c>
      <c r="V1091" s="17">
        <f t="shared" si="102"/>
        <v>23.959183673469386</v>
      </c>
      <c r="W1091" t="s">
        <v>8333</v>
      </c>
      <c r="X1091" t="s">
        <v>8334</v>
      </c>
    </row>
    <row r="1092" spans="1:24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21">
        <f t="shared" si="103"/>
        <v>42150.981192129628</v>
      </c>
      <c r="L1092" s="24">
        <v>42150.981192129628</v>
      </c>
      <c r="M1092" s="27">
        <f t="shared" si="104"/>
        <v>5</v>
      </c>
      <c r="N1092" s="27">
        <f t="shared" si="105"/>
        <v>2015</v>
      </c>
      <c r="O1092" s="25" t="str">
        <f t="shared" si="106"/>
        <v>May</v>
      </c>
      <c r="P1092" s="19">
        <f t="shared" si="107"/>
        <v>42180.981192129628</v>
      </c>
      <c r="Q1092" t="b">
        <v>0</v>
      </c>
      <c r="R1092">
        <v>1</v>
      </c>
      <c r="S1092" t="b">
        <v>0</v>
      </c>
      <c r="T1092" t="s">
        <v>8282</v>
      </c>
      <c r="U1092" s="8">
        <v>3.8464497269020693E-4</v>
      </c>
      <c r="V1092" s="17">
        <f t="shared" si="102"/>
        <v>5</v>
      </c>
      <c r="W1092" t="s">
        <v>8333</v>
      </c>
      <c r="X1092" t="s">
        <v>8334</v>
      </c>
    </row>
    <row r="1093" spans="1:24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21">
        <f t="shared" si="103"/>
        <v>42122.977465277778</v>
      </c>
      <c r="L1093" s="24">
        <v>42122.977465277778</v>
      </c>
      <c r="M1093" s="27">
        <f t="shared" si="104"/>
        <v>4</v>
      </c>
      <c r="N1093" s="27">
        <f t="shared" si="105"/>
        <v>2015</v>
      </c>
      <c r="O1093" s="25" t="str">
        <f t="shared" si="106"/>
        <v>Apr</v>
      </c>
      <c r="P1093" s="19">
        <f t="shared" si="107"/>
        <v>42152.977465277778</v>
      </c>
      <c r="Q1093" t="b">
        <v>0</v>
      </c>
      <c r="R1093">
        <v>2</v>
      </c>
      <c r="S1093" t="b">
        <v>0</v>
      </c>
      <c r="T1093" t="s">
        <v>8282</v>
      </c>
      <c r="U1093" s="8">
        <v>0.125</v>
      </c>
      <c r="V1093" s="17">
        <f t="shared" si="102"/>
        <v>12.5</v>
      </c>
      <c r="W1093" t="s">
        <v>8333</v>
      </c>
      <c r="X1093" t="s">
        <v>8334</v>
      </c>
    </row>
    <row r="1094" spans="1:24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21">
        <f t="shared" si="103"/>
        <v>42440.611944444441</v>
      </c>
      <c r="L1094" s="24">
        <v>42440.611944444441</v>
      </c>
      <c r="M1094" s="27">
        <f t="shared" si="104"/>
        <v>3</v>
      </c>
      <c r="N1094" s="27">
        <f t="shared" si="105"/>
        <v>2016</v>
      </c>
      <c r="O1094" s="25" t="str">
        <f t="shared" si="106"/>
        <v>Mar</v>
      </c>
      <c r="P1094" s="19">
        <f t="shared" si="107"/>
        <v>42470.570277777777</v>
      </c>
      <c r="Q1094" t="b">
        <v>0</v>
      </c>
      <c r="R1094">
        <v>7</v>
      </c>
      <c r="S1094" t="b">
        <v>0</v>
      </c>
      <c r="T1094" t="s">
        <v>8282</v>
      </c>
      <c r="U1094" s="8">
        <v>1.0500000000000001E-2</v>
      </c>
      <c r="V1094" s="17">
        <f t="shared" si="102"/>
        <v>3</v>
      </c>
      <c r="W1094" t="s">
        <v>8333</v>
      </c>
      <c r="X1094" t="s">
        <v>8334</v>
      </c>
    </row>
    <row r="1095" spans="1:24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21">
        <f t="shared" si="103"/>
        <v>41249.817569444444</v>
      </c>
      <c r="L1095" s="24">
        <v>41249.817569444444</v>
      </c>
      <c r="M1095" s="27">
        <f t="shared" si="104"/>
        <v>12</v>
      </c>
      <c r="N1095" s="27">
        <f t="shared" si="105"/>
        <v>2012</v>
      </c>
      <c r="O1095" s="25" t="str">
        <f t="shared" si="106"/>
        <v>Dec</v>
      </c>
      <c r="P1095" s="19">
        <f t="shared" si="107"/>
        <v>41279.817569444444</v>
      </c>
      <c r="Q1095" t="b">
        <v>0</v>
      </c>
      <c r="R1095">
        <v>4</v>
      </c>
      <c r="S1095" t="b">
        <v>0</v>
      </c>
      <c r="T1095" t="s">
        <v>8282</v>
      </c>
      <c r="U1095" s="8">
        <v>0.14083333333333334</v>
      </c>
      <c r="V1095" s="17">
        <f t="shared" si="102"/>
        <v>10.5625</v>
      </c>
      <c r="W1095" t="s">
        <v>8333</v>
      </c>
      <c r="X1095" t="s">
        <v>8334</v>
      </c>
    </row>
    <row r="1096" spans="1:24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21">
        <f t="shared" si="103"/>
        <v>42396.765474537031</v>
      </c>
      <c r="L1096" s="24">
        <v>42396.765474537038</v>
      </c>
      <c r="M1096" s="27">
        <f t="shared" si="104"/>
        <v>1</v>
      </c>
      <c r="N1096" s="27">
        <f t="shared" si="105"/>
        <v>2016</v>
      </c>
      <c r="O1096" s="25" t="str">
        <f t="shared" si="106"/>
        <v>Jan</v>
      </c>
      <c r="P1096" s="19">
        <f t="shared" si="107"/>
        <v>42411.765474537031</v>
      </c>
      <c r="Q1096" t="b">
        <v>0</v>
      </c>
      <c r="R1096">
        <v>27</v>
      </c>
      <c r="S1096" t="b">
        <v>0</v>
      </c>
      <c r="T1096" t="s">
        <v>8282</v>
      </c>
      <c r="U1096" s="8">
        <v>0.18300055555555556</v>
      </c>
      <c r="V1096" s="17">
        <f t="shared" si="102"/>
        <v>122.00037037037038</v>
      </c>
      <c r="W1096" t="s">
        <v>8333</v>
      </c>
      <c r="X1096" t="s">
        <v>8334</v>
      </c>
    </row>
    <row r="1097" spans="1:24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21">
        <f t="shared" si="103"/>
        <v>40795.505011574074</v>
      </c>
      <c r="L1097" s="24">
        <v>40795.505011574074</v>
      </c>
      <c r="M1097" s="27">
        <f t="shared" si="104"/>
        <v>9</v>
      </c>
      <c r="N1097" s="27">
        <f t="shared" si="105"/>
        <v>2011</v>
      </c>
      <c r="O1097" s="25" t="str">
        <f t="shared" si="106"/>
        <v>Sep</v>
      </c>
      <c r="P1097" s="19">
        <f t="shared" si="107"/>
        <v>40825.505011574074</v>
      </c>
      <c r="Q1097" t="b">
        <v>0</v>
      </c>
      <c r="R1097">
        <v>94</v>
      </c>
      <c r="S1097" t="b">
        <v>0</v>
      </c>
      <c r="T1097" t="s">
        <v>8282</v>
      </c>
      <c r="U1097" s="8">
        <v>5.0347999999999997E-2</v>
      </c>
      <c r="V1097" s="17">
        <f t="shared" si="102"/>
        <v>267.80851063829789</v>
      </c>
      <c r="W1097" t="s">
        <v>8333</v>
      </c>
      <c r="X1097" t="s">
        <v>8334</v>
      </c>
    </row>
    <row r="1098" spans="1:24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21">
        <f t="shared" si="103"/>
        <v>41486.328935185185</v>
      </c>
      <c r="L1098" s="24">
        <v>41486.328935185185</v>
      </c>
      <c r="M1098" s="27">
        <f t="shared" si="104"/>
        <v>7</v>
      </c>
      <c r="N1098" s="27">
        <f t="shared" si="105"/>
        <v>2013</v>
      </c>
      <c r="O1098" s="25" t="str">
        <f t="shared" si="106"/>
        <v>Jul</v>
      </c>
      <c r="P1098" s="19">
        <f t="shared" si="107"/>
        <v>41516.328935185185</v>
      </c>
      <c r="Q1098" t="b">
        <v>0</v>
      </c>
      <c r="R1098">
        <v>29</v>
      </c>
      <c r="S1098" t="b">
        <v>0</v>
      </c>
      <c r="T1098" t="s">
        <v>8282</v>
      </c>
      <c r="U1098" s="8">
        <v>0.17933333333333334</v>
      </c>
      <c r="V1098" s="17">
        <f t="shared" si="102"/>
        <v>74.206896551724142</v>
      </c>
      <c r="W1098" t="s">
        <v>8333</v>
      </c>
      <c r="X1098" t="s">
        <v>8334</v>
      </c>
    </row>
    <row r="1099" spans="1:24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21">
        <f t="shared" si="103"/>
        <v>41885.309652777774</v>
      </c>
      <c r="L1099" s="24">
        <v>41885.309652777774</v>
      </c>
      <c r="M1099" s="27">
        <f t="shared" si="104"/>
        <v>9</v>
      </c>
      <c r="N1099" s="27">
        <f t="shared" si="105"/>
        <v>2014</v>
      </c>
      <c r="O1099" s="25" t="str">
        <f t="shared" si="106"/>
        <v>Sep</v>
      </c>
      <c r="P1099" s="19">
        <f t="shared" si="107"/>
        <v>41915.9375</v>
      </c>
      <c r="Q1099" t="b">
        <v>0</v>
      </c>
      <c r="R1099">
        <v>7</v>
      </c>
      <c r="S1099" t="b">
        <v>0</v>
      </c>
      <c r="T1099" t="s">
        <v>8282</v>
      </c>
      <c r="U1099" s="8">
        <v>4.6999999999999999E-4</v>
      </c>
      <c r="V1099" s="17">
        <f t="shared" si="102"/>
        <v>6.7142857142857144</v>
      </c>
      <c r="W1099" t="s">
        <v>8333</v>
      </c>
      <c r="X1099" t="s">
        <v>8334</v>
      </c>
    </row>
    <row r="1100" spans="1:24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21">
        <f t="shared" si="103"/>
        <v>41660.584224537037</v>
      </c>
      <c r="L1100" s="24">
        <v>41660.584224537037</v>
      </c>
      <c r="M1100" s="27">
        <f t="shared" si="104"/>
        <v>1</v>
      </c>
      <c r="N1100" s="27">
        <f t="shared" si="105"/>
        <v>2014</v>
      </c>
      <c r="O1100" s="25" t="str">
        <f t="shared" si="106"/>
        <v>Jan</v>
      </c>
      <c r="P1100" s="19">
        <f t="shared" si="107"/>
        <v>41700.584224537037</v>
      </c>
      <c r="Q1100" t="b">
        <v>0</v>
      </c>
      <c r="R1100">
        <v>22</v>
      </c>
      <c r="S1100" t="b">
        <v>0</v>
      </c>
      <c r="T1100" t="s">
        <v>8282</v>
      </c>
      <c r="U1100" s="8">
        <v>7.2120000000000004E-2</v>
      </c>
      <c r="V1100" s="17">
        <f t="shared" si="102"/>
        <v>81.954545454545453</v>
      </c>
      <c r="W1100" t="s">
        <v>8333</v>
      </c>
      <c r="X1100" t="s">
        <v>8334</v>
      </c>
    </row>
    <row r="1101" spans="1:24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21">
        <f t="shared" si="103"/>
        <v>41712.554340277777</v>
      </c>
      <c r="L1101" s="24">
        <v>41712.554340277777</v>
      </c>
      <c r="M1101" s="27">
        <f t="shared" si="104"/>
        <v>3</v>
      </c>
      <c r="N1101" s="27">
        <f t="shared" si="105"/>
        <v>2014</v>
      </c>
      <c r="O1101" s="25" t="str">
        <f t="shared" si="106"/>
        <v>Mar</v>
      </c>
      <c r="P1101" s="19">
        <f t="shared" si="107"/>
        <v>41742.554340277777</v>
      </c>
      <c r="Q1101" t="b">
        <v>0</v>
      </c>
      <c r="R1101">
        <v>1</v>
      </c>
      <c r="S1101" t="b">
        <v>0</v>
      </c>
      <c r="T1101" t="s">
        <v>8282</v>
      </c>
      <c r="U1101" s="8">
        <v>5.0000000000000001E-3</v>
      </c>
      <c r="V1101" s="17">
        <f t="shared" si="102"/>
        <v>25</v>
      </c>
      <c r="W1101" t="s">
        <v>8333</v>
      </c>
      <c r="X1101" t="s">
        <v>8334</v>
      </c>
    </row>
    <row r="1102" spans="1:24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21">
        <f t="shared" si="103"/>
        <v>42107.628101851849</v>
      </c>
      <c r="L1102" s="24">
        <v>42107.628101851849</v>
      </c>
      <c r="M1102" s="27">
        <f t="shared" si="104"/>
        <v>4</v>
      </c>
      <c r="N1102" s="27">
        <f t="shared" si="105"/>
        <v>2015</v>
      </c>
      <c r="O1102" s="25" t="str">
        <f t="shared" si="106"/>
        <v>Apr</v>
      </c>
      <c r="P1102" s="19">
        <f t="shared" si="107"/>
        <v>42137.628101851849</v>
      </c>
      <c r="Q1102" t="b">
        <v>0</v>
      </c>
      <c r="R1102">
        <v>10</v>
      </c>
      <c r="S1102" t="b">
        <v>0</v>
      </c>
      <c r="T1102" t="s">
        <v>8282</v>
      </c>
      <c r="U1102" s="8">
        <v>2.5000000000000001E-2</v>
      </c>
      <c r="V1102" s="17">
        <f t="shared" si="102"/>
        <v>10</v>
      </c>
      <c r="W1102" t="s">
        <v>8333</v>
      </c>
      <c r="X1102" t="s">
        <v>8334</v>
      </c>
    </row>
    <row r="1103" spans="1:24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21">
        <f t="shared" si="103"/>
        <v>42383.902442129627</v>
      </c>
      <c r="L1103" s="24">
        <v>42383.902442129627</v>
      </c>
      <c r="M1103" s="27">
        <f t="shared" si="104"/>
        <v>1</v>
      </c>
      <c r="N1103" s="27">
        <f t="shared" si="105"/>
        <v>2016</v>
      </c>
      <c r="O1103" s="25" t="str">
        <f t="shared" si="106"/>
        <v>Jan</v>
      </c>
      <c r="P1103" s="19">
        <f t="shared" si="107"/>
        <v>42413.902442129627</v>
      </c>
      <c r="Q1103" t="b">
        <v>0</v>
      </c>
      <c r="R1103">
        <v>6</v>
      </c>
      <c r="S1103" t="b">
        <v>0</v>
      </c>
      <c r="T1103" t="s">
        <v>8282</v>
      </c>
      <c r="U1103" s="8">
        <v>4.0999999999999999E-4</v>
      </c>
      <c r="V1103" s="17">
        <f t="shared" si="102"/>
        <v>6.833333333333333</v>
      </c>
      <c r="W1103" t="s">
        <v>8333</v>
      </c>
      <c r="X1103" t="s">
        <v>8334</v>
      </c>
    </row>
    <row r="1104" spans="1:24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21">
        <f t="shared" si="103"/>
        <v>42538.564097222225</v>
      </c>
      <c r="L1104" s="24">
        <v>42538.564097222225</v>
      </c>
      <c r="M1104" s="27">
        <f t="shared" si="104"/>
        <v>6</v>
      </c>
      <c r="N1104" s="27">
        <f t="shared" si="105"/>
        <v>2016</v>
      </c>
      <c r="O1104" s="25" t="str">
        <f t="shared" si="106"/>
        <v>Jun</v>
      </c>
      <c r="P1104" s="19">
        <f t="shared" si="107"/>
        <v>42565.549999999996</v>
      </c>
      <c r="Q1104" t="b">
        <v>0</v>
      </c>
      <c r="R1104">
        <v>24</v>
      </c>
      <c r="S1104" t="b">
        <v>0</v>
      </c>
      <c r="T1104" t="s">
        <v>8282</v>
      </c>
      <c r="U1104" s="8">
        <v>5.3124999999999999E-2</v>
      </c>
      <c r="V1104" s="17">
        <f t="shared" si="102"/>
        <v>17.708333333333332</v>
      </c>
      <c r="W1104" t="s">
        <v>8333</v>
      </c>
      <c r="X1104" t="s">
        <v>8334</v>
      </c>
    </row>
    <row r="1105" spans="1:24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21">
        <f t="shared" si="103"/>
        <v>41576.837094907409</v>
      </c>
      <c r="L1105" s="24">
        <v>41576.837094907409</v>
      </c>
      <c r="M1105" s="27">
        <f t="shared" si="104"/>
        <v>10</v>
      </c>
      <c r="N1105" s="27">
        <f t="shared" si="105"/>
        <v>2013</v>
      </c>
      <c r="O1105" s="25" t="str">
        <f t="shared" si="106"/>
        <v>Oct</v>
      </c>
      <c r="P1105" s="19">
        <f t="shared" si="107"/>
        <v>41617.040972222218</v>
      </c>
      <c r="Q1105" t="b">
        <v>0</v>
      </c>
      <c r="R1105">
        <v>15</v>
      </c>
      <c r="S1105" t="b">
        <v>0</v>
      </c>
      <c r="T1105" t="s">
        <v>8282</v>
      </c>
      <c r="U1105" s="8">
        <v>1.6199999999999999E-2</v>
      </c>
      <c r="V1105" s="17">
        <f t="shared" si="102"/>
        <v>16.2</v>
      </c>
      <c r="W1105" t="s">
        <v>8333</v>
      </c>
      <c r="X1105" t="s">
        <v>8334</v>
      </c>
    </row>
    <row r="1106" spans="1:24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21">
        <f t="shared" si="103"/>
        <v>42479.013773148145</v>
      </c>
      <c r="L1106" s="24">
        <v>42479.013773148145</v>
      </c>
      <c r="M1106" s="27">
        <f t="shared" si="104"/>
        <v>4</v>
      </c>
      <c r="N1106" s="27">
        <f t="shared" si="105"/>
        <v>2016</v>
      </c>
      <c r="O1106" s="25" t="str">
        <f t="shared" si="106"/>
        <v>Apr</v>
      </c>
      <c r="P1106" s="19">
        <f t="shared" si="107"/>
        <v>42539.013773148145</v>
      </c>
      <c r="Q1106" t="b">
        <v>0</v>
      </c>
      <c r="R1106">
        <v>37</v>
      </c>
      <c r="S1106" t="b">
        <v>0</v>
      </c>
      <c r="T1106" t="s">
        <v>8282</v>
      </c>
      <c r="U1106" s="8">
        <v>4.9516666666666667E-2</v>
      </c>
      <c r="V1106" s="17">
        <f t="shared" si="102"/>
        <v>80.297297297297291</v>
      </c>
      <c r="W1106" t="s">
        <v>8333</v>
      </c>
      <c r="X1106" t="s">
        <v>8334</v>
      </c>
    </row>
    <row r="1107" spans="1:24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21">
        <f t="shared" si="103"/>
        <v>41771.201631944445</v>
      </c>
      <c r="L1107" s="24">
        <v>41771.201631944445</v>
      </c>
      <c r="M1107" s="27">
        <f t="shared" si="104"/>
        <v>5</v>
      </c>
      <c r="N1107" s="27">
        <f t="shared" si="105"/>
        <v>2014</v>
      </c>
      <c r="O1107" s="25" t="str">
        <f t="shared" si="106"/>
        <v>May</v>
      </c>
      <c r="P1107" s="19">
        <f t="shared" si="107"/>
        <v>41801.201631944445</v>
      </c>
      <c r="Q1107" t="b">
        <v>0</v>
      </c>
      <c r="R1107">
        <v>20</v>
      </c>
      <c r="S1107" t="b">
        <v>0</v>
      </c>
      <c r="T1107" t="s">
        <v>8282</v>
      </c>
      <c r="U1107" s="8">
        <v>1.5900000000000001E-3</v>
      </c>
      <c r="V1107" s="17">
        <f t="shared" si="102"/>
        <v>71.55</v>
      </c>
      <c r="W1107" t="s">
        <v>8333</v>
      </c>
      <c r="X1107" t="s">
        <v>8334</v>
      </c>
    </row>
    <row r="1108" spans="1:24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21">
        <f t="shared" si="103"/>
        <v>41691.927395833329</v>
      </c>
      <c r="L1108" s="24">
        <v>41691.927395833336</v>
      </c>
      <c r="M1108" s="27">
        <f t="shared" si="104"/>
        <v>2</v>
      </c>
      <c r="N1108" s="27">
        <f t="shared" si="105"/>
        <v>2014</v>
      </c>
      <c r="O1108" s="25" t="str">
        <f t="shared" si="106"/>
        <v>Feb</v>
      </c>
      <c r="P1108" s="19">
        <f t="shared" si="107"/>
        <v>41721.885729166665</v>
      </c>
      <c r="Q1108" t="b">
        <v>0</v>
      </c>
      <c r="R1108">
        <v>7</v>
      </c>
      <c r="S1108" t="b">
        <v>0</v>
      </c>
      <c r="T1108" t="s">
        <v>8282</v>
      </c>
      <c r="U1108" s="8">
        <v>0.41249999999999998</v>
      </c>
      <c r="V1108" s="17">
        <f t="shared" si="102"/>
        <v>23.571428571428573</v>
      </c>
      <c r="W1108" t="s">
        <v>8333</v>
      </c>
      <c r="X1108" t="s">
        <v>8334</v>
      </c>
    </row>
    <row r="1109" spans="1:24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21">
        <f t="shared" si="103"/>
        <v>40973.532118055555</v>
      </c>
      <c r="L1109" s="24">
        <v>40973.532118055555</v>
      </c>
      <c r="M1109" s="27">
        <f t="shared" si="104"/>
        <v>3</v>
      </c>
      <c r="N1109" s="27">
        <f t="shared" si="105"/>
        <v>2012</v>
      </c>
      <c r="O1109" s="25" t="str">
        <f t="shared" si="106"/>
        <v>Mar</v>
      </c>
      <c r="P1109" s="19">
        <f t="shared" si="107"/>
        <v>41003.490451388883</v>
      </c>
      <c r="Q1109" t="b">
        <v>0</v>
      </c>
      <c r="R1109">
        <v>0</v>
      </c>
      <c r="S1109" t="b">
        <v>0</v>
      </c>
      <c r="T1109" t="s">
        <v>8282</v>
      </c>
      <c r="U1109" s="8">
        <v>0</v>
      </c>
      <c r="V1109" s="17" t="e">
        <f t="shared" si="102"/>
        <v>#DIV/0!</v>
      </c>
      <c r="W1109" t="s">
        <v>8333</v>
      </c>
      <c r="X1109" t="s">
        <v>8334</v>
      </c>
    </row>
    <row r="1110" spans="1:24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21">
        <f t="shared" si="103"/>
        <v>41813.653055555551</v>
      </c>
      <c r="L1110" s="24">
        <v>41813.653055555558</v>
      </c>
      <c r="M1110" s="27">
        <f t="shared" si="104"/>
        <v>6</v>
      </c>
      <c r="N1110" s="27">
        <f t="shared" si="105"/>
        <v>2014</v>
      </c>
      <c r="O1110" s="25" t="str">
        <f t="shared" si="106"/>
        <v>Jun</v>
      </c>
      <c r="P1110" s="19">
        <f t="shared" si="107"/>
        <v>41843.653055555551</v>
      </c>
      <c r="Q1110" t="b">
        <v>0</v>
      </c>
      <c r="R1110">
        <v>21</v>
      </c>
      <c r="S1110" t="b">
        <v>0</v>
      </c>
      <c r="T1110" t="s">
        <v>8282</v>
      </c>
      <c r="U1110" s="8">
        <v>2.93E-2</v>
      </c>
      <c r="V1110" s="17">
        <f t="shared" si="102"/>
        <v>34.88095238095238</v>
      </c>
      <c r="W1110" t="s">
        <v>8333</v>
      </c>
      <c r="X1110" t="s">
        <v>8334</v>
      </c>
    </row>
    <row r="1111" spans="1:24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21">
        <f t="shared" si="103"/>
        <v>40952.42864583333</v>
      </c>
      <c r="L1111" s="24">
        <v>40952.42864583333</v>
      </c>
      <c r="M1111" s="27">
        <f t="shared" si="104"/>
        <v>2</v>
      </c>
      <c r="N1111" s="27">
        <f t="shared" si="105"/>
        <v>2012</v>
      </c>
      <c r="O1111" s="25" t="str">
        <f t="shared" si="106"/>
        <v>Feb</v>
      </c>
      <c r="P1111" s="19">
        <f t="shared" si="107"/>
        <v>41012.386979166666</v>
      </c>
      <c r="Q1111" t="b">
        <v>0</v>
      </c>
      <c r="R1111">
        <v>3</v>
      </c>
      <c r="S1111" t="b">
        <v>0</v>
      </c>
      <c r="T1111" t="s">
        <v>8282</v>
      </c>
      <c r="U1111" s="8">
        <v>4.4999999999999997E-3</v>
      </c>
      <c r="V1111" s="17">
        <f t="shared" si="102"/>
        <v>15</v>
      </c>
      <c r="W1111" t="s">
        <v>8333</v>
      </c>
      <c r="X1111" t="s">
        <v>8334</v>
      </c>
    </row>
    <row r="1112" spans="1:24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21">
        <f t="shared" si="103"/>
        <v>42662.543865740743</v>
      </c>
      <c r="L1112" s="24">
        <v>42662.543865740743</v>
      </c>
      <c r="M1112" s="27">
        <f t="shared" si="104"/>
        <v>10</v>
      </c>
      <c r="N1112" s="27">
        <f t="shared" si="105"/>
        <v>2016</v>
      </c>
      <c r="O1112" s="25" t="str">
        <f t="shared" si="106"/>
        <v>Oct</v>
      </c>
      <c r="P1112" s="19">
        <f t="shared" si="107"/>
        <v>42692.5855324074</v>
      </c>
      <c r="Q1112" t="b">
        <v>0</v>
      </c>
      <c r="R1112">
        <v>11</v>
      </c>
      <c r="S1112" t="b">
        <v>0</v>
      </c>
      <c r="T1112" t="s">
        <v>8282</v>
      </c>
      <c r="U1112" s="8">
        <v>5.1000000000000004E-3</v>
      </c>
      <c r="V1112" s="17">
        <f t="shared" si="102"/>
        <v>23.181818181818183</v>
      </c>
      <c r="W1112" t="s">
        <v>8333</v>
      </c>
      <c r="X1112" t="s">
        <v>8334</v>
      </c>
    </row>
    <row r="1113" spans="1:24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21">
        <f t="shared" si="103"/>
        <v>41220.72479166666</v>
      </c>
      <c r="L1113" s="24">
        <v>41220.724791666667</v>
      </c>
      <c r="M1113" s="27">
        <f t="shared" si="104"/>
        <v>11</v>
      </c>
      <c r="N1113" s="27">
        <f t="shared" si="105"/>
        <v>2012</v>
      </c>
      <c r="O1113" s="25" t="str">
        <f t="shared" si="106"/>
        <v>Nov</v>
      </c>
      <c r="P1113" s="19">
        <f t="shared" si="107"/>
        <v>41250.72479166666</v>
      </c>
      <c r="Q1113" t="b">
        <v>0</v>
      </c>
      <c r="R1113">
        <v>1</v>
      </c>
      <c r="S1113" t="b">
        <v>0</v>
      </c>
      <c r="T1113" t="s">
        <v>8282</v>
      </c>
      <c r="U1113" s="8">
        <v>4.0000000000000002E-4</v>
      </c>
      <c r="V1113" s="17">
        <f t="shared" si="102"/>
        <v>1</v>
      </c>
      <c r="W1113" t="s">
        <v>8333</v>
      </c>
      <c r="X1113" t="s">
        <v>8334</v>
      </c>
    </row>
    <row r="1114" spans="1:24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21">
        <f t="shared" si="103"/>
        <v>42346.995254629626</v>
      </c>
      <c r="L1114" s="24">
        <v>42346.995254629626</v>
      </c>
      <c r="M1114" s="27">
        <f t="shared" si="104"/>
        <v>12</v>
      </c>
      <c r="N1114" s="27">
        <f t="shared" si="105"/>
        <v>2015</v>
      </c>
      <c r="O1114" s="25" t="str">
        <f t="shared" si="106"/>
        <v>Dec</v>
      </c>
      <c r="P1114" s="19">
        <f t="shared" si="107"/>
        <v>42376.995254629626</v>
      </c>
      <c r="Q1114" t="b">
        <v>0</v>
      </c>
      <c r="R1114">
        <v>312</v>
      </c>
      <c r="S1114" t="b">
        <v>0</v>
      </c>
      <c r="T1114" t="s">
        <v>8282</v>
      </c>
      <c r="U1114" s="8">
        <v>0.35537409090909089</v>
      </c>
      <c r="V1114" s="17">
        <f t="shared" si="102"/>
        <v>100.23371794871794</v>
      </c>
      <c r="W1114" t="s">
        <v>8333</v>
      </c>
      <c r="X1114" t="s">
        <v>8334</v>
      </c>
    </row>
    <row r="1115" spans="1:24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21">
        <f t="shared" si="103"/>
        <v>41963.551053240742</v>
      </c>
      <c r="L1115" s="24">
        <v>41963.551053240742</v>
      </c>
      <c r="M1115" s="27">
        <f t="shared" si="104"/>
        <v>11</v>
      </c>
      <c r="N1115" s="27">
        <f t="shared" si="105"/>
        <v>2014</v>
      </c>
      <c r="O1115" s="25" t="str">
        <f t="shared" si="106"/>
        <v>Nov</v>
      </c>
      <c r="P1115" s="19">
        <f t="shared" si="107"/>
        <v>42023.145833333336</v>
      </c>
      <c r="Q1115" t="b">
        <v>0</v>
      </c>
      <c r="R1115">
        <v>1</v>
      </c>
      <c r="S1115" t="b">
        <v>0</v>
      </c>
      <c r="T1115" t="s">
        <v>8282</v>
      </c>
      <c r="U1115" s="8">
        <v>5.0000000000000001E-3</v>
      </c>
      <c r="V1115" s="17">
        <f t="shared" si="102"/>
        <v>5</v>
      </c>
      <c r="W1115" t="s">
        <v>8333</v>
      </c>
      <c r="X1115" t="s">
        <v>8334</v>
      </c>
    </row>
    <row r="1116" spans="1:24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21">
        <f t="shared" si="103"/>
        <v>41835.768749999996</v>
      </c>
      <c r="L1116" s="24">
        <v>41835.768750000003</v>
      </c>
      <c r="M1116" s="27">
        <f t="shared" si="104"/>
        <v>7</v>
      </c>
      <c r="N1116" s="27">
        <f t="shared" si="105"/>
        <v>2014</v>
      </c>
      <c r="O1116" s="25" t="str">
        <f t="shared" si="106"/>
        <v>Jul</v>
      </c>
      <c r="P1116" s="19">
        <f t="shared" si="107"/>
        <v>41865.768749999996</v>
      </c>
      <c r="Q1116" t="b">
        <v>0</v>
      </c>
      <c r="R1116">
        <v>3</v>
      </c>
      <c r="S1116" t="b">
        <v>0</v>
      </c>
      <c r="T1116" t="s">
        <v>8282</v>
      </c>
      <c r="U1116" s="8">
        <v>1.6666666666666668E-3</v>
      </c>
      <c r="V1116" s="17">
        <f t="shared" si="102"/>
        <v>3.3333333333333335</v>
      </c>
      <c r="W1116" t="s">
        <v>8333</v>
      </c>
      <c r="X1116" t="s">
        <v>8334</v>
      </c>
    </row>
    <row r="1117" spans="1:24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21">
        <f t="shared" si="103"/>
        <v>41526.13758101852</v>
      </c>
      <c r="L1117" s="24">
        <v>41526.13758101852</v>
      </c>
      <c r="M1117" s="27">
        <f t="shared" si="104"/>
        <v>9</v>
      </c>
      <c r="N1117" s="27">
        <f t="shared" si="105"/>
        <v>2013</v>
      </c>
      <c r="O1117" s="25" t="str">
        <f t="shared" si="106"/>
        <v>Sep</v>
      </c>
      <c r="P1117" s="19">
        <f t="shared" si="107"/>
        <v>41556.13758101852</v>
      </c>
      <c r="Q1117" t="b">
        <v>0</v>
      </c>
      <c r="R1117">
        <v>4</v>
      </c>
      <c r="S1117" t="b">
        <v>0</v>
      </c>
      <c r="T1117" t="s">
        <v>8282</v>
      </c>
      <c r="U1117" s="8">
        <v>1.325E-3</v>
      </c>
      <c r="V1117" s="17">
        <f t="shared" si="102"/>
        <v>13.25</v>
      </c>
      <c r="W1117" t="s">
        <v>8333</v>
      </c>
      <c r="X1117" t="s">
        <v>8334</v>
      </c>
    </row>
    <row r="1118" spans="1:24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21">
        <f t="shared" si="103"/>
        <v>42429.487210648142</v>
      </c>
      <c r="L1118" s="24">
        <v>42429.487210648149</v>
      </c>
      <c r="M1118" s="27">
        <f t="shared" si="104"/>
        <v>2</v>
      </c>
      <c r="N1118" s="27">
        <f t="shared" si="105"/>
        <v>2016</v>
      </c>
      <c r="O1118" s="25" t="str">
        <f t="shared" si="106"/>
        <v>Feb</v>
      </c>
      <c r="P1118" s="19">
        <f t="shared" si="107"/>
        <v>42459.445543981477</v>
      </c>
      <c r="Q1118" t="b">
        <v>0</v>
      </c>
      <c r="R1118">
        <v>10</v>
      </c>
      <c r="S1118" t="b">
        <v>0</v>
      </c>
      <c r="T1118" t="s">
        <v>8282</v>
      </c>
      <c r="U1118" s="8">
        <v>3.5704000000000004E-4</v>
      </c>
      <c r="V1118" s="17">
        <f t="shared" si="102"/>
        <v>17.852</v>
      </c>
      <c r="W1118" t="s">
        <v>8333</v>
      </c>
      <c r="X1118" t="s">
        <v>8334</v>
      </c>
    </row>
    <row r="1119" spans="1:24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21">
        <f t="shared" si="103"/>
        <v>41009.638981481483</v>
      </c>
      <c r="L1119" s="24">
        <v>41009.638981481483</v>
      </c>
      <c r="M1119" s="27">
        <f t="shared" si="104"/>
        <v>4</v>
      </c>
      <c r="N1119" s="27">
        <f t="shared" si="105"/>
        <v>2012</v>
      </c>
      <c r="O1119" s="25" t="str">
        <f t="shared" si="106"/>
        <v>Apr</v>
      </c>
      <c r="P1119" s="19">
        <f t="shared" si="107"/>
        <v>41069.638981481483</v>
      </c>
      <c r="Q1119" t="b">
        <v>0</v>
      </c>
      <c r="R1119">
        <v>8</v>
      </c>
      <c r="S1119" t="b">
        <v>0</v>
      </c>
      <c r="T1119" t="s">
        <v>8282</v>
      </c>
      <c r="U1119" s="8">
        <v>8.3000000000000004E-2</v>
      </c>
      <c r="V1119" s="17">
        <f t="shared" si="102"/>
        <v>10.375</v>
      </c>
      <c r="W1119" t="s">
        <v>8333</v>
      </c>
      <c r="X1119" t="s">
        <v>8334</v>
      </c>
    </row>
    <row r="1120" spans="1:24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21">
        <f t="shared" si="103"/>
        <v>42333.390196759261</v>
      </c>
      <c r="L1120" s="24">
        <v>42333.390196759261</v>
      </c>
      <c r="M1120" s="27">
        <f t="shared" si="104"/>
        <v>11</v>
      </c>
      <c r="N1120" s="27">
        <f t="shared" si="105"/>
        <v>2015</v>
      </c>
      <c r="O1120" s="25" t="str">
        <f t="shared" si="106"/>
        <v>Nov</v>
      </c>
      <c r="P1120" s="19">
        <f t="shared" si="107"/>
        <v>42363.390196759261</v>
      </c>
      <c r="Q1120" t="b">
        <v>0</v>
      </c>
      <c r="R1120">
        <v>3</v>
      </c>
      <c r="S1120" t="b">
        <v>0</v>
      </c>
      <c r="T1120" t="s">
        <v>8282</v>
      </c>
      <c r="U1120" s="8">
        <v>2.4222222222222221E-2</v>
      </c>
      <c r="V1120" s="17">
        <f t="shared" si="102"/>
        <v>36.333333333333336</v>
      </c>
      <c r="W1120" t="s">
        <v>8333</v>
      </c>
      <c r="X1120" t="s">
        <v>8334</v>
      </c>
    </row>
    <row r="1121" spans="1:24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21">
        <f t="shared" si="103"/>
        <v>41703.958090277774</v>
      </c>
      <c r="L1121" s="24">
        <v>41703.958090277774</v>
      </c>
      <c r="M1121" s="27">
        <f t="shared" si="104"/>
        <v>3</v>
      </c>
      <c r="N1121" s="27">
        <f t="shared" si="105"/>
        <v>2014</v>
      </c>
      <c r="O1121" s="25" t="str">
        <f t="shared" si="106"/>
        <v>Mar</v>
      </c>
      <c r="P1121" s="19">
        <f t="shared" si="107"/>
        <v>41733.91642361111</v>
      </c>
      <c r="Q1121" t="b">
        <v>0</v>
      </c>
      <c r="R1121">
        <v>1</v>
      </c>
      <c r="S1121" t="b">
        <v>0</v>
      </c>
      <c r="T1121" t="s">
        <v>8282</v>
      </c>
      <c r="U1121" s="8">
        <v>2.3809523809523812E-3</v>
      </c>
      <c r="V1121" s="17">
        <f t="shared" si="102"/>
        <v>5</v>
      </c>
      <c r="W1121" t="s">
        <v>8333</v>
      </c>
      <c r="X1121" t="s">
        <v>8334</v>
      </c>
    </row>
    <row r="1122" spans="1:24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21">
        <f t="shared" si="103"/>
        <v>41722.584074074075</v>
      </c>
      <c r="L1122" s="24">
        <v>41722.584074074075</v>
      </c>
      <c r="M1122" s="27">
        <f t="shared" si="104"/>
        <v>3</v>
      </c>
      <c r="N1122" s="27">
        <f t="shared" si="105"/>
        <v>2014</v>
      </c>
      <c r="O1122" s="25" t="str">
        <f t="shared" si="106"/>
        <v>Mar</v>
      </c>
      <c r="P1122" s="19">
        <f t="shared" si="107"/>
        <v>41735.584074074075</v>
      </c>
      <c r="Q1122" t="b">
        <v>0</v>
      </c>
      <c r="R1122">
        <v>0</v>
      </c>
      <c r="S1122" t="b">
        <v>0</v>
      </c>
      <c r="T1122" t="s">
        <v>8282</v>
      </c>
      <c r="U1122" s="8">
        <v>0</v>
      </c>
      <c r="V1122" s="17" t="e">
        <f t="shared" si="102"/>
        <v>#DIV/0!</v>
      </c>
      <c r="W1122" t="s">
        <v>8333</v>
      </c>
      <c r="X1122" t="s">
        <v>8334</v>
      </c>
    </row>
    <row r="1123" spans="1:24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21">
        <f t="shared" si="103"/>
        <v>40799.664351851847</v>
      </c>
      <c r="L1123" s="24">
        <v>40799.664351851854</v>
      </c>
      <c r="M1123" s="27">
        <f t="shared" si="104"/>
        <v>9</v>
      </c>
      <c r="N1123" s="27">
        <f t="shared" si="105"/>
        <v>2011</v>
      </c>
      <c r="O1123" s="25" t="str">
        <f t="shared" si="106"/>
        <v>Sep</v>
      </c>
      <c r="P1123" s="19">
        <f t="shared" si="107"/>
        <v>40844.664351851847</v>
      </c>
      <c r="Q1123" t="b">
        <v>0</v>
      </c>
      <c r="R1123">
        <v>5</v>
      </c>
      <c r="S1123" t="b">
        <v>0</v>
      </c>
      <c r="T1123" t="s">
        <v>8282</v>
      </c>
      <c r="U1123" s="8">
        <v>1.16E-4</v>
      </c>
      <c r="V1123" s="17">
        <f t="shared" si="102"/>
        <v>5.8</v>
      </c>
      <c r="W1123" t="s">
        <v>8333</v>
      </c>
      <c r="X1123" t="s">
        <v>8334</v>
      </c>
    </row>
    <row r="1124" spans="1:24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21">
        <f t="shared" si="103"/>
        <v>42412.72587962963</v>
      </c>
      <c r="L1124" s="24">
        <v>42412.72587962963</v>
      </c>
      <c r="M1124" s="27">
        <f t="shared" si="104"/>
        <v>2</v>
      </c>
      <c r="N1124" s="27">
        <f t="shared" si="105"/>
        <v>2016</v>
      </c>
      <c r="O1124" s="25" t="str">
        <f t="shared" si="106"/>
        <v>Feb</v>
      </c>
      <c r="P1124" s="19">
        <f t="shared" si="107"/>
        <v>42442.684212962959</v>
      </c>
      <c r="Q1124" t="b">
        <v>0</v>
      </c>
      <c r="R1124">
        <v>0</v>
      </c>
      <c r="S1124" t="b">
        <v>0</v>
      </c>
      <c r="T1124" t="s">
        <v>8282</v>
      </c>
      <c r="U1124" s="8">
        <v>0</v>
      </c>
      <c r="V1124" s="17" t="e">
        <f t="shared" si="102"/>
        <v>#DIV/0!</v>
      </c>
      <c r="W1124" t="s">
        <v>8333</v>
      </c>
      <c r="X1124" t="s">
        <v>8334</v>
      </c>
    </row>
    <row r="1125" spans="1:24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21">
        <f t="shared" si="103"/>
        <v>41410.495659722219</v>
      </c>
      <c r="L1125" s="24">
        <v>41410.495659722219</v>
      </c>
      <c r="M1125" s="27">
        <f t="shared" si="104"/>
        <v>5</v>
      </c>
      <c r="N1125" s="27">
        <f t="shared" si="105"/>
        <v>2013</v>
      </c>
      <c r="O1125" s="25" t="str">
        <f t="shared" si="106"/>
        <v>May</v>
      </c>
      <c r="P1125" s="19">
        <f t="shared" si="107"/>
        <v>41424.495659722219</v>
      </c>
      <c r="Q1125" t="b">
        <v>0</v>
      </c>
      <c r="R1125">
        <v>3</v>
      </c>
      <c r="S1125" t="b">
        <v>0</v>
      </c>
      <c r="T1125" t="s">
        <v>8282</v>
      </c>
      <c r="U1125" s="8">
        <v>2.2000000000000001E-3</v>
      </c>
      <c r="V1125" s="17">
        <f t="shared" si="102"/>
        <v>3.6666666666666665</v>
      </c>
      <c r="W1125" t="s">
        <v>8333</v>
      </c>
      <c r="X1125" t="s">
        <v>8334</v>
      </c>
    </row>
    <row r="1126" spans="1:24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21">
        <f t="shared" si="103"/>
        <v>41718.315370370365</v>
      </c>
      <c r="L1126" s="24">
        <v>41718.315370370372</v>
      </c>
      <c r="M1126" s="27">
        <f t="shared" si="104"/>
        <v>3</v>
      </c>
      <c r="N1126" s="27">
        <f t="shared" si="105"/>
        <v>2014</v>
      </c>
      <c r="O1126" s="25" t="str">
        <f t="shared" si="106"/>
        <v>Mar</v>
      </c>
      <c r="P1126" s="19">
        <f t="shared" si="107"/>
        <v>41748.315370370365</v>
      </c>
      <c r="Q1126" t="b">
        <v>0</v>
      </c>
      <c r="R1126">
        <v>7</v>
      </c>
      <c r="S1126" t="b">
        <v>0</v>
      </c>
      <c r="T1126" t="s">
        <v>8283</v>
      </c>
      <c r="U1126" s="8">
        <v>4.7222222222222223E-3</v>
      </c>
      <c r="V1126" s="17">
        <f t="shared" si="102"/>
        <v>60.714285714285715</v>
      </c>
      <c r="W1126" t="s">
        <v>8333</v>
      </c>
      <c r="X1126" t="s">
        <v>8335</v>
      </c>
    </row>
    <row r="1127" spans="1:24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21">
        <f t="shared" si="103"/>
        <v>42094.458923611113</v>
      </c>
      <c r="L1127" s="24">
        <v>42094.458923611113</v>
      </c>
      <c r="M1127" s="27">
        <f t="shared" si="104"/>
        <v>3</v>
      </c>
      <c r="N1127" s="27">
        <f t="shared" si="105"/>
        <v>2015</v>
      </c>
      <c r="O1127" s="25" t="str">
        <f t="shared" si="106"/>
        <v>Mar</v>
      </c>
      <c r="P1127" s="19">
        <f t="shared" si="107"/>
        <v>42124.458923611113</v>
      </c>
      <c r="Q1127" t="b">
        <v>0</v>
      </c>
      <c r="R1127">
        <v>0</v>
      </c>
      <c r="S1127" t="b">
        <v>0</v>
      </c>
      <c r="T1127" t="s">
        <v>8283</v>
      </c>
      <c r="U1127" s="8">
        <v>0</v>
      </c>
      <c r="V1127" s="17" t="e">
        <f t="shared" si="102"/>
        <v>#DIV/0!</v>
      </c>
      <c r="W1127" t="s">
        <v>8333</v>
      </c>
      <c r="X1127" t="s">
        <v>8335</v>
      </c>
    </row>
    <row r="1128" spans="1:24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21">
        <f t="shared" si="103"/>
        <v>42212.415856481479</v>
      </c>
      <c r="L1128" s="24">
        <v>42212.415856481479</v>
      </c>
      <c r="M1128" s="27">
        <f t="shared" si="104"/>
        <v>7</v>
      </c>
      <c r="N1128" s="27">
        <f t="shared" si="105"/>
        <v>2015</v>
      </c>
      <c r="O1128" s="25" t="str">
        <f t="shared" si="106"/>
        <v>Jul</v>
      </c>
      <c r="P1128" s="19">
        <f t="shared" si="107"/>
        <v>42272.415856481479</v>
      </c>
      <c r="Q1128" t="b">
        <v>0</v>
      </c>
      <c r="R1128">
        <v>2</v>
      </c>
      <c r="S1128" t="b">
        <v>0</v>
      </c>
      <c r="T1128" t="s">
        <v>8283</v>
      </c>
      <c r="U1128" s="8">
        <v>5.0000000000000001E-3</v>
      </c>
      <c r="V1128" s="17">
        <f t="shared" si="102"/>
        <v>5</v>
      </c>
      <c r="W1128" t="s">
        <v>8333</v>
      </c>
      <c r="X1128" t="s">
        <v>8335</v>
      </c>
    </row>
    <row r="1129" spans="1:24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21">
        <f t="shared" si="103"/>
        <v>42535.119143518517</v>
      </c>
      <c r="L1129" s="24">
        <v>42535.119143518517</v>
      </c>
      <c r="M1129" s="27">
        <f t="shared" si="104"/>
        <v>6</v>
      </c>
      <c r="N1129" s="27">
        <f t="shared" si="105"/>
        <v>2016</v>
      </c>
      <c r="O1129" s="25" t="str">
        <f t="shared" si="106"/>
        <v>Jun</v>
      </c>
      <c r="P1129" s="19">
        <f t="shared" si="107"/>
        <v>42565.119143518517</v>
      </c>
      <c r="Q1129" t="b">
        <v>0</v>
      </c>
      <c r="R1129">
        <v>23</v>
      </c>
      <c r="S1129" t="b">
        <v>0</v>
      </c>
      <c r="T1129" t="s">
        <v>8283</v>
      </c>
      <c r="U1129" s="8">
        <v>1.6714285714285713E-2</v>
      </c>
      <c r="V1129" s="17">
        <f t="shared" si="102"/>
        <v>25.434782608695652</v>
      </c>
      <c r="W1129" t="s">
        <v>8333</v>
      </c>
      <c r="X1129" t="s">
        <v>8335</v>
      </c>
    </row>
    <row r="1130" spans="1:24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21">
        <f t="shared" si="103"/>
        <v>41926.645833333328</v>
      </c>
      <c r="L1130" s="24">
        <v>41926.645833333336</v>
      </c>
      <c r="M1130" s="27">
        <f t="shared" si="104"/>
        <v>10</v>
      </c>
      <c r="N1130" s="27">
        <f t="shared" si="105"/>
        <v>2014</v>
      </c>
      <c r="O1130" s="25" t="str">
        <f t="shared" si="106"/>
        <v>Oct</v>
      </c>
      <c r="P1130" s="19">
        <f t="shared" si="107"/>
        <v>41957.687499999993</v>
      </c>
      <c r="Q1130" t="b">
        <v>0</v>
      </c>
      <c r="R1130">
        <v>1</v>
      </c>
      <c r="S1130" t="b">
        <v>0</v>
      </c>
      <c r="T1130" t="s">
        <v>8283</v>
      </c>
      <c r="U1130" s="8">
        <v>1E-3</v>
      </c>
      <c r="V1130" s="17">
        <f t="shared" si="102"/>
        <v>1</v>
      </c>
      <c r="W1130" t="s">
        <v>8333</v>
      </c>
      <c r="X1130" t="s">
        <v>8335</v>
      </c>
    </row>
    <row r="1131" spans="1:24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21">
        <f t="shared" si="103"/>
        <v>41828.441168981481</v>
      </c>
      <c r="L1131" s="24">
        <v>41828.441168981481</v>
      </c>
      <c r="M1131" s="27">
        <f t="shared" si="104"/>
        <v>7</v>
      </c>
      <c r="N1131" s="27">
        <f t="shared" si="105"/>
        <v>2014</v>
      </c>
      <c r="O1131" s="25" t="str">
        <f t="shared" si="106"/>
        <v>Jul</v>
      </c>
      <c r="P1131" s="19">
        <f t="shared" si="107"/>
        <v>41858.441168981481</v>
      </c>
      <c r="Q1131" t="b">
        <v>0</v>
      </c>
      <c r="R1131">
        <v>2</v>
      </c>
      <c r="S1131" t="b">
        <v>0</v>
      </c>
      <c r="T1131" t="s">
        <v>8283</v>
      </c>
      <c r="U1131" s="8">
        <v>1.0499999999999999E-3</v>
      </c>
      <c r="V1131" s="17">
        <f t="shared" si="102"/>
        <v>10.5</v>
      </c>
      <c r="W1131" t="s">
        <v>8333</v>
      </c>
      <c r="X1131" t="s">
        <v>8335</v>
      </c>
    </row>
    <row r="1132" spans="1:24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21">
        <f t="shared" si="103"/>
        <v>42496.056631944441</v>
      </c>
      <c r="L1132" s="24">
        <v>42496.056631944448</v>
      </c>
      <c r="M1132" s="27">
        <f t="shared" si="104"/>
        <v>5</v>
      </c>
      <c r="N1132" s="27">
        <f t="shared" si="105"/>
        <v>2016</v>
      </c>
      <c r="O1132" s="25" t="str">
        <f t="shared" si="106"/>
        <v>May</v>
      </c>
      <c r="P1132" s="19">
        <f t="shared" si="107"/>
        <v>42526.056631944441</v>
      </c>
      <c r="Q1132" t="b">
        <v>0</v>
      </c>
      <c r="R1132">
        <v>3</v>
      </c>
      <c r="S1132" t="b">
        <v>0</v>
      </c>
      <c r="T1132" t="s">
        <v>8283</v>
      </c>
      <c r="U1132" s="8">
        <v>2.2000000000000001E-3</v>
      </c>
      <c r="V1132" s="17">
        <f t="shared" si="102"/>
        <v>3.6666666666666665</v>
      </c>
      <c r="W1132" t="s">
        <v>8333</v>
      </c>
      <c r="X1132" t="s">
        <v>8335</v>
      </c>
    </row>
    <row r="1133" spans="1:24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21">
        <f t="shared" si="103"/>
        <v>41908.788194444445</v>
      </c>
      <c r="L1133" s="24">
        <v>41908.788194444445</v>
      </c>
      <c r="M1133" s="27">
        <f t="shared" si="104"/>
        <v>9</v>
      </c>
      <c r="N1133" s="27">
        <f t="shared" si="105"/>
        <v>2014</v>
      </c>
      <c r="O1133" s="25" t="str">
        <f t="shared" si="106"/>
        <v>Sep</v>
      </c>
      <c r="P1133" s="19">
        <f t="shared" si="107"/>
        <v>41968.829861111109</v>
      </c>
      <c r="Q1133" t="b">
        <v>0</v>
      </c>
      <c r="R1133">
        <v>0</v>
      </c>
      <c r="S1133" t="b">
        <v>0</v>
      </c>
      <c r="T1133" t="s">
        <v>8283</v>
      </c>
      <c r="U1133" s="8">
        <v>0</v>
      </c>
      <c r="V1133" s="17" t="e">
        <f t="shared" si="102"/>
        <v>#DIV/0!</v>
      </c>
      <c r="W1133" t="s">
        <v>8333</v>
      </c>
      <c r="X1133" t="s">
        <v>8335</v>
      </c>
    </row>
    <row r="1134" spans="1:24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21">
        <f t="shared" si="103"/>
        <v>42332.699861111112</v>
      </c>
      <c r="L1134" s="24">
        <v>42332.699861111112</v>
      </c>
      <c r="M1134" s="27">
        <f t="shared" si="104"/>
        <v>11</v>
      </c>
      <c r="N1134" s="27">
        <f t="shared" si="105"/>
        <v>2015</v>
      </c>
      <c r="O1134" s="25" t="str">
        <f t="shared" si="106"/>
        <v>Nov</v>
      </c>
      <c r="P1134" s="19">
        <f t="shared" si="107"/>
        <v>42362.699861111112</v>
      </c>
      <c r="Q1134" t="b">
        <v>0</v>
      </c>
      <c r="R1134">
        <v>13</v>
      </c>
      <c r="S1134" t="b">
        <v>0</v>
      </c>
      <c r="T1134" t="s">
        <v>8283</v>
      </c>
      <c r="U1134" s="8">
        <v>0.14380000000000001</v>
      </c>
      <c r="V1134" s="17">
        <f t="shared" si="102"/>
        <v>110.61538461538461</v>
      </c>
      <c r="W1134" t="s">
        <v>8333</v>
      </c>
      <c r="X1134" t="s">
        <v>8335</v>
      </c>
    </row>
    <row r="1135" spans="1:24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21">
        <f t="shared" si="103"/>
        <v>42705.907071759262</v>
      </c>
      <c r="L1135" s="24">
        <v>42705.907071759262</v>
      </c>
      <c r="M1135" s="27">
        <f t="shared" si="104"/>
        <v>12</v>
      </c>
      <c r="N1135" s="27">
        <f t="shared" si="105"/>
        <v>2016</v>
      </c>
      <c r="O1135" s="25" t="str">
        <f t="shared" si="106"/>
        <v>Dec</v>
      </c>
      <c r="P1135" s="19">
        <f t="shared" si="107"/>
        <v>42735.907071759262</v>
      </c>
      <c r="Q1135" t="b">
        <v>0</v>
      </c>
      <c r="R1135">
        <v>1</v>
      </c>
      <c r="S1135" t="b">
        <v>0</v>
      </c>
      <c r="T1135" t="s">
        <v>8283</v>
      </c>
      <c r="U1135" s="8">
        <v>6.6666666666666671E-3</v>
      </c>
      <c r="V1135" s="17">
        <f t="shared" si="102"/>
        <v>20</v>
      </c>
      <c r="W1135" t="s">
        <v>8333</v>
      </c>
      <c r="X1135" t="s">
        <v>8335</v>
      </c>
    </row>
    <row r="1136" spans="1:24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21">
        <f t="shared" si="103"/>
        <v>41821.198854166665</v>
      </c>
      <c r="L1136" s="24">
        <v>41821.198854166665</v>
      </c>
      <c r="M1136" s="27">
        <f t="shared" si="104"/>
        <v>7</v>
      </c>
      <c r="N1136" s="27">
        <f t="shared" si="105"/>
        <v>2014</v>
      </c>
      <c r="O1136" s="25" t="str">
        <f t="shared" si="106"/>
        <v>Jul</v>
      </c>
      <c r="P1136" s="19">
        <f t="shared" si="107"/>
        <v>41851.198854166665</v>
      </c>
      <c r="Q1136" t="b">
        <v>0</v>
      </c>
      <c r="R1136">
        <v>1</v>
      </c>
      <c r="S1136" t="b">
        <v>0</v>
      </c>
      <c r="T1136" t="s">
        <v>8283</v>
      </c>
      <c r="U1136" s="8">
        <v>4.0000000000000003E-5</v>
      </c>
      <c r="V1136" s="17">
        <f t="shared" si="102"/>
        <v>1</v>
      </c>
      <c r="W1136" t="s">
        <v>8333</v>
      </c>
      <c r="X1136" t="s">
        <v>8335</v>
      </c>
    </row>
    <row r="1137" spans="1:24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21">
        <f t="shared" si="103"/>
        <v>41958.07671296296</v>
      </c>
      <c r="L1137" s="24">
        <v>41958.07671296296</v>
      </c>
      <c r="M1137" s="27">
        <f t="shared" si="104"/>
        <v>11</v>
      </c>
      <c r="N1137" s="27">
        <f t="shared" si="105"/>
        <v>2014</v>
      </c>
      <c r="O1137" s="25" t="str">
        <f t="shared" si="106"/>
        <v>Nov</v>
      </c>
      <c r="P1137" s="19">
        <f t="shared" si="107"/>
        <v>41971.981249999997</v>
      </c>
      <c r="Q1137" t="b">
        <v>0</v>
      </c>
      <c r="R1137">
        <v>1</v>
      </c>
      <c r="S1137" t="b">
        <v>0</v>
      </c>
      <c r="T1137" t="s">
        <v>8283</v>
      </c>
      <c r="U1137" s="8">
        <v>0.05</v>
      </c>
      <c r="V1137" s="17">
        <f t="shared" si="102"/>
        <v>50</v>
      </c>
      <c r="W1137" t="s">
        <v>8333</v>
      </c>
      <c r="X1137" t="s">
        <v>8335</v>
      </c>
    </row>
    <row r="1138" spans="1:24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21">
        <f t="shared" si="103"/>
        <v>42558.781180555554</v>
      </c>
      <c r="L1138" s="24">
        <v>42558.781180555554</v>
      </c>
      <c r="M1138" s="27">
        <f t="shared" si="104"/>
        <v>7</v>
      </c>
      <c r="N1138" s="27">
        <f t="shared" si="105"/>
        <v>2016</v>
      </c>
      <c r="O1138" s="25" t="str">
        <f t="shared" si="106"/>
        <v>Jul</v>
      </c>
      <c r="P1138" s="19">
        <f t="shared" si="107"/>
        <v>42588.781180555554</v>
      </c>
      <c r="Q1138" t="b">
        <v>0</v>
      </c>
      <c r="R1138">
        <v>6</v>
      </c>
      <c r="S1138" t="b">
        <v>0</v>
      </c>
      <c r="T1138" t="s">
        <v>8283</v>
      </c>
      <c r="U1138" s="8">
        <v>6.4439140811455853E-2</v>
      </c>
      <c r="V1138" s="17">
        <f t="shared" si="102"/>
        <v>45</v>
      </c>
      <c r="W1138" t="s">
        <v>8333</v>
      </c>
      <c r="X1138" t="s">
        <v>8335</v>
      </c>
    </row>
    <row r="1139" spans="1:24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21">
        <f t="shared" si="103"/>
        <v>42327.46329861111</v>
      </c>
      <c r="L1139" s="24">
        <v>42327.46329861111</v>
      </c>
      <c r="M1139" s="27">
        <f t="shared" si="104"/>
        <v>11</v>
      </c>
      <c r="N1139" s="27">
        <f t="shared" si="105"/>
        <v>2015</v>
      </c>
      <c r="O1139" s="25" t="str">
        <f t="shared" si="106"/>
        <v>Nov</v>
      </c>
      <c r="P1139" s="19">
        <f t="shared" si="107"/>
        <v>42357.46329861111</v>
      </c>
      <c r="Q1139" t="b">
        <v>0</v>
      </c>
      <c r="R1139">
        <v>39</v>
      </c>
      <c r="S1139" t="b">
        <v>0</v>
      </c>
      <c r="T1139" t="s">
        <v>8283</v>
      </c>
      <c r="U1139" s="8">
        <v>0.39500000000000002</v>
      </c>
      <c r="V1139" s="17">
        <f t="shared" si="102"/>
        <v>253.2051282051282</v>
      </c>
      <c r="W1139" t="s">
        <v>8333</v>
      </c>
      <c r="X1139" t="s">
        <v>8335</v>
      </c>
    </row>
    <row r="1140" spans="1:24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21">
        <f t="shared" si="103"/>
        <v>42453.611354166664</v>
      </c>
      <c r="L1140" s="24">
        <v>42453.611354166664</v>
      </c>
      <c r="M1140" s="27">
        <f t="shared" si="104"/>
        <v>3</v>
      </c>
      <c r="N1140" s="27">
        <f t="shared" si="105"/>
        <v>2016</v>
      </c>
      <c r="O1140" s="25" t="str">
        <f t="shared" si="106"/>
        <v>Mar</v>
      </c>
      <c r="P1140" s="19">
        <f t="shared" si="107"/>
        <v>42483.611354166664</v>
      </c>
      <c r="Q1140" t="b">
        <v>0</v>
      </c>
      <c r="R1140">
        <v>4</v>
      </c>
      <c r="S1140" t="b">
        <v>0</v>
      </c>
      <c r="T1140" t="s">
        <v>8283</v>
      </c>
      <c r="U1140" s="8">
        <v>3.5714285714285713E-3</v>
      </c>
      <c r="V1140" s="17">
        <f t="shared" si="102"/>
        <v>31.25</v>
      </c>
      <c r="W1140" t="s">
        <v>8333</v>
      </c>
      <c r="X1140" t="s">
        <v>8335</v>
      </c>
    </row>
    <row r="1141" spans="1:24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21">
        <f t="shared" si="103"/>
        <v>42736.698275462964</v>
      </c>
      <c r="L1141" s="24">
        <v>42736.698275462964</v>
      </c>
      <c r="M1141" s="27">
        <f t="shared" si="104"/>
        <v>1</v>
      </c>
      <c r="N1141" s="27">
        <f t="shared" si="105"/>
        <v>2017</v>
      </c>
      <c r="O1141" s="25" t="str">
        <f t="shared" si="106"/>
        <v>Jan</v>
      </c>
      <c r="P1141" s="19">
        <f t="shared" si="107"/>
        <v>42756.698275462964</v>
      </c>
      <c r="Q1141" t="b">
        <v>0</v>
      </c>
      <c r="R1141">
        <v>1</v>
      </c>
      <c r="S1141" t="b">
        <v>0</v>
      </c>
      <c r="T1141" t="s">
        <v>8283</v>
      </c>
      <c r="U1141" s="8">
        <v>6.2500000000000001E-4</v>
      </c>
      <c r="V1141" s="17">
        <f t="shared" si="102"/>
        <v>5</v>
      </c>
      <c r="W1141" t="s">
        <v>8333</v>
      </c>
      <c r="X1141" t="s">
        <v>8335</v>
      </c>
    </row>
    <row r="1142" spans="1:24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21">
        <f t="shared" si="103"/>
        <v>41975.139189814814</v>
      </c>
      <c r="L1142" s="24">
        <v>41975.139189814814</v>
      </c>
      <c r="M1142" s="27">
        <f t="shared" si="104"/>
        <v>12</v>
      </c>
      <c r="N1142" s="27">
        <f t="shared" si="105"/>
        <v>2014</v>
      </c>
      <c r="O1142" s="25" t="str">
        <f t="shared" si="106"/>
        <v>Dec</v>
      </c>
      <c r="P1142" s="19">
        <f t="shared" si="107"/>
        <v>42005.139189814814</v>
      </c>
      <c r="Q1142" t="b">
        <v>0</v>
      </c>
      <c r="R1142">
        <v>0</v>
      </c>
      <c r="S1142" t="b">
        <v>0</v>
      </c>
      <c r="T1142" t="s">
        <v>8283</v>
      </c>
      <c r="U1142" s="8">
        <v>0</v>
      </c>
      <c r="V1142" s="17" t="e">
        <f t="shared" si="102"/>
        <v>#DIV/0!</v>
      </c>
      <c r="W1142" t="s">
        <v>8333</v>
      </c>
      <c r="X1142" t="s">
        <v>8335</v>
      </c>
    </row>
    <row r="1143" spans="1:24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21">
        <f t="shared" si="103"/>
        <v>42192.253715277773</v>
      </c>
      <c r="L1143" s="24">
        <v>42192.25371527778</v>
      </c>
      <c r="M1143" s="27">
        <f t="shared" si="104"/>
        <v>7</v>
      </c>
      <c r="N1143" s="27">
        <f t="shared" si="105"/>
        <v>2015</v>
      </c>
      <c r="O1143" s="25" t="str">
        <f t="shared" si="106"/>
        <v>Jul</v>
      </c>
      <c r="P1143" s="19">
        <f t="shared" si="107"/>
        <v>42222.253715277773</v>
      </c>
      <c r="Q1143" t="b">
        <v>0</v>
      </c>
      <c r="R1143">
        <v>0</v>
      </c>
      <c r="S1143" t="b">
        <v>0</v>
      </c>
      <c r="T1143" t="s">
        <v>8283</v>
      </c>
      <c r="U1143" s="8">
        <v>0</v>
      </c>
      <c r="V1143" s="17" t="e">
        <f t="shared" si="102"/>
        <v>#DIV/0!</v>
      </c>
      <c r="W1143" t="s">
        <v>8333</v>
      </c>
      <c r="X1143" t="s">
        <v>8335</v>
      </c>
    </row>
    <row r="1144" spans="1:24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21">
        <f t="shared" si="103"/>
        <v>42164.491319444445</v>
      </c>
      <c r="L1144" s="24">
        <v>42164.491319444445</v>
      </c>
      <c r="M1144" s="27">
        <f t="shared" si="104"/>
        <v>6</v>
      </c>
      <c r="N1144" s="27">
        <f t="shared" si="105"/>
        <v>2015</v>
      </c>
      <c r="O1144" s="25" t="str">
        <f t="shared" si="106"/>
        <v>Jun</v>
      </c>
      <c r="P1144" s="19">
        <f t="shared" si="107"/>
        <v>42194.491319444445</v>
      </c>
      <c r="Q1144" t="b">
        <v>0</v>
      </c>
      <c r="R1144">
        <v>0</v>
      </c>
      <c r="S1144" t="b">
        <v>0</v>
      </c>
      <c r="T1144" t="s">
        <v>8283</v>
      </c>
      <c r="U1144" s="8">
        <v>0</v>
      </c>
      <c r="V1144" s="17" t="e">
        <f t="shared" si="102"/>
        <v>#DIV/0!</v>
      </c>
      <c r="W1144" t="s">
        <v>8333</v>
      </c>
      <c r="X1144" t="s">
        <v>8335</v>
      </c>
    </row>
    <row r="1145" spans="1:24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21">
        <f t="shared" si="103"/>
        <v>42021.797766203701</v>
      </c>
      <c r="L1145" s="24">
        <v>42021.797766203701</v>
      </c>
      <c r="M1145" s="27">
        <f t="shared" si="104"/>
        <v>1</v>
      </c>
      <c r="N1145" s="27">
        <f t="shared" si="105"/>
        <v>2015</v>
      </c>
      <c r="O1145" s="25" t="str">
        <f t="shared" si="106"/>
        <v>Jan</v>
      </c>
      <c r="P1145" s="19">
        <f t="shared" si="107"/>
        <v>42051.797766203701</v>
      </c>
      <c r="Q1145" t="b">
        <v>0</v>
      </c>
      <c r="R1145">
        <v>8</v>
      </c>
      <c r="S1145" t="b">
        <v>0</v>
      </c>
      <c r="T1145" t="s">
        <v>8283</v>
      </c>
      <c r="U1145" s="8">
        <v>4.1333333333333335E-3</v>
      </c>
      <c r="V1145" s="17">
        <f t="shared" si="102"/>
        <v>23.25</v>
      </c>
      <c r="W1145" t="s">
        <v>8333</v>
      </c>
      <c r="X1145" t="s">
        <v>8335</v>
      </c>
    </row>
    <row r="1146" spans="1:24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21">
        <f t="shared" si="103"/>
        <v>42324.985254629624</v>
      </c>
      <c r="L1146" s="24">
        <v>42324.985254629632</v>
      </c>
      <c r="M1146" s="27">
        <f t="shared" si="104"/>
        <v>11</v>
      </c>
      <c r="N1146" s="27">
        <f t="shared" si="105"/>
        <v>2015</v>
      </c>
      <c r="O1146" s="25" t="str">
        <f t="shared" si="106"/>
        <v>Nov</v>
      </c>
      <c r="P1146" s="19">
        <f t="shared" si="107"/>
        <v>42354.985254629624</v>
      </c>
      <c r="Q1146" t="b">
        <v>0</v>
      </c>
      <c r="R1146">
        <v>0</v>
      </c>
      <c r="S1146" t="b">
        <v>0</v>
      </c>
      <c r="T1146" t="s">
        <v>8284</v>
      </c>
      <c r="U1146" s="8">
        <v>0</v>
      </c>
      <c r="V1146" s="17" t="e">
        <f t="shared" si="102"/>
        <v>#DIV/0!</v>
      </c>
      <c r="W1146" t="s">
        <v>8336</v>
      </c>
      <c r="X1146" t="s">
        <v>8337</v>
      </c>
    </row>
    <row r="1147" spans="1:24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21">
        <f t="shared" si="103"/>
        <v>42092.973611111105</v>
      </c>
      <c r="L1147" s="24">
        <v>42092.973611111112</v>
      </c>
      <c r="M1147" s="27">
        <f t="shared" si="104"/>
        <v>3</v>
      </c>
      <c r="N1147" s="27">
        <f t="shared" si="105"/>
        <v>2015</v>
      </c>
      <c r="O1147" s="25" t="str">
        <f t="shared" si="106"/>
        <v>Mar</v>
      </c>
      <c r="P1147" s="19">
        <f t="shared" si="107"/>
        <v>42122.973611111105</v>
      </c>
      <c r="Q1147" t="b">
        <v>0</v>
      </c>
      <c r="R1147">
        <v>1</v>
      </c>
      <c r="S1147" t="b">
        <v>0</v>
      </c>
      <c r="T1147" t="s">
        <v>8284</v>
      </c>
      <c r="U1147" s="8">
        <v>1.25E-3</v>
      </c>
      <c r="V1147" s="17">
        <f t="shared" si="102"/>
        <v>100</v>
      </c>
      <c r="W1147" t="s">
        <v>8336</v>
      </c>
      <c r="X1147" t="s">
        <v>8337</v>
      </c>
    </row>
    <row r="1148" spans="1:24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21">
        <f t="shared" si="103"/>
        <v>41854.539259259254</v>
      </c>
      <c r="L1148" s="24">
        <v>41854.539259259262</v>
      </c>
      <c r="M1148" s="27">
        <f t="shared" si="104"/>
        <v>8</v>
      </c>
      <c r="N1148" s="27">
        <f t="shared" si="105"/>
        <v>2014</v>
      </c>
      <c r="O1148" s="25" t="str">
        <f t="shared" si="106"/>
        <v>Aug</v>
      </c>
      <c r="P1148" s="19">
        <f t="shared" si="107"/>
        <v>41914.539259259254</v>
      </c>
      <c r="Q1148" t="b">
        <v>0</v>
      </c>
      <c r="R1148">
        <v>12</v>
      </c>
      <c r="S1148" t="b">
        <v>0</v>
      </c>
      <c r="T1148" t="s">
        <v>8284</v>
      </c>
      <c r="U1148" s="8">
        <v>8.8333333333333333E-2</v>
      </c>
      <c r="V1148" s="17">
        <f t="shared" si="102"/>
        <v>44.166666666666664</v>
      </c>
      <c r="W1148" t="s">
        <v>8336</v>
      </c>
      <c r="X1148" t="s">
        <v>8337</v>
      </c>
    </row>
    <row r="1149" spans="1:24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21">
        <f t="shared" si="103"/>
        <v>41723.745057870365</v>
      </c>
      <c r="L1149" s="24">
        <v>41723.745057870372</v>
      </c>
      <c r="M1149" s="27">
        <f t="shared" si="104"/>
        <v>3</v>
      </c>
      <c r="N1149" s="27">
        <f t="shared" si="105"/>
        <v>2014</v>
      </c>
      <c r="O1149" s="25" t="str">
        <f t="shared" si="106"/>
        <v>Mar</v>
      </c>
      <c r="P1149" s="19">
        <f t="shared" si="107"/>
        <v>41761.745057870365</v>
      </c>
      <c r="Q1149" t="b">
        <v>0</v>
      </c>
      <c r="R1149">
        <v>0</v>
      </c>
      <c r="S1149" t="b">
        <v>0</v>
      </c>
      <c r="T1149" t="s">
        <v>8284</v>
      </c>
      <c r="U1149" s="8">
        <v>0</v>
      </c>
      <c r="V1149" s="17" t="e">
        <f t="shared" si="102"/>
        <v>#DIV/0!</v>
      </c>
      <c r="W1149" t="s">
        <v>8336</v>
      </c>
      <c r="X1149" t="s">
        <v>8337</v>
      </c>
    </row>
    <row r="1150" spans="1:24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21">
        <f t="shared" si="103"/>
        <v>41871.763692129629</v>
      </c>
      <c r="L1150" s="24">
        <v>41871.763692129629</v>
      </c>
      <c r="M1150" s="27">
        <f t="shared" si="104"/>
        <v>8</v>
      </c>
      <c r="N1150" s="27">
        <f t="shared" si="105"/>
        <v>2014</v>
      </c>
      <c r="O1150" s="25" t="str">
        <f t="shared" si="106"/>
        <v>Aug</v>
      </c>
      <c r="P1150" s="19">
        <f t="shared" si="107"/>
        <v>41931.763692129629</v>
      </c>
      <c r="Q1150" t="b">
        <v>0</v>
      </c>
      <c r="R1150">
        <v>3</v>
      </c>
      <c r="S1150" t="b">
        <v>0</v>
      </c>
      <c r="T1150" t="s">
        <v>8284</v>
      </c>
      <c r="U1150" s="8">
        <v>4.8666666666666667E-3</v>
      </c>
      <c r="V1150" s="17">
        <f t="shared" si="102"/>
        <v>24.333333333333332</v>
      </c>
      <c r="W1150" t="s">
        <v>8336</v>
      </c>
      <c r="X1150" t="s">
        <v>8337</v>
      </c>
    </row>
    <row r="1151" spans="1:24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21">
        <f t="shared" si="103"/>
        <v>42674.962743055548</v>
      </c>
      <c r="L1151" s="24">
        <v>42674.962743055556</v>
      </c>
      <c r="M1151" s="27">
        <f t="shared" si="104"/>
        <v>10</v>
      </c>
      <c r="N1151" s="27">
        <f t="shared" si="105"/>
        <v>2016</v>
      </c>
      <c r="O1151" s="25" t="str">
        <f t="shared" si="106"/>
        <v>Oct</v>
      </c>
      <c r="P1151" s="19">
        <f t="shared" si="107"/>
        <v>42705.00440972222</v>
      </c>
      <c r="Q1151" t="b">
        <v>0</v>
      </c>
      <c r="R1151">
        <v>2</v>
      </c>
      <c r="S1151" t="b">
        <v>0</v>
      </c>
      <c r="T1151" t="s">
        <v>8284</v>
      </c>
      <c r="U1151" s="8">
        <v>1.5E-3</v>
      </c>
      <c r="V1151" s="17">
        <f t="shared" si="102"/>
        <v>37.5</v>
      </c>
      <c r="W1151" t="s">
        <v>8336</v>
      </c>
      <c r="X1151" t="s">
        <v>8337</v>
      </c>
    </row>
    <row r="1152" spans="1:24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21">
        <f t="shared" si="103"/>
        <v>42507.501921296294</v>
      </c>
      <c r="L1152" s="24">
        <v>42507.501921296294</v>
      </c>
      <c r="M1152" s="27">
        <f t="shared" si="104"/>
        <v>5</v>
      </c>
      <c r="N1152" s="27">
        <f t="shared" si="105"/>
        <v>2016</v>
      </c>
      <c r="O1152" s="25" t="str">
        <f t="shared" si="106"/>
        <v>May</v>
      </c>
      <c r="P1152" s="19">
        <f t="shared" si="107"/>
        <v>42537.501921296294</v>
      </c>
      <c r="Q1152" t="b">
        <v>0</v>
      </c>
      <c r="R1152">
        <v>6</v>
      </c>
      <c r="S1152" t="b">
        <v>0</v>
      </c>
      <c r="T1152" t="s">
        <v>8284</v>
      </c>
      <c r="U1152" s="8">
        <v>0.1008</v>
      </c>
      <c r="V1152" s="17">
        <f t="shared" si="102"/>
        <v>42</v>
      </c>
      <c r="W1152" t="s">
        <v>8336</v>
      </c>
      <c r="X1152" t="s">
        <v>8337</v>
      </c>
    </row>
    <row r="1153" spans="1:24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21">
        <f t="shared" si="103"/>
        <v>42317.74623842592</v>
      </c>
      <c r="L1153" s="24">
        <v>42317.746238425927</v>
      </c>
      <c r="M1153" s="27">
        <f t="shared" si="104"/>
        <v>11</v>
      </c>
      <c r="N1153" s="27">
        <f t="shared" si="105"/>
        <v>2015</v>
      </c>
      <c r="O1153" s="25" t="str">
        <f t="shared" si="106"/>
        <v>Nov</v>
      </c>
      <c r="P1153" s="19">
        <f t="shared" si="107"/>
        <v>42377.74623842592</v>
      </c>
      <c r="Q1153" t="b">
        <v>0</v>
      </c>
      <c r="R1153">
        <v>0</v>
      </c>
      <c r="S1153" t="b">
        <v>0</v>
      </c>
      <c r="T1153" t="s">
        <v>8284</v>
      </c>
      <c r="U1153" s="8">
        <v>0</v>
      </c>
      <c r="V1153" s="17" t="e">
        <f t="shared" si="102"/>
        <v>#DIV/0!</v>
      </c>
      <c r="W1153" t="s">
        <v>8336</v>
      </c>
      <c r="X1153" t="s">
        <v>8337</v>
      </c>
    </row>
    <row r="1154" spans="1:24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21">
        <f t="shared" si="103"/>
        <v>42223.894247685188</v>
      </c>
      <c r="L1154" s="24">
        <v>42223.894247685188</v>
      </c>
      <c r="M1154" s="27">
        <f t="shared" si="104"/>
        <v>8</v>
      </c>
      <c r="N1154" s="27">
        <f t="shared" si="105"/>
        <v>2015</v>
      </c>
      <c r="O1154" s="25" t="str">
        <f t="shared" si="106"/>
        <v>Aug</v>
      </c>
      <c r="P1154" s="19">
        <f t="shared" si="107"/>
        <v>42253.894247685188</v>
      </c>
      <c r="Q1154" t="b">
        <v>0</v>
      </c>
      <c r="R1154">
        <v>15</v>
      </c>
      <c r="S1154" t="b">
        <v>0</v>
      </c>
      <c r="T1154" t="s">
        <v>8284</v>
      </c>
      <c r="U1154" s="8">
        <v>5.6937500000000002E-2</v>
      </c>
      <c r="V1154" s="17">
        <f t="shared" ref="V1154:V1217" si="108">E1154/R1154</f>
        <v>60.733333333333334</v>
      </c>
      <c r="W1154" t="s">
        <v>8336</v>
      </c>
      <c r="X1154" t="s">
        <v>8337</v>
      </c>
    </row>
    <row r="1155" spans="1:24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21">
        <f t="shared" ref="K1155:K1218" si="109">(J1154/86400)+25569+(-5/24)</f>
        <v>42109.501296296294</v>
      </c>
      <c r="L1155" s="24">
        <v>42109.501296296294</v>
      </c>
      <c r="M1155" s="27">
        <f t="shared" ref="M1155:M1218" si="110">MONTH(L1155)</f>
        <v>4</v>
      </c>
      <c r="N1155" s="27">
        <f t="shared" ref="N1155:N1218" si="111">YEAR(L1155)</f>
        <v>2015</v>
      </c>
      <c r="O1155" s="25" t="str">
        <f t="shared" ref="O1155:O1218" si="112">VLOOKUP($M1155,$AI$3:$AJ$14,2,FALSE)</f>
        <v>Apr</v>
      </c>
      <c r="P1155" s="19">
        <f t="shared" ref="P1155:P1218" si="113">(I1154/86400)+25569+(-5/24)</f>
        <v>42139.501296296294</v>
      </c>
      <c r="Q1155" t="b">
        <v>0</v>
      </c>
      <c r="R1155">
        <v>1</v>
      </c>
      <c r="S1155" t="b">
        <v>0</v>
      </c>
      <c r="T1155" t="s">
        <v>8284</v>
      </c>
      <c r="U1155" s="8">
        <v>6.2500000000000003E-3</v>
      </c>
      <c r="V1155" s="17">
        <f t="shared" si="108"/>
        <v>50</v>
      </c>
      <c r="W1155" t="s">
        <v>8336</v>
      </c>
      <c r="X1155" t="s">
        <v>8337</v>
      </c>
    </row>
    <row r="1156" spans="1:24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21">
        <f t="shared" si="109"/>
        <v>42143.505844907406</v>
      </c>
      <c r="L1156" s="24">
        <v>42143.505844907406</v>
      </c>
      <c r="M1156" s="27">
        <f t="shared" si="110"/>
        <v>5</v>
      </c>
      <c r="N1156" s="27">
        <f t="shared" si="111"/>
        <v>2015</v>
      </c>
      <c r="O1156" s="25" t="str">
        <f t="shared" si="112"/>
        <v>May</v>
      </c>
      <c r="P1156" s="19">
        <f t="shared" si="113"/>
        <v>42173.505844907406</v>
      </c>
      <c r="Q1156" t="b">
        <v>0</v>
      </c>
      <c r="R1156">
        <v>3</v>
      </c>
      <c r="S1156" t="b">
        <v>0</v>
      </c>
      <c r="T1156" t="s">
        <v>8284</v>
      </c>
      <c r="U1156" s="8">
        <v>6.5000000000000002E-2</v>
      </c>
      <c r="V1156" s="17">
        <f t="shared" si="108"/>
        <v>108.33333333333333</v>
      </c>
      <c r="W1156" t="s">
        <v>8336</v>
      </c>
      <c r="X1156" t="s">
        <v>8337</v>
      </c>
    </row>
    <row r="1157" spans="1:24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21">
        <f t="shared" si="109"/>
        <v>42222.900532407402</v>
      </c>
      <c r="L1157" s="24">
        <v>42222.90053240741</v>
      </c>
      <c r="M1157" s="27">
        <f t="shared" si="110"/>
        <v>8</v>
      </c>
      <c r="N1157" s="27">
        <f t="shared" si="111"/>
        <v>2015</v>
      </c>
      <c r="O1157" s="25" t="str">
        <f t="shared" si="112"/>
        <v>Aug</v>
      </c>
      <c r="P1157" s="19">
        <f t="shared" si="113"/>
        <v>42252.900532407402</v>
      </c>
      <c r="Q1157" t="b">
        <v>0</v>
      </c>
      <c r="R1157">
        <v>8</v>
      </c>
      <c r="S1157" t="b">
        <v>0</v>
      </c>
      <c r="T1157" t="s">
        <v>8284</v>
      </c>
      <c r="U1157" s="8">
        <v>7.5199999999999998E-3</v>
      </c>
      <c r="V1157" s="17">
        <f t="shared" si="108"/>
        <v>23.5</v>
      </c>
      <c r="W1157" t="s">
        <v>8336</v>
      </c>
      <c r="X1157" t="s">
        <v>8337</v>
      </c>
    </row>
    <row r="1158" spans="1:24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21">
        <f t="shared" si="109"/>
        <v>41835.555648148147</v>
      </c>
      <c r="L1158" s="24">
        <v>41835.555648148147</v>
      </c>
      <c r="M1158" s="27">
        <f t="shared" si="110"/>
        <v>7</v>
      </c>
      <c r="N1158" s="27">
        <f t="shared" si="111"/>
        <v>2014</v>
      </c>
      <c r="O1158" s="25" t="str">
        <f t="shared" si="112"/>
        <v>Jul</v>
      </c>
      <c r="P1158" s="19">
        <f t="shared" si="113"/>
        <v>41865.555648148147</v>
      </c>
      <c r="Q1158" t="b">
        <v>0</v>
      </c>
      <c r="R1158">
        <v>0</v>
      </c>
      <c r="S1158" t="b">
        <v>0</v>
      </c>
      <c r="T1158" t="s">
        <v>8284</v>
      </c>
      <c r="U1158" s="8">
        <v>0</v>
      </c>
      <c r="V1158" s="17" t="e">
        <f t="shared" si="108"/>
        <v>#DIV/0!</v>
      </c>
      <c r="W1158" t="s">
        <v>8336</v>
      </c>
      <c r="X1158" t="s">
        <v>8337</v>
      </c>
    </row>
    <row r="1159" spans="1:24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21">
        <f t="shared" si="109"/>
        <v>42028.862986111104</v>
      </c>
      <c r="L1159" s="24">
        <v>42028.862986111111</v>
      </c>
      <c r="M1159" s="27">
        <f t="shared" si="110"/>
        <v>1</v>
      </c>
      <c r="N1159" s="27">
        <f t="shared" si="111"/>
        <v>2015</v>
      </c>
      <c r="O1159" s="25" t="str">
        <f t="shared" si="112"/>
        <v>Jan</v>
      </c>
      <c r="P1159" s="19">
        <f t="shared" si="113"/>
        <v>42058.862986111104</v>
      </c>
      <c r="Q1159" t="b">
        <v>0</v>
      </c>
      <c r="R1159">
        <v>3</v>
      </c>
      <c r="S1159" t="b">
        <v>0</v>
      </c>
      <c r="T1159" t="s">
        <v>8284</v>
      </c>
      <c r="U1159" s="8">
        <v>1.5100000000000001E-2</v>
      </c>
      <c r="V1159" s="17">
        <f t="shared" si="108"/>
        <v>50.333333333333336</v>
      </c>
      <c r="W1159" t="s">
        <v>8336</v>
      </c>
      <c r="X1159" t="s">
        <v>8337</v>
      </c>
    </row>
    <row r="1160" spans="1:24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21">
        <f t="shared" si="109"/>
        <v>41918.419907407406</v>
      </c>
      <c r="L1160" s="24">
        <v>41918.419907407406</v>
      </c>
      <c r="M1160" s="27">
        <f t="shared" si="110"/>
        <v>10</v>
      </c>
      <c r="N1160" s="27">
        <f t="shared" si="111"/>
        <v>2014</v>
      </c>
      <c r="O1160" s="25" t="str">
        <f t="shared" si="112"/>
        <v>Oct</v>
      </c>
      <c r="P1160" s="19">
        <f t="shared" si="113"/>
        <v>41978.46157407407</v>
      </c>
      <c r="Q1160" t="b">
        <v>0</v>
      </c>
      <c r="R1160">
        <v>3</v>
      </c>
      <c r="S1160" t="b">
        <v>0</v>
      </c>
      <c r="T1160" t="s">
        <v>8284</v>
      </c>
      <c r="U1160" s="8">
        <v>4.6666666666666671E-3</v>
      </c>
      <c r="V1160" s="17">
        <f t="shared" si="108"/>
        <v>11.666666666666666</v>
      </c>
      <c r="W1160" t="s">
        <v>8336</v>
      </c>
      <c r="X1160" t="s">
        <v>8337</v>
      </c>
    </row>
    <row r="1161" spans="1:24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21">
        <f t="shared" si="109"/>
        <v>41951.883425925924</v>
      </c>
      <c r="L1161" s="24">
        <v>41951.883425925924</v>
      </c>
      <c r="M1161" s="27">
        <f t="shared" si="110"/>
        <v>11</v>
      </c>
      <c r="N1161" s="27">
        <f t="shared" si="111"/>
        <v>2014</v>
      </c>
      <c r="O1161" s="25" t="str">
        <f t="shared" si="112"/>
        <v>Nov</v>
      </c>
      <c r="P1161" s="19">
        <f t="shared" si="113"/>
        <v>41981.883425925924</v>
      </c>
      <c r="Q1161" t="b">
        <v>0</v>
      </c>
      <c r="R1161">
        <v>0</v>
      </c>
      <c r="S1161" t="b">
        <v>0</v>
      </c>
      <c r="T1161" t="s">
        <v>8284</v>
      </c>
      <c r="U1161" s="8">
        <v>0</v>
      </c>
      <c r="V1161" s="17" t="e">
        <f t="shared" si="108"/>
        <v>#DIV/0!</v>
      </c>
      <c r="W1161" t="s">
        <v>8336</v>
      </c>
      <c r="X1161" t="s">
        <v>8337</v>
      </c>
    </row>
    <row r="1162" spans="1:24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21">
        <f t="shared" si="109"/>
        <v>42154.518113425926</v>
      </c>
      <c r="L1162" s="24">
        <v>42154.518113425926</v>
      </c>
      <c r="M1162" s="27">
        <f t="shared" si="110"/>
        <v>5</v>
      </c>
      <c r="N1162" s="27">
        <f t="shared" si="111"/>
        <v>2015</v>
      </c>
      <c r="O1162" s="25" t="str">
        <f t="shared" si="112"/>
        <v>May</v>
      </c>
      <c r="P1162" s="19">
        <f t="shared" si="113"/>
        <v>42185.447916666664</v>
      </c>
      <c r="Q1162" t="b">
        <v>0</v>
      </c>
      <c r="R1162">
        <v>19</v>
      </c>
      <c r="S1162" t="b">
        <v>0</v>
      </c>
      <c r="T1162" t="s">
        <v>8284</v>
      </c>
      <c r="U1162" s="8">
        <v>3.85E-2</v>
      </c>
      <c r="V1162" s="17">
        <f t="shared" si="108"/>
        <v>60.789473684210527</v>
      </c>
      <c r="W1162" t="s">
        <v>8336</v>
      </c>
      <c r="X1162" t="s">
        <v>8337</v>
      </c>
    </row>
    <row r="1163" spans="1:24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21">
        <f t="shared" si="109"/>
        <v>42060.946597222217</v>
      </c>
      <c r="L1163" s="24">
        <v>42060.946597222224</v>
      </c>
      <c r="M1163" s="27">
        <f t="shared" si="110"/>
        <v>2</v>
      </c>
      <c r="N1163" s="27">
        <f t="shared" si="111"/>
        <v>2015</v>
      </c>
      <c r="O1163" s="25" t="str">
        <f t="shared" si="112"/>
        <v>Feb</v>
      </c>
      <c r="P1163" s="19">
        <f t="shared" si="113"/>
        <v>42090.904930555553</v>
      </c>
      <c r="Q1163" t="b">
        <v>0</v>
      </c>
      <c r="R1163">
        <v>0</v>
      </c>
      <c r="S1163" t="b">
        <v>0</v>
      </c>
      <c r="T1163" t="s">
        <v>8284</v>
      </c>
      <c r="U1163" s="8">
        <v>0</v>
      </c>
      <c r="V1163" s="17" t="e">
        <f t="shared" si="108"/>
        <v>#DIV/0!</v>
      </c>
      <c r="W1163" t="s">
        <v>8336</v>
      </c>
      <c r="X1163" t="s">
        <v>8337</v>
      </c>
    </row>
    <row r="1164" spans="1:24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21">
        <f t="shared" si="109"/>
        <v>42122.421168981477</v>
      </c>
      <c r="L1164" s="24">
        <v>42122.421168981484</v>
      </c>
      <c r="M1164" s="27">
        <f t="shared" si="110"/>
        <v>4</v>
      </c>
      <c r="N1164" s="27">
        <f t="shared" si="111"/>
        <v>2015</v>
      </c>
      <c r="O1164" s="25" t="str">
        <f t="shared" si="112"/>
        <v>Apr</v>
      </c>
      <c r="P1164" s="19">
        <f t="shared" si="113"/>
        <v>42143.421168981477</v>
      </c>
      <c r="Q1164" t="b">
        <v>0</v>
      </c>
      <c r="R1164">
        <v>2</v>
      </c>
      <c r="S1164" t="b">
        <v>0</v>
      </c>
      <c r="T1164" t="s">
        <v>8284</v>
      </c>
      <c r="U1164" s="8">
        <v>5.8333333333333338E-4</v>
      </c>
      <c r="V1164" s="17">
        <f t="shared" si="108"/>
        <v>17.5</v>
      </c>
      <c r="W1164" t="s">
        <v>8336</v>
      </c>
      <c r="X1164" t="s">
        <v>8337</v>
      </c>
    </row>
    <row r="1165" spans="1:24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21">
        <f t="shared" si="109"/>
        <v>41876.475277777776</v>
      </c>
      <c r="L1165" s="24">
        <v>41876.475277777776</v>
      </c>
      <c r="M1165" s="27">
        <f t="shared" si="110"/>
        <v>8</v>
      </c>
      <c r="N1165" s="27">
        <f t="shared" si="111"/>
        <v>2014</v>
      </c>
      <c r="O1165" s="25" t="str">
        <f t="shared" si="112"/>
        <v>Aug</v>
      </c>
      <c r="P1165" s="19">
        <f t="shared" si="113"/>
        <v>41907.475277777776</v>
      </c>
      <c r="Q1165" t="b">
        <v>0</v>
      </c>
      <c r="R1165">
        <v>0</v>
      </c>
      <c r="S1165" t="b">
        <v>0</v>
      </c>
      <c r="T1165" t="s">
        <v>8284</v>
      </c>
      <c r="U1165" s="8">
        <v>0</v>
      </c>
      <c r="V1165" s="17" t="e">
        <f t="shared" si="108"/>
        <v>#DIV/0!</v>
      </c>
      <c r="W1165" t="s">
        <v>8336</v>
      </c>
      <c r="X1165" t="s">
        <v>8337</v>
      </c>
    </row>
    <row r="1166" spans="1:24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21">
        <f t="shared" si="109"/>
        <v>41830.515277777777</v>
      </c>
      <c r="L1166" s="24">
        <v>41830.515277777777</v>
      </c>
      <c r="M1166" s="27">
        <f t="shared" si="110"/>
        <v>7</v>
      </c>
      <c r="N1166" s="27">
        <f t="shared" si="111"/>
        <v>2014</v>
      </c>
      <c r="O1166" s="25" t="str">
        <f t="shared" si="112"/>
        <v>Jul</v>
      </c>
      <c r="P1166" s="19">
        <f t="shared" si="113"/>
        <v>41860.515277777777</v>
      </c>
      <c r="Q1166" t="b">
        <v>0</v>
      </c>
      <c r="R1166">
        <v>0</v>
      </c>
      <c r="S1166" t="b">
        <v>0</v>
      </c>
      <c r="T1166" t="s">
        <v>8284</v>
      </c>
      <c r="U1166" s="8">
        <v>0</v>
      </c>
      <c r="V1166" s="17" t="e">
        <f t="shared" si="108"/>
        <v>#DIV/0!</v>
      </c>
      <c r="W1166" t="s">
        <v>8336</v>
      </c>
      <c r="X1166" t="s">
        <v>8337</v>
      </c>
    </row>
    <row r="1167" spans="1:24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21">
        <f t="shared" si="109"/>
        <v>42509.51599537037</v>
      </c>
      <c r="L1167" s="24">
        <v>42509.51599537037</v>
      </c>
      <c r="M1167" s="27">
        <f t="shared" si="110"/>
        <v>5</v>
      </c>
      <c r="N1167" s="27">
        <f t="shared" si="111"/>
        <v>2016</v>
      </c>
      <c r="O1167" s="25" t="str">
        <f t="shared" si="112"/>
        <v>May</v>
      </c>
      <c r="P1167" s="19">
        <f t="shared" si="113"/>
        <v>42539.51599537037</v>
      </c>
      <c r="Q1167" t="b">
        <v>0</v>
      </c>
      <c r="R1167">
        <v>25</v>
      </c>
      <c r="S1167" t="b">
        <v>0</v>
      </c>
      <c r="T1167" t="s">
        <v>8284</v>
      </c>
      <c r="U1167" s="8">
        <v>0.20705000000000001</v>
      </c>
      <c r="V1167" s="17">
        <f t="shared" si="108"/>
        <v>82.82</v>
      </c>
      <c r="W1167" t="s">
        <v>8336</v>
      </c>
      <c r="X1167" t="s">
        <v>8337</v>
      </c>
    </row>
    <row r="1168" spans="1:24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21">
        <f t="shared" si="109"/>
        <v>41792.00613425926</v>
      </c>
      <c r="L1168" s="24">
        <v>41792.00613425926</v>
      </c>
      <c r="M1168" s="27">
        <f t="shared" si="110"/>
        <v>6</v>
      </c>
      <c r="N1168" s="27">
        <f t="shared" si="111"/>
        <v>2014</v>
      </c>
      <c r="O1168" s="25" t="str">
        <f t="shared" si="112"/>
        <v>Jun</v>
      </c>
      <c r="P1168" s="19">
        <f t="shared" si="113"/>
        <v>41826.00613425926</v>
      </c>
      <c r="Q1168" t="b">
        <v>0</v>
      </c>
      <c r="R1168">
        <v>8</v>
      </c>
      <c r="S1168" t="b">
        <v>0</v>
      </c>
      <c r="T1168" t="s">
        <v>8284</v>
      </c>
      <c r="U1168" s="8">
        <v>0.19139999999999999</v>
      </c>
      <c r="V1168" s="17">
        <f t="shared" si="108"/>
        <v>358.875</v>
      </c>
      <c r="W1168" t="s">
        <v>8336</v>
      </c>
      <c r="X1168" t="s">
        <v>8337</v>
      </c>
    </row>
    <row r="1169" spans="1:24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21">
        <f t="shared" si="109"/>
        <v>42150.277106481481</v>
      </c>
      <c r="L1169" s="24">
        <v>42150.277106481481</v>
      </c>
      <c r="M1169" s="27">
        <f t="shared" si="110"/>
        <v>5</v>
      </c>
      <c r="N1169" s="27">
        <f t="shared" si="111"/>
        <v>2015</v>
      </c>
      <c r="O1169" s="25" t="str">
        <f t="shared" si="112"/>
        <v>May</v>
      </c>
      <c r="P1169" s="19">
        <f t="shared" si="113"/>
        <v>42180.958333333336</v>
      </c>
      <c r="Q1169" t="b">
        <v>0</v>
      </c>
      <c r="R1169">
        <v>16</v>
      </c>
      <c r="S1169" t="b">
        <v>0</v>
      </c>
      <c r="T1169" t="s">
        <v>8284</v>
      </c>
      <c r="U1169" s="8">
        <v>1.6316666666666667E-2</v>
      </c>
      <c r="V1169" s="17">
        <f t="shared" si="108"/>
        <v>61.1875</v>
      </c>
      <c r="W1169" t="s">
        <v>8336</v>
      </c>
      <c r="X1169" t="s">
        <v>8337</v>
      </c>
    </row>
    <row r="1170" spans="1:24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21">
        <f t="shared" si="109"/>
        <v>41863.526562499996</v>
      </c>
      <c r="L1170" s="24">
        <v>41863.526562500003</v>
      </c>
      <c r="M1170" s="27">
        <f t="shared" si="110"/>
        <v>8</v>
      </c>
      <c r="N1170" s="27">
        <f t="shared" si="111"/>
        <v>2014</v>
      </c>
      <c r="O1170" s="25" t="str">
        <f t="shared" si="112"/>
        <v>Aug</v>
      </c>
      <c r="P1170" s="19">
        <f t="shared" si="113"/>
        <v>41894.526562499996</v>
      </c>
      <c r="Q1170" t="b">
        <v>0</v>
      </c>
      <c r="R1170">
        <v>3</v>
      </c>
      <c r="S1170" t="b">
        <v>0</v>
      </c>
      <c r="T1170" t="s">
        <v>8284</v>
      </c>
      <c r="U1170" s="8">
        <v>5.6666666666666664E-2</v>
      </c>
      <c r="V1170" s="17">
        <f t="shared" si="108"/>
        <v>340</v>
      </c>
      <c r="W1170" t="s">
        <v>8336</v>
      </c>
      <c r="X1170" t="s">
        <v>8337</v>
      </c>
    </row>
    <row r="1171" spans="1:24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21">
        <f t="shared" si="109"/>
        <v>42604.845659722218</v>
      </c>
      <c r="L1171" s="24">
        <v>42604.845659722225</v>
      </c>
      <c r="M1171" s="27">
        <f t="shared" si="110"/>
        <v>8</v>
      </c>
      <c r="N1171" s="27">
        <f t="shared" si="111"/>
        <v>2016</v>
      </c>
      <c r="O1171" s="25" t="str">
        <f t="shared" si="112"/>
        <v>Aug</v>
      </c>
      <c r="P1171" s="19">
        <f t="shared" si="113"/>
        <v>42634.845659722218</v>
      </c>
      <c r="Q1171" t="b">
        <v>0</v>
      </c>
      <c r="R1171">
        <v>3</v>
      </c>
      <c r="S1171" t="b">
        <v>0</v>
      </c>
      <c r="T1171" t="s">
        <v>8284</v>
      </c>
      <c r="U1171" s="8">
        <v>1.6999999999999999E-3</v>
      </c>
      <c r="V1171" s="17">
        <f t="shared" si="108"/>
        <v>5.666666666666667</v>
      </c>
      <c r="W1171" t="s">
        <v>8336</v>
      </c>
      <c r="X1171" t="s">
        <v>8337</v>
      </c>
    </row>
    <row r="1172" spans="1:24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21">
        <f t="shared" si="109"/>
        <v>42027.145405092589</v>
      </c>
      <c r="L1172" s="24">
        <v>42027.145405092589</v>
      </c>
      <c r="M1172" s="27">
        <f t="shared" si="110"/>
        <v>1</v>
      </c>
      <c r="N1172" s="27">
        <f t="shared" si="111"/>
        <v>2015</v>
      </c>
      <c r="O1172" s="25" t="str">
        <f t="shared" si="112"/>
        <v>Jan</v>
      </c>
      <c r="P1172" s="19">
        <f t="shared" si="113"/>
        <v>42057.145405092589</v>
      </c>
      <c r="Q1172" t="b">
        <v>0</v>
      </c>
      <c r="R1172">
        <v>2</v>
      </c>
      <c r="S1172" t="b">
        <v>0</v>
      </c>
      <c r="T1172" t="s">
        <v>8284</v>
      </c>
      <c r="U1172" s="8">
        <v>4.0000000000000001E-3</v>
      </c>
      <c r="V1172" s="17">
        <f t="shared" si="108"/>
        <v>50</v>
      </c>
      <c r="W1172" t="s">
        <v>8336</v>
      </c>
      <c r="X1172" t="s">
        <v>8337</v>
      </c>
    </row>
    <row r="1173" spans="1:24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21">
        <f t="shared" si="109"/>
        <v>42124.684849537036</v>
      </c>
      <c r="L1173" s="24">
        <v>42124.684849537036</v>
      </c>
      <c r="M1173" s="27">
        <f t="shared" si="110"/>
        <v>4</v>
      </c>
      <c r="N1173" s="27">
        <f t="shared" si="111"/>
        <v>2015</v>
      </c>
      <c r="O1173" s="25" t="str">
        <f t="shared" si="112"/>
        <v>Apr</v>
      </c>
      <c r="P1173" s="19">
        <f t="shared" si="113"/>
        <v>42154.684849537036</v>
      </c>
      <c r="Q1173" t="b">
        <v>0</v>
      </c>
      <c r="R1173">
        <v>1</v>
      </c>
      <c r="S1173" t="b">
        <v>0</v>
      </c>
      <c r="T1173" t="s">
        <v>8284</v>
      </c>
      <c r="U1173" s="8">
        <v>1E-3</v>
      </c>
      <c r="V1173" s="17">
        <f t="shared" si="108"/>
        <v>25</v>
      </c>
      <c r="W1173" t="s">
        <v>8336</v>
      </c>
      <c r="X1173" t="s">
        <v>8337</v>
      </c>
    </row>
    <row r="1174" spans="1:24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21">
        <f t="shared" si="109"/>
        <v>41938.596377314811</v>
      </c>
      <c r="L1174" s="24">
        <v>41938.596377314818</v>
      </c>
      <c r="M1174" s="27">
        <f t="shared" si="110"/>
        <v>10</v>
      </c>
      <c r="N1174" s="27">
        <f t="shared" si="111"/>
        <v>2014</v>
      </c>
      <c r="O1174" s="25" t="str">
        <f t="shared" si="112"/>
        <v>Oct</v>
      </c>
      <c r="P1174" s="19">
        <f t="shared" si="113"/>
        <v>41956.638043981475</v>
      </c>
      <c r="Q1174" t="b">
        <v>0</v>
      </c>
      <c r="R1174">
        <v>0</v>
      </c>
      <c r="S1174" t="b">
        <v>0</v>
      </c>
      <c r="T1174" t="s">
        <v>8284</v>
      </c>
      <c r="U1174" s="8">
        <v>0</v>
      </c>
      <c r="V1174" s="17" t="e">
        <f t="shared" si="108"/>
        <v>#DIV/0!</v>
      </c>
      <c r="W1174" t="s">
        <v>8336</v>
      </c>
      <c r="X1174" t="s">
        <v>8337</v>
      </c>
    </row>
    <row r="1175" spans="1:24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21">
        <f t="shared" si="109"/>
        <v>41841.473981481475</v>
      </c>
      <c r="L1175" s="24">
        <v>41841.473981481482</v>
      </c>
      <c r="M1175" s="27">
        <f t="shared" si="110"/>
        <v>7</v>
      </c>
      <c r="N1175" s="27">
        <f t="shared" si="111"/>
        <v>2014</v>
      </c>
      <c r="O1175" s="25" t="str">
        <f t="shared" si="112"/>
        <v>Jul</v>
      </c>
      <c r="P1175" s="19">
        <f t="shared" si="113"/>
        <v>41871.473981481475</v>
      </c>
      <c r="Q1175" t="b">
        <v>0</v>
      </c>
      <c r="R1175">
        <v>1</v>
      </c>
      <c r="S1175" t="b">
        <v>0</v>
      </c>
      <c r="T1175" t="s">
        <v>8284</v>
      </c>
      <c r="U1175" s="8">
        <v>2.4000000000000001E-4</v>
      </c>
      <c r="V1175" s="17">
        <f t="shared" si="108"/>
        <v>30</v>
      </c>
      <c r="W1175" t="s">
        <v>8336</v>
      </c>
      <c r="X1175" t="s">
        <v>8337</v>
      </c>
    </row>
    <row r="1176" spans="1:24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21">
        <f t="shared" si="109"/>
        <v>42183.97751157407</v>
      </c>
      <c r="L1176" s="24">
        <v>42183.977511574078</v>
      </c>
      <c r="M1176" s="27">
        <f t="shared" si="110"/>
        <v>6</v>
      </c>
      <c r="N1176" s="27">
        <f t="shared" si="111"/>
        <v>2015</v>
      </c>
      <c r="O1176" s="25" t="str">
        <f t="shared" si="112"/>
        <v>Jun</v>
      </c>
      <c r="P1176" s="19">
        <f t="shared" si="113"/>
        <v>42218.97751157407</v>
      </c>
      <c r="Q1176" t="b">
        <v>0</v>
      </c>
      <c r="R1176">
        <v>19</v>
      </c>
      <c r="S1176" t="b">
        <v>0</v>
      </c>
      <c r="T1176" t="s">
        <v>8284</v>
      </c>
      <c r="U1176" s="8">
        <v>5.906666666666667E-2</v>
      </c>
      <c r="V1176" s="17">
        <f t="shared" si="108"/>
        <v>46.631578947368418</v>
      </c>
      <c r="W1176" t="s">
        <v>8336</v>
      </c>
      <c r="X1176" t="s">
        <v>8337</v>
      </c>
    </row>
    <row r="1177" spans="1:24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21">
        <f t="shared" si="109"/>
        <v>42468.633414351854</v>
      </c>
      <c r="L1177" s="24">
        <v>42468.633414351854</v>
      </c>
      <c r="M1177" s="27">
        <f t="shared" si="110"/>
        <v>4</v>
      </c>
      <c r="N1177" s="27">
        <f t="shared" si="111"/>
        <v>2016</v>
      </c>
      <c r="O1177" s="25" t="str">
        <f t="shared" si="112"/>
        <v>Apr</v>
      </c>
      <c r="P1177" s="19">
        <f t="shared" si="113"/>
        <v>42498.633414351854</v>
      </c>
      <c r="Q1177" t="b">
        <v>0</v>
      </c>
      <c r="R1177">
        <v>9</v>
      </c>
      <c r="S1177" t="b">
        <v>0</v>
      </c>
      <c r="T1177" t="s">
        <v>8284</v>
      </c>
      <c r="U1177" s="8">
        <v>2.9250000000000002E-2</v>
      </c>
      <c r="V1177" s="17">
        <f t="shared" si="108"/>
        <v>65</v>
      </c>
      <c r="W1177" t="s">
        <v>8336</v>
      </c>
      <c r="X1177" t="s">
        <v>8337</v>
      </c>
    </row>
    <row r="1178" spans="1:24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21">
        <f t="shared" si="109"/>
        <v>42170.520127314812</v>
      </c>
      <c r="L1178" s="24">
        <v>42170.520127314812</v>
      </c>
      <c r="M1178" s="27">
        <f t="shared" si="110"/>
        <v>6</v>
      </c>
      <c r="N1178" s="27">
        <f t="shared" si="111"/>
        <v>2015</v>
      </c>
      <c r="O1178" s="25" t="str">
        <f t="shared" si="112"/>
        <v>Jun</v>
      </c>
      <c r="P1178" s="19">
        <f t="shared" si="113"/>
        <v>42200.520127314812</v>
      </c>
      <c r="Q1178" t="b">
        <v>0</v>
      </c>
      <c r="R1178">
        <v>1</v>
      </c>
      <c r="S1178" t="b">
        <v>0</v>
      </c>
      <c r="T1178" t="s">
        <v>8284</v>
      </c>
      <c r="U1178" s="8">
        <v>5.7142857142857142E-5</v>
      </c>
      <c r="V1178" s="17">
        <f t="shared" si="108"/>
        <v>10</v>
      </c>
      <c r="W1178" t="s">
        <v>8336</v>
      </c>
      <c r="X1178" t="s">
        <v>8337</v>
      </c>
    </row>
    <row r="1179" spans="1:24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21">
        <f t="shared" si="109"/>
        <v>42745.811319444438</v>
      </c>
      <c r="L1179" s="24">
        <v>42745.811319444445</v>
      </c>
      <c r="M1179" s="27">
        <f t="shared" si="110"/>
        <v>1</v>
      </c>
      <c r="N1179" s="27">
        <f t="shared" si="111"/>
        <v>2017</v>
      </c>
      <c r="O1179" s="25" t="str">
        <f t="shared" si="112"/>
        <v>Jan</v>
      </c>
      <c r="P1179" s="19">
        <f t="shared" si="113"/>
        <v>42800.333333333336</v>
      </c>
      <c r="Q1179" t="b">
        <v>0</v>
      </c>
      <c r="R1179">
        <v>0</v>
      </c>
      <c r="S1179" t="b">
        <v>0</v>
      </c>
      <c r="T1179" t="s">
        <v>8284</v>
      </c>
      <c r="U1179" s="8">
        <v>0</v>
      </c>
      <c r="V1179" s="17" t="e">
        <f t="shared" si="108"/>
        <v>#DIV/0!</v>
      </c>
      <c r="W1179" t="s">
        <v>8336</v>
      </c>
      <c r="X1179" t="s">
        <v>8337</v>
      </c>
    </row>
    <row r="1180" spans="1:24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21">
        <f t="shared" si="109"/>
        <v>41897.452499999999</v>
      </c>
      <c r="L1180" s="24">
        <v>41897.452499999999</v>
      </c>
      <c r="M1180" s="27">
        <f t="shared" si="110"/>
        <v>9</v>
      </c>
      <c r="N1180" s="27">
        <f t="shared" si="111"/>
        <v>2014</v>
      </c>
      <c r="O1180" s="25" t="str">
        <f t="shared" si="112"/>
        <v>Sep</v>
      </c>
      <c r="P1180" s="19">
        <f t="shared" si="113"/>
        <v>41927.452499999999</v>
      </c>
      <c r="Q1180" t="b">
        <v>0</v>
      </c>
      <c r="R1180">
        <v>1</v>
      </c>
      <c r="S1180" t="b">
        <v>0</v>
      </c>
      <c r="T1180" t="s">
        <v>8284</v>
      </c>
      <c r="U1180" s="8">
        <v>6.666666666666667E-5</v>
      </c>
      <c r="V1180" s="17">
        <f t="shared" si="108"/>
        <v>5</v>
      </c>
      <c r="W1180" t="s">
        <v>8336</v>
      </c>
      <c r="X1180" t="s">
        <v>8337</v>
      </c>
    </row>
    <row r="1181" spans="1:24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21">
        <f t="shared" si="109"/>
        <v>41837.69736111111</v>
      </c>
      <c r="L1181" s="24">
        <v>41837.69736111111</v>
      </c>
      <c r="M1181" s="27">
        <f t="shared" si="110"/>
        <v>7</v>
      </c>
      <c r="N1181" s="27">
        <f t="shared" si="111"/>
        <v>2014</v>
      </c>
      <c r="O1181" s="25" t="str">
        <f t="shared" si="112"/>
        <v>Jul</v>
      </c>
      <c r="P1181" s="19">
        <f t="shared" si="113"/>
        <v>41867.69736111111</v>
      </c>
      <c r="Q1181" t="b">
        <v>0</v>
      </c>
      <c r="R1181">
        <v>5</v>
      </c>
      <c r="S1181" t="b">
        <v>0</v>
      </c>
      <c r="T1181" t="s">
        <v>8284</v>
      </c>
      <c r="U1181" s="8">
        <v>5.3333333333333337E-2</v>
      </c>
      <c r="V1181" s="17">
        <f t="shared" si="108"/>
        <v>640</v>
      </c>
      <c r="W1181" t="s">
        <v>8336</v>
      </c>
      <c r="X1181" t="s">
        <v>8337</v>
      </c>
    </row>
    <row r="1182" spans="1:24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21">
        <f t="shared" si="109"/>
        <v>42275.511886574073</v>
      </c>
      <c r="L1182" s="24">
        <v>42275.511886574073</v>
      </c>
      <c r="M1182" s="27">
        <f t="shared" si="110"/>
        <v>9</v>
      </c>
      <c r="N1182" s="27">
        <f t="shared" si="111"/>
        <v>2015</v>
      </c>
      <c r="O1182" s="25" t="str">
        <f t="shared" si="112"/>
        <v>Sep</v>
      </c>
      <c r="P1182" s="19">
        <f t="shared" si="113"/>
        <v>42305.511886574073</v>
      </c>
      <c r="Q1182" t="b">
        <v>0</v>
      </c>
      <c r="R1182">
        <v>85</v>
      </c>
      <c r="S1182" t="b">
        <v>0</v>
      </c>
      <c r="T1182" t="s">
        <v>8284</v>
      </c>
      <c r="U1182" s="8">
        <v>0.11749999999999999</v>
      </c>
      <c r="V1182" s="17">
        <f t="shared" si="108"/>
        <v>69.117647058823536</v>
      </c>
      <c r="W1182" t="s">
        <v>8336</v>
      </c>
      <c r="X1182" t="s">
        <v>8337</v>
      </c>
    </row>
    <row r="1183" spans="1:24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21">
        <f t="shared" si="109"/>
        <v>41781.598541666666</v>
      </c>
      <c r="L1183" s="24">
        <v>41781.598541666666</v>
      </c>
      <c r="M1183" s="27">
        <f t="shared" si="110"/>
        <v>5</v>
      </c>
      <c r="N1183" s="27">
        <f t="shared" si="111"/>
        <v>2014</v>
      </c>
      <c r="O1183" s="25" t="str">
        <f t="shared" si="112"/>
        <v>May</v>
      </c>
      <c r="P1183" s="19">
        <f t="shared" si="113"/>
        <v>41818.598541666666</v>
      </c>
      <c r="Q1183" t="b">
        <v>0</v>
      </c>
      <c r="R1183">
        <v>3</v>
      </c>
      <c r="S1183" t="b">
        <v>0</v>
      </c>
      <c r="T1183" t="s">
        <v>8284</v>
      </c>
      <c r="U1183" s="8">
        <v>8.0000000000000007E-5</v>
      </c>
      <c r="V1183" s="17">
        <f t="shared" si="108"/>
        <v>1.3333333333333333</v>
      </c>
      <c r="W1183" t="s">
        <v>8336</v>
      </c>
      <c r="X1183" t="s">
        <v>8337</v>
      </c>
    </row>
    <row r="1184" spans="1:24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21">
        <f t="shared" si="109"/>
        <v>42034.131030092591</v>
      </c>
      <c r="L1184" s="24">
        <v>42034.131030092591</v>
      </c>
      <c r="M1184" s="27">
        <f t="shared" si="110"/>
        <v>1</v>
      </c>
      <c r="N1184" s="27">
        <f t="shared" si="111"/>
        <v>2015</v>
      </c>
      <c r="O1184" s="25" t="str">
        <f t="shared" si="112"/>
        <v>Jan</v>
      </c>
      <c r="P1184" s="19">
        <f t="shared" si="113"/>
        <v>42064.131030092591</v>
      </c>
      <c r="Q1184" t="b">
        <v>0</v>
      </c>
      <c r="R1184">
        <v>4</v>
      </c>
      <c r="S1184" t="b">
        <v>0</v>
      </c>
      <c r="T1184" t="s">
        <v>8284</v>
      </c>
      <c r="U1184" s="8">
        <v>4.2000000000000003E-2</v>
      </c>
      <c r="V1184" s="17">
        <f t="shared" si="108"/>
        <v>10.5</v>
      </c>
      <c r="W1184" t="s">
        <v>8336</v>
      </c>
      <c r="X1184" t="s">
        <v>8337</v>
      </c>
    </row>
    <row r="1185" spans="1:24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21">
        <f t="shared" si="109"/>
        <v>42728.619074074071</v>
      </c>
      <c r="L1185" s="24">
        <v>42728.619074074071</v>
      </c>
      <c r="M1185" s="27">
        <f t="shared" si="110"/>
        <v>12</v>
      </c>
      <c r="N1185" s="27">
        <f t="shared" si="111"/>
        <v>2016</v>
      </c>
      <c r="O1185" s="25" t="str">
        <f t="shared" si="112"/>
        <v>Dec</v>
      </c>
      <c r="P1185" s="19">
        <f t="shared" si="113"/>
        <v>42747.487499999996</v>
      </c>
      <c r="Q1185" t="b">
        <v>0</v>
      </c>
      <c r="R1185">
        <v>3</v>
      </c>
      <c r="S1185" t="b">
        <v>0</v>
      </c>
      <c r="T1185" t="s">
        <v>8284</v>
      </c>
      <c r="U1185" s="8">
        <v>0.04</v>
      </c>
      <c r="V1185" s="17">
        <f t="shared" si="108"/>
        <v>33.333333333333336</v>
      </c>
      <c r="W1185" t="s">
        <v>8336</v>
      </c>
      <c r="X1185" t="s">
        <v>8337</v>
      </c>
    </row>
    <row r="1186" spans="1:24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21">
        <f t="shared" si="109"/>
        <v>42656.653043981474</v>
      </c>
      <c r="L1186" s="24">
        <v>42656.653043981481</v>
      </c>
      <c r="M1186" s="27">
        <f t="shared" si="110"/>
        <v>10</v>
      </c>
      <c r="N1186" s="27">
        <f t="shared" si="111"/>
        <v>2016</v>
      </c>
      <c r="O1186" s="25" t="str">
        <f t="shared" si="112"/>
        <v>Oct</v>
      </c>
      <c r="P1186" s="19">
        <f t="shared" si="113"/>
        <v>42675.957638888889</v>
      </c>
      <c r="Q1186" t="b">
        <v>0</v>
      </c>
      <c r="R1186">
        <v>375</v>
      </c>
      <c r="S1186" t="b">
        <v>1</v>
      </c>
      <c r="T1186" t="s">
        <v>8285</v>
      </c>
      <c r="U1186" s="8">
        <v>1.0493636363636363</v>
      </c>
      <c r="V1186" s="17">
        <f t="shared" si="108"/>
        <v>61.562666666666665</v>
      </c>
      <c r="W1186" t="s">
        <v>8338</v>
      </c>
      <c r="X1186" t="s">
        <v>8339</v>
      </c>
    </row>
    <row r="1187" spans="1:24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21">
        <f t="shared" si="109"/>
        <v>42741.391331018516</v>
      </c>
      <c r="L1187" s="24">
        <v>42741.391331018516</v>
      </c>
      <c r="M1187" s="27">
        <f t="shared" si="110"/>
        <v>1</v>
      </c>
      <c r="N1187" s="27">
        <f t="shared" si="111"/>
        <v>2017</v>
      </c>
      <c r="O1187" s="25" t="str">
        <f t="shared" si="112"/>
        <v>Jan</v>
      </c>
      <c r="P1187" s="19">
        <f t="shared" si="113"/>
        <v>42772.391331018516</v>
      </c>
      <c r="Q1187" t="b">
        <v>0</v>
      </c>
      <c r="R1187">
        <v>111</v>
      </c>
      <c r="S1187" t="b">
        <v>1</v>
      </c>
      <c r="T1187" t="s">
        <v>8285</v>
      </c>
      <c r="U1187" s="8">
        <v>1.0544</v>
      </c>
      <c r="V1187" s="17">
        <f t="shared" si="108"/>
        <v>118.73873873873873</v>
      </c>
      <c r="W1187" t="s">
        <v>8338</v>
      </c>
      <c r="X1187" t="s">
        <v>8339</v>
      </c>
    </row>
    <row r="1188" spans="1:24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21">
        <f t="shared" si="109"/>
        <v>42130.656817129631</v>
      </c>
      <c r="L1188" s="24">
        <v>42130.656817129631</v>
      </c>
      <c r="M1188" s="27">
        <f t="shared" si="110"/>
        <v>5</v>
      </c>
      <c r="N1188" s="27">
        <f t="shared" si="111"/>
        <v>2015</v>
      </c>
      <c r="O1188" s="25" t="str">
        <f t="shared" si="112"/>
        <v>May</v>
      </c>
      <c r="P1188" s="19">
        <f t="shared" si="113"/>
        <v>42162.958333333336</v>
      </c>
      <c r="Q1188" t="b">
        <v>0</v>
      </c>
      <c r="R1188">
        <v>123</v>
      </c>
      <c r="S1188" t="b">
        <v>1</v>
      </c>
      <c r="T1188" t="s">
        <v>8285</v>
      </c>
      <c r="U1188" s="8">
        <v>1.0673333333333332</v>
      </c>
      <c r="V1188" s="17">
        <f t="shared" si="108"/>
        <v>65.081300813008127</v>
      </c>
      <c r="W1188" t="s">
        <v>8338</v>
      </c>
      <c r="X1188" t="s">
        <v>8339</v>
      </c>
    </row>
    <row r="1189" spans="1:24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21">
        <f t="shared" si="109"/>
        <v>42123.655034722215</v>
      </c>
      <c r="L1189" s="24">
        <v>42123.655034722222</v>
      </c>
      <c r="M1189" s="27">
        <f t="shared" si="110"/>
        <v>4</v>
      </c>
      <c r="N1189" s="27">
        <f t="shared" si="111"/>
        <v>2015</v>
      </c>
      <c r="O1189" s="25" t="str">
        <f t="shared" si="112"/>
        <v>Apr</v>
      </c>
      <c r="P1189" s="19">
        <f t="shared" si="113"/>
        <v>42156.737499999996</v>
      </c>
      <c r="Q1189" t="b">
        <v>0</v>
      </c>
      <c r="R1189">
        <v>70</v>
      </c>
      <c r="S1189" t="b">
        <v>1</v>
      </c>
      <c r="T1189" t="s">
        <v>8285</v>
      </c>
      <c r="U1189" s="8">
        <v>1.0412571428571429</v>
      </c>
      <c r="V1189" s="17">
        <f t="shared" si="108"/>
        <v>130.15714285714284</v>
      </c>
      <c r="W1189" t="s">
        <v>8338</v>
      </c>
      <c r="X1189" t="s">
        <v>8339</v>
      </c>
    </row>
    <row r="1190" spans="1:24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21">
        <f t="shared" si="109"/>
        <v>42109.686608796292</v>
      </c>
      <c r="L1190" s="24">
        <v>42109.686608796299</v>
      </c>
      <c r="M1190" s="27">
        <f t="shared" si="110"/>
        <v>4</v>
      </c>
      <c r="N1190" s="27">
        <f t="shared" si="111"/>
        <v>2015</v>
      </c>
      <c r="O1190" s="25" t="str">
        <f t="shared" si="112"/>
        <v>Apr</v>
      </c>
      <c r="P1190" s="19">
        <f t="shared" si="113"/>
        <v>42141.541666666664</v>
      </c>
      <c r="Q1190" t="b">
        <v>0</v>
      </c>
      <c r="R1190">
        <v>85</v>
      </c>
      <c r="S1190" t="b">
        <v>1</v>
      </c>
      <c r="T1190" t="s">
        <v>8285</v>
      </c>
      <c r="U1190" s="8">
        <v>1.6054999999999999</v>
      </c>
      <c r="V1190" s="17">
        <f t="shared" si="108"/>
        <v>37.776470588235291</v>
      </c>
      <c r="W1190" t="s">
        <v>8338</v>
      </c>
      <c r="X1190" t="s">
        <v>8339</v>
      </c>
    </row>
    <row r="1191" spans="1:24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21">
        <f t="shared" si="109"/>
        <v>42711.492361111108</v>
      </c>
      <c r="L1191" s="24">
        <v>42711.492361111108</v>
      </c>
      <c r="M1191" s="27">
        <f t="shared" si="110"/>
        <v>12</v>
      </c>
      <c r="N1191" s="27">
        <f t="shared" si="111"/>
        <v>2016</v>
      </c>
      <c r="O1191" s="25" t="str">
        <f t="shared" si="112"/>
        <v>Dec</v>
      </c>
      <c r="P1191" s="19">
        <f t="shared" si="113"/>
        <v>42732.492361111108</v>
      </c>
      <c r="Q1191" t="b">
        <v>0</v>
      </c>
      <c r="R1191">
        <v>86</v>
      </c>
      <c r="S1191" t="b">
        <v>1</v>
      </c>
      <c r="T1191" t="s">
        <v>8285</v>
      </c>
      <c r="U1191" s="8">
        <v>1.0777777777777777</v>
      </c>
      <c r="V1191" s="17">
        <f t="shared" si="108"/>
        <v>112.79069767441861</v>
      </c>
      <c r="W1191" t="s">
        <v>8338</v>
      </c>
      <c r="X1191" t="s">
        <v>8339</v>
      </c>
    </row>
    <row r="1192" spans="1:24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21">
        <f t="shared" si="109"/>
        <v>42529.770775462959</v>
      </c>
      <c r="L1192" s="24">
        <v>42529.770775462966</v>
      </c>
      <c r="M1192" s="27">
        <f t="shared" si="110"/>
        <v>6</v>
      </c>
      <c r="N1192" s="27">
        <f t="shared" si="111"/>
        <v>2016</v>
      </c>
      <c r="O1192" s="25" t="str">
        <f t="shared" si="112"/>
        <v>Jun</v>
      </c>
      <c r="P1192" s="19">
        <f t="shared" si="113"/>
        <v>42550.770775462959</v>
      </c>
      <c r="Q1192" t="b">
        <v>0</v>
      </c>
      <c r="R1192">
        <v>13</v>
      </c>
      <c r="S1192" t="b">
        <v>1</v>
      </c>
      <c r="T1192" t="s">
        <v>8285</v>
      </c>
      <c r="U1192" s="8">
        <v>1.35</v>
      </c>
      <c r="V1192" s="17">
        <f t="shared" si="108"/>
        <v>51.92307692307692</v>
      </c>
      <c r="W1192" t="s">
        <v>8338</v>
      </c>
      <c r="X1192" t="s">
        <v>8339</v>
      </c>
    </row>
    <row r="1193" spans="1:24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21">
        <f t="shared" si="109"/>
        <v>41852.457465277774</v>
      </c>
      <c r="L1193" s="24">
        <v>41852.457465277781</v>
      </c>
      <c r="M1193" s="27">
        <f t="shared" si="110"/>
        <v>8</v>
      </c>
      <c r="N1193" s="27">
        <f t="shared" si="111"/>
        <v>2014</v>
      </c>
      <c r="O1193" s="25" t="str">
        <f t="shared" si="112"/>
        <v>Aug</v>
      </c>
      <c r="P1193" s="19">
        <f t="shared" si="113"/>
        <v>41882.457465277774</v>
      </c>
      <c r="Q1193" t="b">
        <v>0</v>
      </c>
      <c r="R1193">
        <v>33</v>
      </c>
      <c r="S1193" t="b">
        <v>1</v>
      </c>
      <c r="T1193" t="s">
        <v>8285</v>
      </c>
      <c r="U1193" s="8">
        <v>1.0907407407407408</v>
      </c>
      <c r="V1193" s="17">
        <f t="shared" si="108"/>
        <v>89.242424242424249</v>
      </c>
      <c r="W1193" t="s">
        <v>8338</v>
      </c>
      <c r="X1193" t="s">
        <v>8339</v>
      </c>
    </row>
    <row r="1194" spans="1:24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21">
        <f t="shared" si="109"/>
        <v>42419.395370370366</v>
      </c>
      <c r="L1194" s="24">
        <v>42419.395370370374</v>
      </c>
      <c r="M1194" s="27">
        <f t="shared" si="110"/>
        <v>2</v>
      </c>
      <c r="N1194" s="27">
        <f t="shared" si="111"/>
        <v>2016</v>
      </c>
      <c r="O1194" s="25" t="str">
        <f t="shared" si="112"/>
        <v>Feb</v>
      </c>
      <c r="P1194" s="19">
        <f t="shared" si="113"/>
        <v>42449.353703703702</v>
      </c>
      <c r="Q1194" t="b">
        <v>0</v>
      </c>
      <c r="R1194">
        <v>15</v>
      </c>
      <c r="S1194" t="b">
        <v>1</v>
      </c>
      <c r="T1194" t="s">
        <v>8285</v>
      </c>
      <c r="U1194" s="8">
        <v>2.9</v>
      </c>
      <c r="V1194" s="17">
        <f t="shared" si="108"/>
        <v>19.333333333333332</v>
      </c>
      <c r="W1194" t="s">
        <v>8338</v>
      </c>
      <c r="X1194" t="s">
        <v>8339</v>
      </c>
    </row>
    <row r="1195" spans="1:24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21">
        <f t="shared" si="109"/>
        <v>42747.298356481479</v>
      </c>
      <c r="L1195" s="24">
        <v>42747.298356481479</v>
      </c>
      <c r="M1195" s="27">
        <f t="shared" si="110"/>
        <v>1</v>
      </c>
      <c r="N1195" s="27">
        <f t="shared" si="111"/>
        <v>2017</v>
      </c>
      <c r="O1195" s="25" t="str">
        <f t="shared" si="112"/>
        <v>Jan</v>
      </c>
      <c r="P1195" s="19">
        <f t="shared" si="113"/>
        <v>42777.298356481479</v>
      </c>
      <c r="Q1195" t="b">
        <v>0</v>
      </c>
      <c r="R1195">
        <v>273</v>
      </c>
      <c r="S1195" t="b">
        <v>1</v>
      </c>
      <c r="T1195" t="s">
        <v>8285</v>
      </c>
      <c r="U1195" s="8">
        <v>1.0395714285714286</v>
      </c>
      <c r="V1195" s="17">
        <f t="shared" si="108"/>
        <v>79.967032967032964</v>
      </c>
      <c r="W1195" t="s">
        <v>8338</v>
      </c>
      <c r="X1195" t="s">
        <v>8339</v>
      </c>
    </row>
    <row r="1196" spans="1:24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21">
        <f t="shared" si="109"/>
        <v>42409.567743055552</v>
      </c>
      <c r="L1196" s="24">
        <v>42409.567743055559</v>
      </c>
      <c r="M1196" s="27">
        <f t="shared" si="110"/>
        <v>2</v>
      </c>
      <c r="N1196" s="27">
        <f t="shared" si="111"/>
        <v>2016</v>
      </c>
      <c r="O1196" s="25" t="str">
        <f t="shared" si="112"/>
        <v>Feb</v>
      </c>
      <c r="P1196" s="19">
        <f t="shared" si="113"/>
        <v>42469.526076388887</v>
      </c>
      <c r="Q1196" t="b">
        <v>0</v>
      </c>
      <c r="R1196">
        <v>714</v>
      </c>
      <c r="S1196" t="b">
        <v>1</v>
      </c>
      <c r="T1196" t="s">
        <v>8285</v>
      </c>
      <c r="U1196" s="8">
        <v>3.2223999999999999</v>
      </c>
      <c r="V1196" s="17">
        <f t="shared" si="108"/>
        <v>56.414565826330531</v>
      </c>
      <c r="W1196" t="s">
        <v>8338</v>
      </c>
      <c r="X1196" t="s">
        <v>8339</v>
      </c>
    </row>
    <row r="1197" spans="1:24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21">
        <f t="shared" si="109"/>
        <v>42072.27984953703</v>
      </c>
      <c r="L1197" s="24">
        <v>42072.279849537037</v>
      </c>
      <c r="M1197" s="27">
        <f t="shared" si="110"/>
        <v>3</v>
      </c>
      <c r="N1197" s="27">
        <f t="shared" si="111"/>
        <v>2015</v>
      </c>
      <c r="O1197" s="25" t="str">
        <f t="shared" si="112"/>
        <v>Mar</v>
      </c>
      <c r="P1197" s="19">
        <f t="shared" si="113"/>
        <v>42102.27984953703</v>
      </c>
      <c r="Q1197" t="b">
        <v>0</v>
      </c>
      <c r="R1197">
        <v>170</v>
      </c>
      <c r="S1197" t="b">
        <v>1</v>
      </c>
      <c r="T1197" t="s">
        <v>8285</v>
      </c>
      <c r="U1197" s="8">
        <v>1.35</v>
      </c>
      <c r="V1197" s="17">
        <f t="shared" si="108"/>
        <v>79.411764705882348</v>
      </c>
      <c r="W1197" t="s">
        <v>8338</v>
      </c>
      <c r="X1197" t="s">
        <v>8339</v>
      </c>
    </row>
    <row r="1198" spans="1:24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21">
        <f t="shared" si="109"/>
        <v>42298.139502314814</v>
      </c>
      <c r="L1198" s="24">
        <v>42298.139502314814</v>
      </c>
      <c r="M1198" s="27">
        <f t="shared" si="110"/>
        <v>10</v>
      </c>
      <c r="N1198" s="27">
        <f t="shared" si="111"/>
        <v>2015</v>
      </c>
      <c r="O1198" s="25" t="str">
        <f t="shared" si="112"/>
        <v>Oct</v>
      </c>
      <c r="P1198" s="19">
        <f t="shared" si="113"/>
        <v>42358.166666666664</v>
      </c>
      <c r="Q1198" t="b">
        <v>0</v>
      </c>
      <c r="R1198">
        <v>512</v>
      </c>
      <c r="S1198" t="b">
        <v>1</v>
      </c>
      <c r="T1198" t="s">
        <v>8285</v>
      </c>
      <c r="U1198" s="8">
        <v>2.6991034482758622</v>
      </c>
      <c r="V1198" s="17">
        <f t="shared" si="108"/>
        <v>76.439453125</v>
      </c>
      <c r="W1198" t="s">
        <v>8338</v>
      </c>
      <c r="X1198" t="s">
        <v>8339</v>
      </c>
    </row>
    <row r="1199" spans="1:24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21">
        <f t="shared" si="109"/>
        <v>42326.610405092586</v>
      </c>
      <c r="L1199" s="24">
        <v>42326.610405092593</v>
      </c>
      <c r="M1199" s="27">
        <f t="shared" si="110"/>
        <v>11</v>
      </c>
      <c r="N1199" s="27">
        <f t="shared" si="111"/>
        <v>2015</v>
      </c>
      <c r="O1199" s="25" t="str">
        <f t="shared" si="112"/>
        <v>Nov</v>
      </c>
      <c r="P1199" s="19">
        <f t="shared" si="113"/>
        <v>42356.610405092586</v>
      </c>
      <c r="Q1199" t="b">
        <v>0</v>
      </c>
      <c r="R1199">
        <v>314</v>
      </c>
      <c r="S1199" t="b">
        <v>1</v>
      </c>
      <c r="T1199" t="s">
        <v>8285</v>
      </c>
      <c r="U1199" s="8">
        <v>2.5329333333333333</v>
      </c>
      <c r="V1199" s="17">
        <f t="shared" si="108"/>
        <v>121</v>
      </c>
      <c r="W1199" t="s">
        <v>8338</v>
      </c>
      <c r="X1199" t="s">
        <v>8339</v>
      </c>
    </row>
    <row r="1200" spans="1:24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21">
        <f t="shared" si="109"/>
        <v>42503.456412037034</v>
      </c>
      <c r="L1200" s="24">
        <v>42503.456412037034</v>
      </c>
      <c r="M1200" s="27">
        <f t="shared" si="110"/>
        <v>5</v>
      </c>
      <c r="N1200" s="27">
        <f t="shared" si="111"/>
        <v>2016</v>
      </c>
      <c r="O1200" s="25" t="str">
        <f t="shared" si="112"/>
        <v>May</v>
      </c>
      <c r="P1200" s="19">
        <f t="shared" si="113"/>
        <v>42534.040972222218</v>
      </c>
      <c r="Q1200" t="b">
        <v>0</v>
      </c>
      <c r="R1200">
        <v>167</v>
      </c>
      <c r="S1200" t="b">
        <v>1</v>
      </c>
      <c r="T1200" t="s">
        <v>8285</v>
      </c>
      <c r="U1200" s="8">
        <v>2.6059999999999999</v>
      </c>
      <c r="V1200" s="17">
        <f t="shared" si="108"/>
        <v>54.616766467065865</v>
      </c>
      <c r="W1200" t="s">
        <v>8338</v>
      </c>
      <c r="X1200" t="s">
        <v>8339</v>
      </c>
    </row>
    <row r="1201" spans="1:24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21">
        <f t="shared" si="109"/>
        <v>42333.410717592589</v>
      </c>
      <c r="L1201" s="24">
        <v>42333.410717592589</v>
      </c>
      <c r="M1201" s="27">
        <f t="shared" si="110"/>
        <v>11</v>
      </c>
      <c r="N1201" s="27">
        <f t="shared" si="111"/>
        <v>2015</v>
      </c>
      <c r="O1201" s="25" t="str">
        <f t="shared" si="112"/>
        <v>Nov</v>
      </c>
      <c r="P1201" s="19">
        <f t="shared" si="113"/>
        <v>42368.916666666664</v>
      </c>
      <c r="Q1201" t="b">
        <v>0</v>
      </c>
      <c r="R1201">
        <v>9</v>
      </c>
      <c r="S1201" t="b">
        <v>1</v>
      </c>
      <c r="T1201" t="s">
        <v>8285</v>
      </c>
      <c r="U1201" s="8">
        <v>1.0131677953348381</v>
      </c>
      <c r="V1201" s="17">
        <f t="shared" si="108"/>
        <v>299.22222222222223</v>
      </c>
      <c r="W1201" t="s">
        <v>8338</v>
      </c>
      <c r="X1201" t="s">
        <v>8339</v>
      </c>
    </row>
    <row r="1202" spans="1:24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21">
        <f t="shared" si="109"/>
        <v>42161.562499999993</v>
      </c>
      <c r="L1202" s="24">
        <v>42161.5625</v>
      </c>
      <c r="M1202" s="27">
        <f t="shared" si="110"/>
        <v>6</v>
      </c>
      <c r="N1202" s="27">
        <f t="shared" si="111"/>
        <v>2015</v>
      </c>
      <c r="O1202" s="25" t="str">
        <f t="shared" si="112"/>
        <v>Jun</v>
      </c>
      <c r="P1202" s="19">
        <f t="shared" si="113"/>
        <v>42193.562499999993</v>
      </c>
      <c r="Q1202" t="b">
        <v>0</v>
      </c>
      <c r="R1202">
        <v>103</v>
      </c>
      <c r="S1202" t="b">
        <v>1</v>
      </c>
      <c r="T1202" t="s">
        <v>8285</v>
      </c>
      <c r="U1202" s="8">
        <v>1.2560416666666667</v>
      </c>
      <c r="V1202" s="17">
        <f t="shared" si="108"/>
        <v>58.533980582524272</v>
      </c>
      <c r="W1202" t="s">
        <v>8338</v>
      </c>
      <c r="X1202" t="s">
        <v>8339</v>
      </c>
    </row>
    <row r="1203" spans="1:24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21">
        <f t="shared" si="109"/>
        <v>42089.269166666665</v>
      </c>
      <c r="L1203" s="24">
        <v>42089.269166666665</v>
      </c>
      <c r="M1203" s="27">
        <f t="shared" si="110"/>
        <v>3</v>
      </c>
      <c r="N1203" s="27">
        <f t="shared" si="111"/>
        <v>2015</v>
      </c>
      <c r="O1203" s="25" t="str">
        <f t="shared" si="112"/>
        <v>Mar</v>
      </c>
      <c r="P1203" s="19">
        <f t="shared" si="113"/>
        <v>42110.269166666665</v>
      </c>
      <c r="Q1203" t="b">
        <v>0</v>
      </c>
      <c r="R1203">
        <v>111</v>
      </c>
      <c r="S1203" t="b">
        <v>1</v>
      </c>
      <c r="T1203" t="s">
        <v>8285</v>
      </c>
      <c r="U1203" s="8">
        <v>1.0243783333333334</v>
      </c>
      <c r="V1203" s="17">
        <f t="shared" si="108"/>
        <v>55.371801801801809</v>
      </c>
      <c r="W1203" t="s">
        <v>8338</v>
      </c>
      <c r="X1203" t="s">
        <v>8339</v>
      </c>
    </row>
    <row r="1204" spans="1:24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21">
        <f t="shared" si="109"/>
        <v>42536.398680555554</v>
      </c>
      <c r="L1204" s="24">
        <v>42536.398680555554</v>
      </c>
      <c r="M1204" s="27">
        <f t="shared" si="110"/>
        <v>6</v>
      </c>
      <c r="N1204" s="27">
        <f t="shared" si="111"/>
        <v>2016</v>
      </c>
      <c r="O1204" s="25" t="str">
        <f t="shared" si="112"/>
        <v>Jun</v>
      </c>
      <c r="P1204" s="19">
        <f t="shared" si="113"/>
        <v>42566.398680555554</v>
      </c>
      <c r="Q1204" t="b">
        <v>0</v>
      </c>
      <c r="R1204">
        <v>271</v>
      </c>
      <c r="S1204" t="b">
        <v>1</v>
      </c>
      <c r="T1204" t="s">
        <v>8285</v>
      </c>
      <c r="U1204" s="8">
        <v>1.99244</v>
      </c>
      <c r="V1204" s="17">
        <f t="shared" si="108"/>
        <v>183.80442804428046</v>
      </c>
      <c r="W1204" t="s">
        <v>8338</v>
      </c>
      <c r="X1204" t="s">
        <v>8339</v>
      </c>
    </row>
    <row r="1205" spans="1:24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21">
        <f t="shared" si="109"/>
        <v>42152.08048611111</v>
      </c>
      <c r="L1205" s="24">
        <v>42152.08048611111</v>
      </c>
      <c r="M1205" s="27">
        <f t="shared" si="110"/>
        <v>5</v>
      </c>
      <c r="N1205" s="27">
        <f t="shared" si="111"/>
        <v>2015</v>
      </c>
      <c r="O1205" s="25" t="str">
        <f t="shared" si="112"/>
        <v>May</v>
      </c>
      <c r="P1205" s="19">
        <f t="shared" si="113"/>
        <v>42182.08048611111</v>
      </c>
      <c r="Q1205" t="b">
        <v>0</v>
      </c>
      <c r="R1205">
        <v>101</v>
      </c>
      <c r="S1205" t="b">
        <v>1</v>
      </c>
      <c r="T1205" t="s">
        <v>8285</v>
      </c>
      <c r="U1205" s="8">
        <v>1.0245398773006136</v>
      </c>
      <c r="V1205" s="17">
        <f t="shared" si="108"/>
        <v>165.34653465346534</v>
      </c>
      <c r="W1205" t="s">
        <v>8338</v>
      </c>
      <c r="X1205" t="s">
        <v>8339</v>
      </c>
    </row>
    <row r="1206" spans="1:24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21">
        <f t="shared" si="109"/>
        <v>42125.4065625</v>
      </c>
      <c r="L1206" s="24">
        <v>42125.4065625</v>
      </c>
      <c r="M1206" s="27">
        <f t="shared" si="110"/>
        <v>5</v>
      </c>
      <c r="N1206" s="27">
        <f t="shared" si="111"/>
        <v>2015</v>
      </c>
      <c r="O1206" s="25" t="str">
        <f t="shared" si="112"/>
        <v>May</v>
      </c>
      <c r="P1206" s="19">
        <f t="shared" si="113"/>
        <v>42155.4065625</v>
      </c>
      <c r="Q1206" t="b">
        <v>0</v>
      </c>
      <c r="R1206">
        <v>57</v>
      </c>
      <c r="S1206" t="b">
        <v>1</v>
      </c>
      <c r="T1206" t="s">
        <v>8285</v>
      </c>
      <c r="U1206" s="8">
        <v>1.0294615384615384</v>
      </c>
      <c r="V1206" s="17">
        <f t="shared" si="108"/>
        <v>234.78947368421052</v>
      </c>
      <c r="W1206" t="s">
        <v>8338</v>
      </c>
      <c r="X1206" t="s">
        <v>8339</v>
      </c>
    </row>
    <row r="1207" spans="1:24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21">
        <f t="shared" si="109"/>
        <v>42297.539733796293</v>
      </c>
      <c r="L1207" s="24">
        <v>42297.539733796293</v>
      </c>
      <c r="M1207" s="27">
        <f t="shared" si="110"/>
        <v>10</v>
      </c>
      <c r="N1207" s="27">
        <f t="shared" si="111"/>
        <v>2015</v>
      </c>
      <c r="O1207" s="25" t="str">
        <f t="shared" si="112"/>
        <v>Oct</v>
      </c>
      <c r="P1207" s="19">
        <f t="shared" si="113"/>
        <v>42341.999999999993</v>
      </c>
      <c r="Q1207" t="b">
        <v>0</v>
      </c>
      <c r="R1207">
        <v>62</v>
      </c>
      <c r="S1207" t="b">
        <v>1</v>
      </c>
      <c r="T1207" t="s">
        <v>8285</v>
      </c>
      <c r="U1207" s="8">
        <v>1.0086153846153847</v>
      </c>
      <c r="V1207" s="17">
        <f t="shared" si="108"/>
        <v>211.48387096774192</v>
      </c>
      <c r="W1207" t="s">
        <v>8338</v>
      </c>
      <c r="X1207" t="s">
        <v>8339</v>
      </c>
    </row>
    <row r="1208" spans="1:24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21">
        <f t="shared" si="109"/>
        <v>42138.298043981478</v>
      </c>
      <c r="L1208" s="24">
        <v>42138.298043981478</v>
      </c>
      <c r="M1208" s="27">
        <f t="shared" si="110"/>
        <v>5</v>
      </c>
      <c r="N1208" s="27">
        <f t="shared" si="111"/>
        <v>2015</v>
      </c>
      <c r="O1208" s="25" t="str">
        <f t="shared" si="112"/>
        <v>May</v>
      </c>
      <c r="P1208" s="19">
        <f t="shared" si="113"/>
        <v>42168.298043981478</v>
      </c>
      <c r="Q1208" t="b">
        <v>0</v>
      </c>
      <c r="R1208">
        <v>32</v>
      </c>
      <c r="S1208" t="b">
        <v>1</v>
      </c>
      <c r="T1208" t="s">
        <v>8285</v>
      </c>
      <c r="U1208" s="8">
        <v>1.1499999999999999</v>
      </c>
      <c r="V1208" s="17">
        <f t="shared" si="108"/>
        <v>32.34375</v>
      </c>
      <c r="W1208" t="s">
        <v>8338</v>
      </c>
      <c r="X1208" t="s">
        <v>8339</v>
      </c>
    </row>
    <row r="1209" spans="1:24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21">
        <f t="shared" si="109"/>
        <v>42772.567743055552</v>
      </c>
      <c r="L1209" s="24">
        <v>42772.567743055559</v>
      </c>
      <c r="M1209" s="27">
        <f t="shared" si="110"/>
        <v>2</v>
      </c>
      <c r="N1209" s="27">
        <f t="shared" si="111"/>
        <v>2017</v>
      </c>
      <c r="O1209" s="25" t="str">
        <f t="shared" si="112"/>
        <v>Feb</v>
      </c>
      <c r="P1209" s="19">
        <f t="shared" si="113"/>
        <v>42805.353472222218</v>
      </c>
      <c r="Q1209" t="b">
        <v>0</v>
      </c>
      <c r="R1209">
        <v>141</v>
      </c>
      <c r="S1209" t="b">
        <v>1</v>
      </c>
      <c r="T1209" t="s">
        <v>8285</v>
      </c>
      <c r="U1209" s="8">
        <v>1.0416766467065868</v>
      </c>
      <c r="V1209" s="17">
        <f t="shared" si="108"/>
        <v>123.37588652482269</v>
      </c>
      <c r="W1209" t="s">
        <v>8338</v>
      </c>
      <c r="X1209" t="s">
        <v>8339</v>
      </c>
    </row>
    <row r="1210" spans="1:24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21">
        <f t="shared" si="109"/>
        <v>42430.221909722219</v>
      </c>
      <c r="L1210" s="24">
        <v>42430.221909722219</v>
      </c>
      <c r="M1210" s="27">
        <f t="shared" si="110"/>
        <v>3</v>
      </c>
      <c r="N1210" s="27">
        <f t="shared" si="111"/>
        <v>2016</v>
      </c>
      <c r="O1210" s="25" t="str">
        <f t="shared" si="112"/>
        <v>Mar</v>
      </c>
      <c r="P1210" s="19">
        <f t="shared" si="113"/>
        <v>42460.208333333336</v>
      </c>
      <c r="Q1210" t="b">
        <v>0</v>
      </c>
      <c r="R1210">
        <v>75</v>
      </c>
      <c r="S1210" t="b">
        <v>1</v>
      </c>
      <c r="T1210" t="s">
        <v>8285</v>
      </c>
      <c r="U1210" s="8">
        <v>1.5529999999999999</v>
      </c>
      <c r="V1210" s="17">
        <f t="shared" si="108"/>
        <v>207.06666666666666</v>
      </c>
      <c r="W1210" t="s">
        <v>8338</v>
      </c>
      <c r="X1210" t="s">
        <v>8339</v>
      </c>
    </row>
    <row r="1211" spans="1:24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21">
        <f t="shared" si="109"/>
        <v>42423.500740740739</v>
      </c>
      <c r="L1211" s="24">
        <v>42423.500740740739</v>
      </c>
      <c r="M1211" s="27">
        <f t="shared" si="110"/>
        <v>2</v>
      </c>
      <c r="N1211" s="27">
        <f t="shared" si="111"/>
        <v>2016</v>
      </c>
      <c r="O1211" s="25" t="str">
        <f t="shared" si="112"/>
        <v>Feb</v>
      </c>
      <c r="P1211" s="19">
        <f t="shared" si="113"/>
        <v>42453.459074074075</v>
      </c>
      <c r="Q1211" t="b">
        <v>0</v>
      </c>
      <c r="R1211">
        <v>46</v>
      </c>
      <c r="S1211" t="b">
        <v>1</v>
      </c>
      <c r="T1211" t="s">
        <v>8285</v>
      </c>
      <c r="U1211" s="8">
        <v>1.06</v>
      </c>
      <c r="V1211" s="17">
        <f t="shared" si="108"/>
        <v>138.2608695652174</v>
      </c>
      <c r="W1211" t="s">
        <v>8338</v>
      </c>
      <c r="X1211" t="s">
        <v>8339</v>
      </c>
    </row>
    <row r="1212" spans="1:24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21">
        <f t="shared" si="109"/>
        <v>42761.637789351851</v>
      </c>
      <c r="L1212" s="24">
        <v>42761.637789351851</v>
      </c>
      <c r="M1212" s="27">
        <f t="shared" si="110"/>
        <v>1</v>
      </c>
      <c r="N1212" s="27">
        <f t="shared" si="111"/>
        <v>2017</v>
      </c>
      <c r="O1212" s="25" t="str">
        <f t="shared" si="112"/>
        <v>Jan</v>
      </c>
      <c r="P1212" s="19">
        <f t="shared" si="113"/>
        <v>42791.637789351851</v>
      </c>
      <c r="Q1212" t="b">
        <v>0</v>
      </c>
      <c r="R1212">
        <v>103</v>
      </c>
      <c r="S1212" t="b">
        <v>1</v>
      </c>
      <c r="T1212" t="s">
        <v>8285</v>
      </c>
      <c r="U1212" s="8">
        <v>2.5431499999999998</v>
      </c>
      <c r="V1212" s="17">
        <f t="shared" si="108"/>
        <v>493.81553398058253</v>
      </c>
      <c r="W1212" t="s">
        <v>8338</v>
      </c>
      <c r="X1212" t="s">
        <v>8339</v>
      </c>
    </row>
    <row r="1213" spans="1:24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21">
        <f t="shared" si="109"/>
        <v>42132.733472222222</v>
      </c>
      <c r="L1213" s="24">
        <v>42132.733472222222</v>
      </c>
      <c r="M1213" s="27">
        <f t="shared" si="110"/>
        <v>5</v>
      </c>
      <c r="N1213" s="27">
        <f t="shared" si="111"/>
        <v>2015</v>
      </c>
      <c r="O1213" s="25" t="str">
        <f t="shared" si="112"/>
        <v>May</v>
      </c>
      <c r="P1213" s="19">
        <f t="shared" si="113"/>
        <v>42155.666666666664</v>
      </c>
      <c r="Q1213" t="b">
        <v>0</v>
      </c>
      <c r="R1213">
        <v>6</v>
      </c>
      <c r="S1213" t="b">
        <v>1</v>
      </c>
      <c r="T1213" t="s">
        <v>8285</v>
      </c>
      <c r="U1213" s="8">
        <v>1.0109999999999999</v>
      </c>
      <c r="V1213" s="17">
        <f t="shared" si="108"/>
        <v>168.5</v>
      </c>
      <c r="W1213" t="s">
        <v>8338</v>
      </c>
      <c r="X1213" t="s">
        <v>8339</v>
      </c>
    </row>
    <row r="1214" spans="1:24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21">
        <f t="shared" si="109"/>
        <v>42515.658113425925</v>
      </c>
      <c r="L1214" s="24">
        <v>42515.658113425925</v>
      </c>
      <c r="M1214" s="27">
        <f t="shared" si="110"/>
        <v>5</v>
      </c>
      <c r="N1214" s="27">
        <f t="shared" si="111"/>
        <v>2016</v>
      </c>
      <c r="O1214" s="25" t="str">
        <f t="shared" si="112"/>
        <v>May</v>
      </c>
      <c r="P1214" s="19">
        <f t="shared" si="113"/>
        <v>42530.658113425925</v>
      </c>
      <c r="Q1214" t="b">
        <v>0</v>
      </c>
      <c r="R1214">
        <v>83</v>
      </c>
      <c r="S1214" t="b">
        <v>1</v>
      </c>
      <c r="T1214" t="s">
        <v>8285</v>
      </c>
      <c r="U1214" s="8">
        <v>1.2904</v>
      </c>
      <c r="V1214" s="17">
        <f t="shared" si="108"/>
        <v>38.867469879518069</v>
      </c>
      <c r="W1214" t="s">
        <v>8338</v>
      </c>
      <c r="X1214" t="s">
        <v>8339</v>
      </c>
    </row>
    <row r="1215" spans="1:24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21">
        <f t="shared" si="109"/>
        <v>42318.741840277777</v>
      </c>
      <c r="L1215" s="24">
        <v>42318.741840277777</v>
      </c>
      <c r="M1215" s="27">
        <f t="shared" si="110"/>
        <v>11</v>
      </c>
      <c r="N1215" s="27">
        <f t="shared" si="111"/>
        <v>2015</v>
      </c>
      <c r="O1215" s="25" t="str">
        <f t="shared" si="112"/>
        <v>Nov</v>
      </c>
      <c r="P1215" s="19">
        <f t="shared" si="113"/>
        <v>42334.833333333336</v>
      </c>
      <c r="Q1215" t="b">
        <v>0</v>
      </c>
      <c r="R1215">
        <v>108</v>
      </c>
      <c r="S1215" t="b">
        <v>1</v>
      </c>
      <c r="T1215" t="s">
        <v>8285</v>
      </c>
      <c r="U1215" s="8">
        <v>1.0223076923076924</v>
      </c>
      <c r="V1215" s="17">
        <f t="shared" si="108"/>
        <v>61.527777777777779</v>
      </c>
      <c r="W1215" t="s">
        <v>8338</v>
      </c>
      <c r="X1215" t="s">
        <v>8339</v>
      </c>
    </row>
    <row r="1216" spans="1:24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21">
        <f t="shared" si="109"/>
        <v>42731.547453703701</v>
      </c>
      <c r="L1216" s="24">
        <v>42731.547453703701</v>
      </c>
      <c r="M1216" s="27">
        <f t="shared" si="110"/>
        <v>12</v>
      </c>
      <c r="N1216" s="27">
        <f t="shared" si="111"/>
        <v>2016</v>
      </c>
      <c r="O1216" s="25" t="str">
        <f t="shared" si="112"/>
        <v>Dec</v>
      </c>
      <c r="P1216" s="19">
        <f t="shared" si="113"/>
        <v>42766.547453703701</v>
      </c>
      <c r="Q1216" t="b">
        <v>0</v>
      </c>
      <c r="R1216">
        <v>25</v>
      </c>
      <c r="S1216" t="b">
        <v>1</v>
      </c>
      <c r="T1216" t="s">
        <v>8285</v>
      </c>
      <c r="U1216" s="8">
        <v>1.3180000000000001</v>
      </c>
      <c r="V1216" s="17">
        <f t="shared" si="108"/>
        <v>105.44</v>
      </c>
      <c r="W1216" t="s">
        <v>8338</v>
      </c>
      <c r="X1216" t="s">
        <v>8339</v>
      </c>
    </row>
    <row r="1217" spans="1:24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21">
        <f t="shared" si="109"/>
        <v>42104.632002314807</v>
      </c>
      <c r="L1217" s="24">
        <v>42104.632002314815</v>
      </c>
      <c r="M1217" s="27">
        <f t="shared" si="110"/>
        <v>4</v>
      </c>
      <c r="N1217" s="27">
        <f t="shared" si="111"/>
        <v>2015</v>
      </c>
      <c r="O1217" s="25" t="str">
        <f t="shared" si="112"/>
        <v>Apr</v>
      </c>
      <c r="P1217" s="19">
        <f t="shared" si="113"/>
        <v>42164.632002314807</v>
      </c>
      <c r="Q1217" t="b">
        <v>0</v>
      </c>
      <c r="R1217">
        <v>549</v>
      </c>
      <c r="S1217" t="b">
        <v>1</v>
      </c>
      <c r="T1217" t="s">
        <v>8285</v>
      </c>
      <c r="U1217" s="8">
        <v>7.8608020000000005</v>
      </c>
      <c r="V1217" s="17">
        <f t="shared" si="108"/>
        <v>71.592003642987251</v>
      </c>
      <c r="W1217" t="s">
        <v>8338</v>
      </c>
      <c r="X1217" t="s">
        <v>8339</v>
      </c>
    </row>
    <row r="1218" spans="1:24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21">
        <f t="shared" si="109"/>
        <v>41759.714768518512</v>
      </c>
      <c r="L1218" s="24">
        <v>41759.714768518519</v>
      </c>
      <c r="M1218" s="27">
        <f t="shared" si="110"/>
        <v>4</v>
      </c>
      <c r="N1218" s="27">
        <f t="shared" si="111"/>
        <v>2014</v>
      </c>
      <c r="O1218" s="25" t="str">
        <f t="shared" si="112"/>
        <v>Apr</v>
      </c>
      <c r="P1218" s="19">
        <f t="shared" si="113"/>
        <v>41789.714768518512</v>
      </c>
      <c r="Q1218" t="b">
        <v>0</v>
      </c>
      <c r="R1218">
        <v>222</v>
      </c>
      <c r="S1218" t="b">
        <v>1</v>
      </c>
      <c r="T1218" t="s">
        <v>8285</v>
      </c>
      <c r="U1218" s="8">
        <v>1.4570000000000001</v>
      </c>
      <c r="V1218" s="17">
        <f t="shared" ref="V1218:V1281" si="114">E1218/R1218</f>
        <v>91.882882882882882</v>
      </c>
      <c r="W1218" t="s">
        <v>8338</v>
      </c>
      <c r="X1218" t="s">
        <v>8339</v>
      </c>
    </row>
    <row r="1219" spans="1:24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21">
        <f t="shared" ref="K1219:K1282" si="115">(J1218/86400)+25569+(-5/24)</f>
        <v>42247.408067129632</v>
      </c>
      <c r="L1219" s="24">
        <v>42247.408067129632</v>
      </c>
      <c r="M1219" s="27">
        <f t="shared" ref="M1219:M1282" si="116">MONTH(L1219)</f>
        <v>8</v>
      </c>
      <c r="N1219" s="27">
        <f t="shared" ref="N1219:N1282" si="117">YEAR(L1219)</f>
        <v>2015</v>
      </c>
      <c r="O1219" s="25" t="str">
        <f t="shared" ref="O1219:O1282" si="118">VLOOKUP($M1219,$AI$3:$AJ$14,2,FALSE)</f>
        <v>Aug</v>
      </c>
      <c r="P1219" s="19">
        <f t="shared" ref="P1219:P1282" si="119">(I1218/86400)+25569+(-5/24)</f>
        <v>42279.752083333333</v>
      </c>
      <c r="Q1219" t="b">
        <v>0</v>
      </c>
      <c r="R1219">
        <v>183</v>
      </c>
      <c r="S1219" t="b">
        <v>1</v>
      </c>
      <c r="T1219" t="s">
        <v>8285</v>
      </c>
      <c r="U1219" s="8">
        <v>1.026</v>
      </c>
      <c r="V1219" s="17">
        <f t="shared" si="114"/>
        <v>148.57377049180329</v>
      </c>
      <c r="W1219" t="s">
        <v>8338</v>
      </c>
      <c r="X1219" t="s">
        <v>8339</v>
      </c>
    </row>
    <row r="1220" spans="1:24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21">
        <f t="shared" si="115"/>
        <v>42535.6011574074</v>
      </c>
      <c r="L1220" s="24">
        <v>42535.601157407407</v>
      </c>
      <c r="M1220" s="27">
        <f t="shared" si="116"/>
        <v>6</v>
      </c>
      <c r="N1220" s="27">
        <f t="shared" si="117"/>
        <v>2016</v>
      </c>
      <c r="O1220" s="25" t="str">
        <f t="shared" si="118"/>
        <v>Jun</v>
      </c>
      <c r="P1220" s="19">
        <f t="shared" si="119"/>
        <v>42565.6011574074</v>
      </c>
      <c r="Q1220" t="b">
        <v>0</v>
      </c>
      <c r="R1220">
        <v>89</v>
      </c>
      <c r="S1220" t="b">
        <v>1</v>
      </c>
      <c r="T1220" t="s">
        <v>8285</v>
      </c>
      <c r="U1220" s="8">
        <v>1.7227777777777777</v>
      </c>
      <c r="V1220" s="17">
        <f t="shared" si="114"/>
        <v>174.2134831460674</v>
      </c>
      <c r="W1220" t="s">
        <v>8338</v>
      </c>
      <c r="X1220" t="s">
        <v>8339</v>
      </c>
    </row>
    <row r="1221" spans="1:24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21">
        <f t="shared" si="115"/>
        <v>42278.453703703701</v>
      </c>
      <c r="L1221" s="24">
        <v>42278.453703703701</v>
      </c>
      <c r="M1221" s="27">
        <f t="shared" si="116"/>
        <v>10</v>
      </c>
      <c r="N1221" s="27">
        <f t="shared" si="117"/>
        <v>2015</v>
      </c>
      <c r="O1221" s="25" t="str">
        <f t="shared" si="118"/>
        <v>Oct</v>
      </c>
      <c r="P1221" s="19">
        <f t="shared" si="119"/>
        <v>42308.916666666664</v>
      </c>
      <c r="Q1221" t="b">
        <v>0</v>
      </c>
      <c r="R1221">
        <v>253</v>
      </c>
      <c r="S1221" t="b">
        <v>1</v>
      </c>
      <c r="T1221" t="s">
        <v>8285</v>
      </c>
      <c r="U1221" s="8">
        <v>1.5916819571865444</v>
      </c>
      <c r="V1221" s="17">
        <f t="shared" si="114"/>
        <v>102.86166007905139</v>
      </c>
      <c r="W1221" t="s">
        <v>8338</v>
      </c>
      <c r="X1221" t="s">
        <v>8339</v>
      </c>
    </row>
    <row r="1222" spans="1:24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21">
        <f t="shared" si="115"/>
        <v>42633.253622685188</v>
      </c>
      <c r="L1222" s="24">
        <v>42633.253622685188</v>
      </c>
      <c r="M1222" s="27">
        <f t="shared" si="116"/>
        <v>9</v>
      </c>
      <c r="N1222" s="27">
        <f t="shared" si="117"/>
        <v>2016</v>
      </c>
      <c r="O1222" s="25" t="str">
        <f t="shared" si="118"/>
        <v>Sep</v>
      </c>
      <c r="P1222" s="19">
        <f t="shared" si="119"/>
        <v>42663.253622685188</v>
      </c>
      <c r="Q1222" t="b">
        <v>0</v>
      </c>
      <c r="R1222">
        <v>140</v>
      </c>
      <c r="S1222" t="b">
        <v>1</v>
      </c>
      <c r="T1222" t="s">
        <v>8285</v>
      </c>
      <c r="U1222" s="8">
        <v>1.0376666666666667</v>
      </c>
      <c r="V1222" s="17">
        <f t="shared" si="114"/>
        <v>111.17857142857143</v>
      </c>
      <c r="W1222" t="s">
        <v>8338</v>
      </c>
      <c r="X1222" t="s">
        <v>8339</v>
      </c>
    </row>
    <row r="1223" spans="1:24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21">
        <f t="shared" si="115"/>
        <v>42211.420277777775</v>
      </c>
      <c r="L1223" s="24">
        <v>42211.420277777775</v>
      </c>
      <c r="M1223" s="27">
        <f t="shared" si="116"/>
        <v>7</v>
      </c>
      <c r="N1223" s="27">
        <f t="shared" si="117"/>
        <v>2015</v>
      </c>
      <c r="O1223" s="25" t="str">
        <f t="shared" si="118"/>
        <v>Jul</v>
      </c>
      <c r="P1223" s="19">
        <f t="shared" si="119"/>
        <v>42241.420277777775</v>
      </c>
      <c r="Q1223" t="b">
        <v>0</v>
      </c>
      <c r="R1223">
        <v>103</v>
      </c>
      <c r="S1223" t="b">
        <v>1</v>
      </c>
      <c r="T1223" t="s">
        <v>8285</v>
      </c>
      <c r="U1223" s="8">
        <v>1.1140954545454547</v>
      </c>
      <c r="V1223" s="17">
        <f t="shared" si="114"/>
        <v>23.796213592233013</v>
      </c>
      <c r="W1223" t="s">
        <v>8338</v>
      </c>
      <c r="X1223" t="s">
        <v>8339</v>
      </c>
    </row>
    <row r="1224" spans="1:24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21">
        <f t="shared" si="115"/>
        <v>42680.267222222225</v>
      </c>
      <c r="L1224" s="24">
        <v>42680.267222222225</v>
      </c>
      <c r="M1224" s="27">
        <f t="shared" si="116"/>
        <v>11</v>
      </c>
      <c r="N1224" s="27">
        <f t="shared" si="117"/>
        <v>2016</v>
      </c>
      <c r="O1224" s="25" t="str">
        <f t="shared" si="118"/>
        <v>Nov</v>
      </c>
      <c r="P1224" s="19">
        <f t="shared" si="119"/>
        <v>42707.791666666664</v>
      </c>
      <c r="Q1224" t="b">
        <v>0</v>
      </c>
      <c r="R1224">
        <v>138</v>
      </c>
      <c r="S1224" t="b">
        <v>1</v>
      </c>
      <c r="T1224" t="s">
        <v>8285</v>
      </c>
      <c r="U1224" s="8">
        <v>2.80375</v>
      </c>
      <c r="V1224" s="17">
        <f t="shared" si="114"/>
        <v>81.268115942028984</v>
      </c>
      <c r="W1224" t="s">
        <v>8338</v>
      </c>
      <c r="X1224" t="s">
        <v>8339</v>
      </c>
    </row>
    <row r="1225" spans="1:24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21">
        <f t="shared" si="115"/>
        <v>42430.512118055551</v>
      </c>
      <c r="L1225" s="24">
        <v>42430.512118055558</v>
      </c>
      <c r="M1225" s="27">
        <f t="shared" si="116"/>
        <v>3</v>
      </c>
      <c r="N1225" s="27">
        <f t="shared" si="117"/>
        <v>2016</v>
      </c>
      <c r="O1225" s="25" t="str">
        <f t="shared" si="118"/>
        <v>Mar</v>
      </c>
      <c r="P1225" s="19">
        <f t="shared" si="119"/>
        <v>42460.958333333336</v>
      </c>
      <c r="Q1225" t="b">
        <v>0</v>
      </c>
      <c r="R1225">
        <v>191</v>
      </c>
      <c r="S1225" t="b">
        <v>1</v>
      </c>
      <c r="T1225" t="s">
        <v>8285</v>
      </c>
      <c r="U1225" s="8">
        <v>1.1210606060606061</v>
      </c>
      <c r="V1225" s="17">
        <f t="shared" si="114"/>
        <v>116.21465968586388</v>
      </c>
      <c r="W1225" t="s">
        <v>8338</v>
      </c>
      <c r="X1225" t="s">
        <v>8339</v>
      </c>
    </row>
    <row r="1226" spans="1:24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21">
        <f t="shared" si="115"/>
        <v>42653.968854166662</v>
      </c>
      <c r="L1226" s="24">
        <v>42653.968854166669</v>
      </c>
      <c r="M1226" s="27">
        <f t="shared" si="116"/>
        <v>10</v>
      </c>
      <c r="N1226" s="27">
        <f t="shared" si="117"/>
        <v>2016</v>
      </c>
      <c r="O1226" s="25" t="str">
        <f t="shared" si="118"/>
        <v>Oct</v>
      </c>
      <c r="P1226" s="19">
        <f t="shared" si="119"/>
        <v>42684.010520833333</v>
      </c>
      <c r="Q1226" t="b">
        <v>0</v>
      </c>
      <c r="R1226">
        <v>18</v>
      </c>
      <c r="S1226" t="b">
        <v>0</v>
      </c>
      <c r="T1226" t="s">
        <v>8286</v>
      </c>
      <c r="U1226" s="8">
        <v>7.0666666666666669E-2</v>
      </c>
      <c r="V1226" s="17">
        <f t="shared" si="114"/>
        <v>58.888888888888886</v>
      </c>
      <c r="W1226" t="s">
        <v>8325</v>
      </c>
      <c r="X1226" t="s">
        <v>8340</v>
      </c>
    </row>
    <row r="1227" spans="1:24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21">
        <f t="shared" si="115"/>
        <v>41736.341458333329</v>
      </c>
      <c r="L1227" s="24">
        <v>41736.341458333336</v>
      </c>
      <c r="M1227" s="27">
        <f t="shared" si="116"/>
        <v>4</v>
      </c>
      <c r="N1227" s="27">
        <f t="shared" si="117"/>
        <v>2014</v>
      </c>
      <c r="O1227" s="25" t="str">
        <f t="shared" si="118"/>
        <v>Apr</v>
      </c>
      <c r="P1227" s="19">
        <f t="shared" si="119"/>
        <v>41796.341458333329</v>
      </c>
      <c r="Q1227" t="b">
        <v>0</v>
      </c>
      <c r="R1227">
        <v>3</v>
      </c>
      <c r="S1227" t="b">
        <v>0</v>
      </c>
      <c r="T1227" t="s">
        <v>8286</v>
      </c>
      <c r="U1227" s="8">
        <v>4.3999999999999997E-2</v>
      </c>
      <c r="V1227" s="17">
        <f t="shared" si="114"/>
        <v>44</v>
      </c>
      <c r="W1227" t="s">
        <v>8325</v>
      </c>
      <c r="X1227" t="s">
        <v>8340</v>
      </c>
    </row>
    <row r="1228" spans="1:24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21">
        <f t="shared" si="115"/>
        <v>41509.697662037033</v>
      </c>
      <c r="L1228" s="24">
        <v>41509.697662037041</v>
      </c>
      <c r="M1228" s="27">
        <f t="shared" si="116"/>
        <v>8</v>
      </c>
      <c r="N1228" s="27">
        <f t="shared" si="117"/>
        <v>2013</v>
      </c>
      <c r="O1228" s="25" t="str">
        <f t="shared" si="118"/>
        <v>Aug</v>
      </c>
      <c r="P1228" s="19">
        <f t="shared" si="119"/>
        <v>41569.697662037033</v>
      </c>
      <c r="Q1228" t="b">
        <v>0</v>
      </c>
      <c r="R1228">
        <v>40</v>
      </c>
      <c r="S1228" t="b">
        <v>0</v>
      </c>
      <c r="T1228" t="s">
        <v>8286</v>
      </c>
      <c r="U1228" s="8">
        <v>3.8739999999999997E-2</v>
      </c>
      <c r="V1228" s="17">
        <f t="shared" si="114"/>
        <v>48.424999999999997</v>
      </c>
      <c r="W1228" t="s">
        <v>8325</v>
      </c>
      <c r="X1228" t="s">
        <v>8340</v>
      </c>
    </row>
    <row r="1229" spans="1:24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21">
        <f t="shared" si="115"/>
        <v>41715.666446759256</v>
      </c>
      <c r="L1229" s="24">
        <v>41715.666446759256</v>
      </c>
      <c r="M1229" s="27">
        <f t="shared" si="116"/>
        <v>3</v>
      </c>
      <c r="N1229" s="27">
        <f t="shared" si="117"/>
        <v>2014</v>
      </c>
      <c r="O1229" s="25" t="str">
        <f t="shared" si="118"/>
        <v>Mar</v>
      </c>
      <c r="P1229" s="19">
        <f t="shared" si="119"/>
        <v>41749.833333333328</v>
      </c>
      <c r="Q1229" t="b">
        <v>0</v>
      </c>
      <c r="R1229">
        <v>0</v>
      </c>
      <c r="S1229" t="b">
        <v>0</v>
      </c>
      <c r="T1229" t="s">
        <v>8286</v>
      </c>
      <c r="U1229" s="8">
        <v>0</v>
      </c>
      <c r="V1229" s="17" t="e">
        <f t="shared" si="114"/>
        <v>#DIV/0!</v>
      </c>
      <c r="W1229" t="s">
        <v>8325</v>
      </c>
      <c r="X1229" t="s">
        <v>8340</v>
      </c>
    </row>
    <row r="1230" spans="1:24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21">
        <f t="shared" si="115"/>
        <v>41827.710833333331</v>
      </c>
      <c r="L1230" s="24">
        <v>41827.710833333331</v>
      </c>
      <c r="M1230" s="27">
        <f t="shared" si="116"/>
        <v>7</v>
      </c>
      <c r="N1230" s="27">
        <f t="shared" si="117"/>
        <v>2014</v>
      </c>
      <c r="O1230" s="25" t="str">
        <f t="shared" si="118"/>
        <v>Jul</v>
      </c>
      <c r="P1230" s="19">
        <f t="shared" si="119"/>
        <v>41858.083333333328</v>
      </c>
      <c r="Q1230" t="b">
        <v>0</v>
      </c>
      <c r="R1230">
        <v>24</v>
      </c>
      <c r="S1230" t="b">
        <v>0</v>
      </c>
      <c r="T1230" t="s">
        <v>8286</v>
      </c>
      <c r="U1230" s="8">
        <v>0.29299999999999998</v>
      </c>
      <c r="V1230" s="17">
        <f t="shared" si="114"/>
        <v>61.041666666666664</v>
      </c>
      <c r="W1230" t="s">
        <v>8325</v>
      </c>
      <c r="X1230" t="s">
        <v>8340</v>
      </c>
    </row>
    <row r="1231" spans="1:24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21">
        <f t="shared" si="115"/>
        <v>40754.520925925921</v>
      </c>
      <c r="L1231" s="24">
        <v>40754.520925925928</v>
      </c>
      <c r="M1231" s="27">
        <f t="shared" si="116"/>
        <v>7</v>
      </c>
      <c r="N1231" s="27">
        <f t="shared" si="117"/>
        <v>2011</v>
      </c>
      <c r="O1231" s="25" t="str">
        <f t="shared" si="118"/>
        <v>Jul</v>
      </c>
      <c r="P1231" s="19">
        <f t="shared" si="119"/>
        <v>40814.520925925921</v>
      </c>
      <c r="Q1231" t="b">
        <v>0</v>
      </c>
      <c r="R1231">
        <v>1</v>
      </c>
      <c r="S1231" t="b">
        <v>0</v>
      </c>
      <c r="T1231" t="s">
        <v>8286</v>
      </c>
      <c r="U1231" s="8">
        <v>9.0909090909090905E-3</v>
      </c>
      <c r="V1231" s="17">
        <f t="shared" si="114"/>
        <v>25</v>
      </c>
      <c r="W1231" t="s">
        <v>8325</v>
      </c>
      <c r="X1231" t="s">
        <v>8340</v>
      </c>
    </row>
    <row r="1232" spans="1:24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21">
        <f t="shared" si="115"/>
        <v>40985.251469907402</v>
      </c>
      <c r="L1232" s="24">
        <v>40985.251469907409</v>
      </c>
      <c r="M1232" s="27">
        <f t="shared" si="116"/>
        <v>3</v>
      </c>
      <c r="N1232" s="27">
        <f t="shared" si="117"/>
        <v>2012</v>
      </c>
      <c r="O1232" s="25" t="str">
        <f t="shared" si="118"/>
        <v>Mar</v>
      </c>
      <c r="P1232" s="19">
        <f t="shared" si="119"/>
        <v>41015.458333333328</v>
      </c>
      <c r="Q1232" t="b">
        <v>0</v>
      </c>
      <c r="R1232">
        <v>0</v>
      </c>
      <c r="S1232" t="b">
        <v>0</v>
      </c>
      <c r="T1232" t="s">
        <v>8286</v>
      </c>
      <c r="U1232" s="8">
        <v>0</v>
      </c>
      <c r="V1232" s="17" t="e">
        <f t="shared" si="114"/>
        <v>#DIV/0!</v>
      </c>
      <c r="W1232" t="s">
        <v>8325</v>
      </c>
      <c r="X1232" t="s">
        <v>8340</v>
      </c>
    </row>
    <row r="1233" spans="1:24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21">
        <f t="shared" si="115"/>
        <v>40568.764236111107</v>
      </c>
      <c r="L1233" s="24">
        <v>40568.764236111114</v>
      </c>
      <c r="M1233" s="27">
        <f t="shared" si="116"/>
        <v>1</v>
      </c>
      <c r="N1233" s="27">
        <f t="shared" si="117"/>
        <v>2011</v>
      </c>
      <c r="O1233" s="25" t="str">
        <f t="shared" si="118"/>
        <v>Jan</v>
      </c>
      <c r="P1233" s="19">
        <f t="shared" si="119"/>
        <v>40598.764236111107</v>
      </c>
      <c r="Q1233" t="b">
        <v>0</v>
      </c>
      <c r="R1233">
        <v>0</v>
      </c>
      <c r="S1233" t="b">
        <v>0</v>
      </c>
      <c r="T1233" t="s">
        <v>8286</v>
      </c>
      <c r="U1233" s="8">
        <v>0</v>
      </c>
      <c r="V1233" s="17" t="e">
        <f t="shared" si="114"/>
        <v>#DIV/0!</v>
      </c>
      <c r="W1233" t="s">
        <v>8325</v>
      </c>
      <c r="X1233" t="s">
        <v>8340</v>
      </c>
    </row>
    <row r="1234" spans="1:24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21">
        <f t="shared" si="115"/>
        <v>42193.733425925922</v>
      </c>
      <c r="L1234" s="24">
        <v>42193.733425925922</v>
      </c>
      <c r="M1234" s="27">
        <f t="shared" si="116"/>
        <v>7</v>
      </c>
      <c r="N1234" s="27">
        <f t="shared" si="117"/>
        <v>2015</v>
      </c>
      <c r="O1234" s="25" t="str">
        <f t="shared" si="118"/>
        <v>Jul</v>
      </c>
      <c r="P1234" s="19">
        <f t="shared" si="119"/>
        <v>42243.833333333336</v>
      </c>
      <c r="Q1234" t="b">
        <v>0</v>
      </c>
      <c r="R1234">
        <v>1</v>
      </c>
      <c r="S1234" t="b">
        <v>0</v>
      </c>
      <c r="T1234" t="s">
        <v>8286</v>
      </c>
      <c r="U1234" s="8">
        <v>8.0000000000000002E-3</v>
      </c>
      <c r="V1234" s="17">
        <f t="shared" si="114"/>
        <v>40</v>
      </c>
      <c r="W1234" t="s">
        <v>8325</v>
      </c>
      <c r="X1234" t="s">
        <v>8340</v>
      </c>
    </row>
    <row r="1235" spans="1:24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21">
        <f t="shared" si="115"/>
        <v>41506.639699074069</v>
      </c>
      <c r="L1235" s="24">
        <v>41506.639699074076</v>
      </c>
      <c r="M1235" s="27">
        <f t="shared" si="116"/>
        <v>8</v>
      </c>
      <c r="N1235" s="27">
        <f t="shared" si="117"/>
        <v>2013</v>
      </c>
      <c r="O1235" s="25" t="str">
        <f t="shared" si="118"/>
        <v>Aug</v>
      </c>
      <c r="P1235" s="19">
        <f t="shared" si="119"/>
        <v>41553.639699074069</v>
      </c>
      <c r="Q1235" t="b">
        <v>0</v>
      </c>
      <c r="R1235">
        <v>6</v>
      </c>
      <c r="S1235" t="b">
        <v>0</v>
      </c>
      <c r="T1235" t="s">
        <v>8286</v>
      </c>
      <c r="U1235" s="8">
        <v>0.11600000000000001</v>
      </c>
      <c r="V1235" s="17">
        <f t="shared" si="114"/>
        <v>19.333333333333332</v>
      </c>
      <c r="W1235" t="s">
        <v>8325</v>
      </c>
      <c r="X1235" t="s">
        <v>8340</v>
      </c>
    </row>
    <row r="1236" spans="1:24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21">
        <f t="shared" si="115"/>
        <v>40939.740439814814</v>
      </c>
      <c r="L1236" s="24">
        <v>40939.740439814814</v>
      </c>
      <c r="M1236" s="27">
        <f t="shared" si="116"/>
        <v>1</v>
      </c>
      <c r="N1236" s="27">
        <f t="shared" si="117"/>
        <v>2012</v>
      </c>
      <c r="O1236" s="25" t="str">
        <f t="shared" si="118"/>
        <v>Jan</v>
      </c>
      <c r="P1236" s="19">
        <f t="shared" si="119"/>
        <v>40960.740439814814</v>
      </c>
      <c r="Q1236" t="b">
        <v>0</v>
      </c>
      <c r="R1236">
        <v>0</v>
      </c>
      <c r="S1236" t="b">
        <v>0</v>
      </c>
      <c r="T1236" t="s">
        <v>8286</v>
      </c>
      <c r="U1236" s="8">
        <v>0</v>
      </c>
      <c r="V1236" s="17" t="e">
        <f t="shared" si="114"/>
        <v>#DIV/0!</v>
      </c>
      <c r="W1236" t="s">
        <v>8325</v>
      </c>
      <c r="X1236" t="s">
        <v>8340</v>
      </c>
    </row>
    <row r="1237" spans="1:24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21">
        <f t="shared" si="115"/>
        <v>42007.580347222225</v>
      </c>
      <c r="L1237" s="24">
        <v>42007.580347222225</v>
      </c>
      <c r="M1237" s="27">
        <f t="shared" si="116"/>
        <v>1</v>
      </c>
      <c r="N1237" s="27">
        <f t="shared" si="117"/>
        <v>2015</v>
      </c>
      <c r="O1237" s="25" t="str">
        <f t="shared" si="118"/>
        <v>Jan</v>
      </c>
      <c r="P1237" s="19">
        <f t="shared" si="119"/>
        <v>42037.580347222225</v>
      </c>
      <c r="Q1237" t="b">
        <v>0</v>
      </c>
      <c r="R1237">
        <v>6</v>
      </c>
      <c r="S1237" t="b">
        <v>0</v>
      </c>
      <c r="T1237" t="s">
        <v>8286</v>
      </c>
      <c r="U1237" s="8">
        <v>2.787363950092912E-2</v>
      </c>
      <c r="V1237" s="17">
        <f t="shared" si="114"/>
        <v>35</v>
      </c>
      <c r="W1237" t="s">
        <v>8325</v>
      </c>
      <c r="X1237" t="s">
        <v>8340</v>
      </c>
    </row>
    <row r="1238" spans="1:24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21">
        <f t="shared" si="115"/>
        <v>41582.927071759259</v>
      </c>
      <c r="L1238" s="24">
        <v>41582.927071759259</v>
      </c>
      <c r="M1238" s="27">
        <f t="shared" si="116"/>
        <v>11</v>
      </c>
      <c r="N1238" s="27">
        <f t="shared" si="117"/>
        <v>2013</v>
      </c>
      <c r="O1238" s="25" t="str">
        <f t="shared" si="118"/>
        <v>Nov</v>
      </c>
      <c r="P1238" s="19">
        <f t="shared" si="119"/>
        <v>41622.927071759259</v>
      </c>
      <c r="Q1238" t="b">
        <v>0</v>
      </c>
      <c r="R1238">
        <v>0</v>
      </c>
      <c r="S1238" t="b">
        <v>0</v>
      </c>
      <c r="T1238" t="s">
        <v>8286</v>
      </c>
      <c r="U1238" s="8">
        <v>0</v>
      </c>
      <c r="V1238" s="17" t="e">
        <f t="shared" si="114"/>
        <v>#DIV/0!</v>
      </c>
      <c r="W1238" t="s">
        <v>8325</v>
      </c>
      <c r="X1238" t="s">
        <v>8340</v>
      </c>
    </row>
    <row r="1239" spans="1:24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21">
        <f t="shared" si="115"/>
        <v>41110.47180555555</v>
      </c>
      <c r="L1239" s="24">
        <v>41110.471805555557</v>
      </c>
      <c r="M1239" s="27">
        <f t="shared" si="116"/>
        <v>7</v>
      </c>
      <c r="N1239" s="27">
        <f t="shared" si="117"/>
        <v>2012</v>
      </c>
      <c r="O1239" s="25" t="str">
        <f t="shared" si="118"/>
        <v>Jul</v>
      </c>
      <c r="P1239" s="19">
        <f t="shared" si="119"/>
        <v>41118.458333333328</v>
      </c>
      <c r="Q1239" t="b">
        <v>0</v>
      </c>
      <c r="R1239">
        <v>0</v>
      </c>
      <c r="S1239" t="b">
        <v>0</v>
      </c>
      <c r="T1239" t="s">
        <v>8286</v>
      </c>
      <c r="U1239" s="8">
        <v>0</v>
      </c>
      <c r="V1239" s="17" t="e">
        <f t="shared" si="114"/>
        <v>#DIV/0!</v>
      </c>
      <c r="W1239" t="s">
        <v>8325</v>
      </c>
      <c r="X1239" t="s">
        <v>8340</v>
      </c>
    </row>
    <row r="1240" spans="1:24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21">
        <f t="shared" si="115"/>
        <v>41125.074826388889</v>
      </c>
      <c r="L1240" s="24">
        <v>41125.074826388889</v>
      </c>
      <c r="M1240" s="27">
        <f t="shared" si="116"/>
        <v>8</v>
      </c>
      <c r="N1240" s="27">
        <f t="shared" si="117"/>
        <v>2012</v>
      </c>
      <c r="O1240" s="25" t="str">
        <f t="shared" si="118"/>
        <v>Aug</v>
      </c>
      <c r="P1240" s="19">
        <f t="shared" si="119"/>
        <v>41145.074826388889</v>
      </c>
      <c r="Q1240" t="b">
        <v>0</v>
      </c>
      <c r="R1240">
        <v>3</v>
      </c>
      <c r="S1240" t="b">
        <v>0</v>
      </c>
      <c r="T1240" t="s">
        <v>8286</v>
      </c>
      <c r="U1240" s="8">
        <v>0.17799999999999999</v>
      </c>
      <c r="V1240" s="17">
        <f t="shared" si="114"/>
        <v>59.333333333333336</v>
      </c>
      <c r="W1240" t="s">
        <v>8325</v>
      </c>
      <c r="X1240" t="s">
        <v>8340</v>
      </c>
    </row>
    <row r="1241" spans="1:24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21">
        <f t="shared" si="115"/>
        <v>40731.402037037034</v>
      </c>
      <c r="L1241" s="24">
        <v>40731.402037037034</v>
      </c>
      <c r="M1241" s="27">
        <f t="shared" si="116"/>
        <v>7</v>
      </c>
      <c r="N1241" s="27">
        <f t="shared" si="117"/>
        <v>2011</v>
      </c>
      <c r="O1241" s="25" t="str">
        <f t="shared" si="118"/>
        <v>Jul</v>
      </c>
      <c r="P1241" s="19">
        <f t="shared" si="119"/>
        <v>40761.402037037034</v>
      </c>
      <c r="Q1241" t="b">
        <v>0</v>
      </c>
      <c r="R1241">
        <v>0</v>
      </c>
      <c r="S1241" t="b">
        <v>0</v>
      </c>
      <c r="T1241" t="s">
        <v>8286</v>
      </c>
      <c r="U1241" s="8">
        <v>0</v>
      </c>
      <c r="V1241" s="17" t="e">
        <f t="shared" si="114"/>
        <v>#DIV/0!</v>
      </c>
      <c r="W1241" t="s">
        <v>8325</v>
      </c>
      <c r="X1241" t="s">
        <v>8340</v>
      </c>
    </row>
    <row r="1242" spans="1:24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21">
        <f t="shared" si="115"/>
        <v>40883.754247685181</v>
      </c>
      <c r="L1242" s="24">
        <v>40883.754247685189</v>
      </c>
      <c r="M1242" s="27">
        <f t="shared" si="116"/>
        <v>12</v>
      </c>
      <c r="N1242" s="27">
        <f t="shared" si="117"/>
        <v>2011</v>
      </c>
      <c r="O1242" s="25" t="str">
        <f t="shared" si="118"/>
        <v>Dec</v>
      </c>
      <c r="P1242" s="19">
        <f t="shared" si="119"/>
        <v>40913.754247685181</v>
      </c>
      <c r="Q1242" t="b">
        <v>0</v>
      </c>
      <c r="R1242">
        <v>8</v>
      </c>
      <c r="S1242" t="b">
        <v>0</v>
      </c>
      <c r="T1242" t="s">
        <v>8286</v>
      </c>
      <c r="U1242" s="8">
        <v>3.0124999999999999E-2</v>
      </c>
      <c r="V1242" s="17">
        <f t="shared" si="114"/>
        <v>30.125</v>
      </c>
      <c r="W1242" t="s">
        <v>8325</v>
      </c>
      <c r="X1242" t="s">
        <v>8340</v>
      </c>
    </row>
    <row r="1243" spans="1:24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21">
        <f t="shared" si="115"/>
        <v>41408.831678240742</v>
      </c>
      <c r="L1243" s="24">
        <v>41408.831678240742</v>
      </c>
      <c r="M1243" s="27">
        <f t="shared" si="116"/>
        <v>5</v>
      </c>
      <c r="N1243" s="27">
        <f t="shared" si="117"/>
        <v>2013</v>
      </c>
      <c r="O1243" s="25" t="str">
        <f t="shared" si="118"/>
        <v>May</v>
      </c>
      <c r="P1243" s="19">
        <f t="shared" si="119"/>
        <v>41467.70208333333</v>
      </c>
      <c r="Q1243" t="b">
        <v>0</v>
      </c>
      <c r="R1243">
        <v>34</v>
      </c>
      <c r="S1243" t="b">
        <v>0</v>
      </c>
      <c r="T1243" t="s">
        <v>8286</v>
      </c>
      <c r="U1243" s="8">
        <v>0.50739999999999996</v>
      </c>
      <c r="V1243" s="17">
        <f t="shared" si="114"/>
        <v>74.617647058823536</v>
      </c>
      <c r="W1243" t="s">
        <v>8325</v>
      </c>
      <c r="X1243" t="s">
        <v>8340</v>
      </c>
    </row>
    <row r="1244" spans="1:24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21">
        <f t="shared" si="115"/>
        <v>41923.629398148143</v>
      </c>
      <c r="L1244" s="24">
        <v>41923.62939814815</v>
      </c>
      <c r="M1244" s="27">
        <f t="shared" si="116"/>
        <v>10</v>
      </c>
      <c r="N1244" s="27">
        <f t="shared" si="117"/>
        <v>2014</v>
      </c>
      <c r="O1244" s="25" t="str">
        <f t="shared" si="118"/>
        <v>Oct</v>
      </c>
      <c r="P1244" s="19">
        <f t="shared" si="119"/>
        <v>41946.040972222218</v>
      </c>
      <c r="Q1244" t="b">
        <v>0</v>
      </c>
      <c r="R1244">
        <v>1</v>
      </c>
      <c r="S1244" t="b">
        <v>0</v>
      </c>
      <c r="T1244" t="s">
        <v>8286</v>
      </c>
      <c r="U1244" s="8">
        <v>5.4884742041712408E-3</v>
      </c>
      <c r="V1244" s="17">
        <f t="shared" si="114"/>
        <v>5</v>
      </c>
      <c r="W1244" t="s">
        <v>8325</v>
      </c>
      <c r="X1244" t="s">
        <v>8340</v>
      </c>
    </row>
    <row r="1245" spans="1:24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21">
        <f t="shared" si="115"/>
        <v>40781.957199074073</v>
      </c>
      <c r="L1245" s="24">
        <v>40781.957199074073</v>
      </c>
      <c r="M1245" s="27">
        <f t="shared" si="116"/>
        <v>8</v>
      </c>
      <c r="N1245" s="27">
        <f t="shared" si="117"/>
        <v>2011</v>
      </c>
      <c r="O1245" s="25" t="str">
        <f t="shared" si="118"/>
        <v>Aug</v>
      </c>
      <c r="P1245" s="19">
        <f t="shared" si="119"/>
        <v>40797.345833333333</v>
      </c>
      <c r="Q1245" t="b">
        <v>0</v>
      </c>
      <c r="R1245">
        <v>38</v>
      </c>
      <c r="S1245" t="b">
        <v>0</v>
      </c>
      <c r="T1245" t="s">
        <v>8286</v>
      </c>
      <c r="U1245" s="8">
        <v>0.14091666666666666</v>
      </c>
      <c r="V1245" s="17">
        <f t="shared" si="114"/>
        <v>44.5</v>
      </c>
      <c r="W1245" t="s">
        <v>8325</v>
      </c>
      <c r="X1245" t="s">
        <v>8340</v>
      </c>
    </row>
    <row r="1246" spans="1:24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21">
        <f t="shared" si="115"/>
        <v>40671.670960648145</v>
      </c>
      <c r="L1246" s="24">
        <v>40671.670960648145</v>
      </c>
      <c r="M1246" s="27">
        <f t="shared" si="116"/>
        <v>5</v>
      </c>
      <c r="N1246" s="27">
        <f t="shared" si="117"/>
        <v>2011</v>
      </c>
      <c r="O1246" s="25" t="str">
        <f t="shared" si="118"/>
        <v>May</v>
      </c>
      <c r="P1246" s="19">
        <f t="shared" si="119"/>
        <v>40732.666666666664</v>
      </c>
      <c r="Q1246" t="b">
        <v>1</v>
      </c>
      <c r="R1246">
        <v>45</v>
      </c>
      <c r="S1246" t="b">
        <v>1</v>
      </c>
      <c r="T1246" t="s">
        <v>8276</v>
      </c>
      <c r="U1246" s="8">
        <v>1.038</v>
      </c>
      <c r="V1246" s="17">
        <f t="shared" si="114"/>
        <v>46.133333333333333</v>
      </c>
      <c r="W1246" t="s">
        <v>8325</v>
      </c>
      <c r="X1246" t="s">
        <v>8326</v>
      </c>
    </row>
    <row r="1247" spans="1:24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21">
        <f t="shared" si="115"/>
        <v>41355.617164351854</v>
      </c>
      <c r="L1247" s="24">
        <v>41355.617164351854</v>
      </c>
      <c r="M1247" s="27">
        <f t="shared" si="116"/>
        <v>3</v>
      </c>
      <c r="N1247" s="27">
        <f t="shared" si="117"/>
        <v>2013</v>
      </c>
      <c r="O1247" s="25" t="str">
        <f t="shared" si="118"/>
        <v>Mar</v>
      </c>
      <c r="P1247" s="19">
        <f t="shared" si="119"/>
        <v>41386.666666666664</v>
      </c>
      <c r="Q1247" t="b">
        <v>1</v>
      </c>
      <c r="R1247">
        <v>17</v>
      </c>
      <c r="S1247" t="b">
        <v>1</v>
      </c>
      <c r="T1247" t="s">
        <v>8276</v>
      </c>
      <c r="U1247" s="8">
        <v>1.2024999999999999</v>
      </c>
      <c r="V1247" s="17">
        <f t="shared" si="114"/>
        <v>141.47058823529412</v>
      </c>
      <c r="W1247" t="s">
        <v>8325</v>
      </c>
      <c r="X1247" t="s">
        <v>8326</v>
      </c>
    </row>
    <row r="1248" spans="1:24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21">
        <f t="shared" si="115"/>
        <v>41774.391597222224</v>
      </c>
      <c r="L1248" s="24">
        <v>41774.391597222224</v>
      </c>
      <c r="M1248" s="27">
        <f t="shared" si="116"/>
        <v>5</v>
      </c>
      <c r="N1248" s="27">
        <f t="shared" si="117"/>
        <v>2014</v>
      </c>
      <c r="O1248" s="25" t="str">
        <f t="shared" si="118"/>
        <v>May</v>
      </c>
      <c r="P1248" s="19">
        <f t="shared" si="119"/>
        <v>41804.391597222224</v>
      </c>
      <c r="Q1248" t="b">
        <v>1</v>
      </c>
      <c r="R1248">
        <v>31</v>
      </c>
      <c r="S1248" t="b">
        <v>1</v>
      </c>
      <c r="T1248" t="s">
        <v>8276</v>
      </c>
      <c r="U1248" s="8">
        <v>1.17</v>
      </c>
      <c r="V1248" s="17">
        <f t="shared" si="114"/>
        <v>75.483870967741936</v>
      </c>
      <c r="W1248" t="s">
        <v>8325</v>
      </c>
      <c r="X1248" t="s">
        <v>8326</v>
      </c>
    </row>
    <row r="1249" spans="1:24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21">
        <f t="shared" si="115"/>
        <v>40837.835057870368</v>
      </c>
      <c r="L1249" s="24">
        <v>40837.835057870368</v>
      </c>
      <c r="M1249" s="27">
        <f t="shared" si="116"/>
        <v>10</v>
      </c>
      <c r="N1249" s="27">
        <f t="shared" si="117"/>
        <v>2011</v>
      </c>
      <c r="O1249" s="25" t="str">
        <f t="shared" si="118"/>
        <v>Oct</v>
      </c>
      <c r="P1249" s="19">
        <f t="shared" si="119"/>
        <v>40882.876724537033</v>
      </c>
      <c r="Q1249" t="b">
        <v>1</v>
      </c>
      <c r="R1249">
        <v>50</v>
      </c>
      <c r="S1249" t="b">
        <v>1</v>
      </c>
      <c r="T1249" t="s">
        <v>8276</v>
      </c>
      <c r="U1249" s="8">
        <v>1.2214285714285715</v>
      </c>
      <c r="V1249" s="17">
        <f t="shared" si="114"/>
        <v>85.5</v>
      </c>
      <c r="W1249" t="s">
        <v>8325</v>
      </c>
      <c r="X1249" t="s">
        <v>8326</v>
      </c>
    </row>
    <row r="1250" spans="1:24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21">
        <f t="shared" si="115"/>
        <v>41370.083969907406</v>
      </c>
      <c r="L1250" s="24">
        <v>41370.083969907406</v>
      </c>
      <c r="M1250" s="27">
        <f t="shared" si="116"/>
        <v>4</v>
      </c>
      <c r="N1250" s="27">
        <f t="shared" si="117"/>
        <v>2013</v>
      </c>
      <c r="O1250" s="25" t="str">
        <f t="shared" si="118"/>
        <v>Apr</v>
      </c>
      <c r="P1250" s="19">
        <f t="shared" si="119"/>
        <v>41400.083969907406</v>
      </c>
      <c r="Q1250" t="b">
        <v>1</v>
      </c>
      <c r="R1250">
        <v>59</v>
      </c>
      <c r="S1250" t="b">
        <v>1</v>
      </c>
      <c r="T1250" t="s">
        <v>8276</v>
      </c>
      <c r="U1250" s="8">
        <v>1.5164</v>
      </c>
      <c r="V1250" s="17">
        <f t="shared" si="114"/>
        <v>64.254237288135599</v>
      </c>
      <c r="W1250" t="s">
        <v>8325</v>
      </c>
      <c r="X1250" t="s">
        <v>8326</v>
      </c>
    </row>
    <row r="1251" spans="1:24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21">
        <f t="shared" si="115"/>
        <v>41767.448530092588</v>
      </c>
      <c r="L1251" s="24">
        <v>41767.448530092595</v>
      </c>
      <c r="M1251" s="27">
        <f t="shared" si="116"/>
        <v>5</v>
      </c>
      <c r="N1251" s="27">
        <f t="shared" si="117"/>
        <v>2014</v>
      </c>
      <c r="O1251" s="25" t="str">
        <f t="shared" si="118"/>
        <v>May</v>
      </c>
      <c r="P1251" s="19">
        <f t="shared" si="119"/>
        <v>41803.082638888889</v>
      </c>
      <c r="Q1251" t="b">
        <v>1</v>
      </c>
      <c r="R1251">
        <v>81</v>
      </c>
      <c r="S1251" t="b">
        <v>1</v>
      </c>
      <c r="T1251" t="s">
        <v>8276</v>
      </c>
      <c r="U1251" s="8">
        <v>1.0444</v>
      </c>
      <c r="V1251" s="17">
        <f t="shared" si="114"/>
        <v>64.46913580246914</v>
      </c>
      <c r="W1251" t="s">
        <v>8325</v>
      </c>
      <c r="X1251" t="s">
        <v>8326</v>
      </c>
    </row>
    <row r="1252" spans="1:24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21">
        <f t="shared" si="115"/>
        <v>41067.532534722217</v>
      </c>
      <c r="L1252" s="24">
        <v>41067.532534722224</v>
      </c>
      <c r="M1252" s="27">
        <f t="shared" si="116"/>
        <v>6</v>
      </c>
      <c r="N1252" s="27">
        <f t="shared" si="117"/>
        <v>2012</v>
      </c>
      <c r="O1252" s="25" t="str">
        <f t="shared" si="118"/>
        <v>Jun</v>
      </c>
      <c r="P1252" s="19">
        <f t="shared" si="119"/>
        <v>41097.532534722217</v>
      </c>
      <c r="Q1252" t="b">
        <v>1</v>
      </c>
      <c r="R1252">
        <v>508</v>
      </c>
      <c r="S1252" t="b">
        <v>1</v>
      </c>
      <c r="T1252" t="s">
        <v>8276</v>
      </c>
      <c r="U1252" s="8">
        <v>2.0015333333333332</v>
      </c>
      <c r="V1252" s="17">
        <f t="shared" si="114"/>
        <v>118.2007874015748</v>
      </c>
      <c r="W1252" t="s">
        <v>8325</v>
      </c>
      <c r="X1252" t="s">
        <v>8326</v>
      </c>
    </row>
    <row r="1253" spans="1:24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21">
        <f t="shared" si="115"/>
        <v>41843.434386574074</v>
      </c>
      <c r="L1253" s="24">
        <v>41843.434386574074</v>
      </c>
      <c r="M1253" s="27">
        <f t="shared" si="116"/>
        <v>7</v>
      </c>
      <c r="N1253" s="27">
        <f t="shared" si="117"/>
        <v>2014</v>
      </c>
      <c r="O1253" s="25" t="str">
        <f t="shared" si="118"/>
        <v>Jul</v>
      </c>
      <c r="P1253" s="19">
        <f t="shared" si="119"/>
        <v>41888.434386574074</v>
      </c>
      <c r="Q1253" t="b">
        <v>1</v>
      </c>
      <c r="R1253">
        <v>74</v>
      </c>
      <c r="S1253" t="b">
        <v>1</v>
      </c>
      <c r="T1253" t="s">
        <v>8276</v>
      </c>
      <c r="U1253" s="8">
        <v>1.018</v>
      </c>
      <c r="V1253" s="17">
        <f t="shared" si="114"/>
        <v>82.540540540540547</v>
      </c>
      <c r="W1253" t="s">
        <v>8325</v>
      </c>
      <c r="X1253" t="s">
        <v>8326</v>
      </c>
    </row>
    <row r="1254" spans="1:24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21">
        <f t="shared" si="115"/>
        <v>40751.606099537035</v>
      </c>
      <c r="L1254" s="24">
        <v>40751.606099537035</v>
      </c>
      <c r="M1254" s="27">
        <f t="shared" si="116"/>
        <v>7</v>
      </c>
      <c r="N1254" s="27">
        <f t="shared" si="117"/>
        <v>2011</v>
      </c>
      <c r="O1254" s="25" t="str">
        <f t="shared" si="118"/>
        <v>Jul</v>
      </c>
      <c r="P1254" s="19">
        <f t="shared" si="119"/>
        <v>40811.606099537035</v>
      </c>
      <c r="Q1254" t="b">
        <v>1</v>
      </c>
      <c r="R1254">
        <v>141</v>
      </c>
      <c r="S1254" t="b">
        <v>1</v>
      </c>
      <c r="T1254" t="s">
        <v>8276</v>
      </c>
      <c r="U1254" s="8">
        <v>1.3765714285714286</v>
      </c>
      <c r="V1254" s="17">
        <f t="shared" si="114"/>
        <v>34.170212765957444</v>
      </c>
      <c r="W1254" t="s">
        <v>8325</v>
      </c>
      <c r="X1254" t="s">
        <v>8326</v>
      </c>
    </row>
    <row r="1255" spans="1:24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21">
        <f t="shared" si="115"/>
        <v>41543.779733796291</v>
      </c>
      <c r="L1255" s="24">
        <v>41543.779733796298</v>
      </c>
      <c r="M1255" s="27">
        <f t="shared" si="116"/>
        <v>9</v>
      </c>
      <c r="N1255" s="27">
        <f t="shared" si="117"/>
        <v>2013</v>
      </c>
      <c r="O1255" s="25" t="str">
        <f t="shared" si="118"/>
        <v>Sep</v>
      </c>
      <c r="P1255" s="19">
        <f t="shared" si="119"/>
        <v>41571.779733796291</v>
      </c>
      <c r="Q1255" t="b">
        <v>1</v>
      </c>
      <c r="R1255">
        <v>711</v>
      </c>
      <c r="S1255" t="b">
        <v>1</v>
      </c>
      <c r="T1255" t="s">
        <v>8276</v>
      </c>
      <c r="U1255" s="8">
        <v>3038.3319999999999</v>
      </c>
      <c r="V1255" s="17">
        <f t="shared" si="114"/>
        <v>42.73322081575246</v>
      </c>
      <c r="W1255" t="s">
        <v>8325</v>
      </c>
      <c r="X1255" t="s">
        <v>8326</v>
      </c>
    </row>
    <row r="1256" spans="1:24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21">
        <f t="shared" si="115"/>
        <v>41855.575312499997</v>
      </c>
      <c r="L1256" s="24">
        <v>41855.575312499997</v>
      </c>
      <c r="M1256" s="27">
        <f t="shared" si="116"/>
        <v>8</v>
      </c>
      <c r="N1256" s="27">
        <f t="shared" si="117"/>
        <v>2014</v>
      </c>
      <c r="O1256" s="25" t="str">
        <f t="shared" si="118"/>
        <v>Aug</v>
      </c>
      <c r="P1256" s="19">
        <f t="shared" si="119"/>
        <v>41885.575312499997</v>
      </c>
      <c r="Q1256" t="b">
        <v>1</v>
      </c>
      <c r="R1256">
        <v>141</v>
      </c>
      <c r="S1256" t="b">
        <v>1</v>
      </c>
      <c r="T1256" t="s">
        <v>8276</v>
      </c>
      <c r="U1256" s="8">
        <v>1.9885074626865671</v>
      </c>
      <c r="V1256" s="17">
        <f t="shared" si="114"/>
        <v>94.489361702127653</v>
      </c>
      <c r="W1256" t="s">
        <v>8325</v>
      </c>
      <c r="X1256" t="s">
        <v>8326</v>
      </c>
    </row>
    <row r="1257" spans="1:24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21">
        <f t="shared" si="115"/>
        <v>40487.413032407407</v>
      </c>
      <c r="L1257" s="24">
        <v>40487.413032407407</v>
      </c>
      <c r="M1257" s="27">
        <f t="shared" si="116"/>
        <v>11</v>
      </c>
      <c r="N1257" s="27">
        <f t="shared" si="117"/>
        <v>2010</v>
      </c>
      <c r="O1257" s="25" t="str">
        <f t="shared" si="118"/>
        <v>Nov</v>
      </c>
      <c r="P1257" s="19">
        <f t="shared" si="119"/>
        <v>40543.999305555553</v>
      </c>
      <c r="Q1257" t="b">
        <v>1</v>
      </c>
      <c r="R1257">
        <v>109</v>
      </c>
      <c r="S1257" t="b">
        <v>1</v>
      </c>
      <c r="T1257" t="s">
        <v>8276</v>
      </c>
      <c r="U1257" s="8">
        <v>2.0236666666666667</v>
      </c>
      <c r="V1257" s="17">
        <f t="shared" si="114"/>
        <v>55.697247706422019</v>
      </c>
      <c r="W1257" t="s">
        <v>8325</v>
      </c>
      <c r="X1257" t="s">
        <v>8326</v>
      </c>
    </row>
    <row r="1258" spans="1:24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21">
        <f t="shared" si="115"/>
        <v>41579.637175925927</v>
      </c>
      <c r="L1258" s="24">
        <v>41579.637175925927</v>
      </c>
      <c r="M1258" s="27">
        <f t="shared" si="116"/>
        <v>11</v>
      </c>
      <c r="N1258" s="27">
        <f t="shared" si="117"/>
        <v>2013</v>
      </c>
      <c r="O1258" s="25" t="str">
        <f t="shared" si="118"/>
        <v>Nov</v>
      </c>
      <c r="P1258" s="19">
        <f t="shared" si="119"/>
        <v>41609.678842592592</v>
      </c>
      <c r="Q1258" t="b">
        <v>1</v>
      </c>
      <c r="R1258">
        <v>361</v>
      </c>
      <c r="S1258" t="b">
        <v>1</v>
      </c>
      <c r="T1258" t="s">
        <v>8276</v>
      </c>
      <c r="U1258" s="8">
        <v>1.1796376666666666</v>
      </c>
      <c r="V1258" s="17">
        <f t="shared" si="114"/>
        <v>98.030831024930734</v>
      </c>
      <c r="W1258" t="s">
        <v>8325</v>
      </c>
      <c r="X1258" t="s">
        <v>8326</v>
      </c>
    </row>
    <row r="1259" spans="1:24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21">
        <f t="shared" si="115"/>
        <v>40921.711006944439</v>
      </c>
      <c r="L1259" s="24">
        <v>40921.711006944446</v>
      </c>
      <c r="M1259" s="27">
        <f t="shared" si="116"/>
        <v>1</v>
      </c>
      <c r="N1259" s="27">
        <f t="shared" si="117"/>
        <v>2012</v>
      </c>
      <c r="O1259" s="25" t="str">
        <f t="shared" si="118"/>
        <v>Jan</v>
      </c>
      <c r="P1259" s="19">
        <f t="shared" si="119"/>
        <v>40951.711006944439</v>
      </c>
      <c r="Q1259" t="b">
        <v>1</v>
      </c>
      <c r="R1259">
        <v>176</v>
      </c>
      <c r="S1259" t="b">
        <v>1</v>
      </c>
      <c r="T1259" t="s">
        <v>8276</v>
      </c>
      <c r="U1259" s="8">
        <v>2.9472727272727273</v>
      </c>
      <c r="V1259" s="17">
        <f t="shared" si="114"/>
        <v>92.102272727272734</v>
      </c>
      <c r="W1259" t="s">
        <v>8325</v>
      </c>
      <c r="X1259" t="s">
        <v>8326</v>
      </c>
    </row>
    <row r="1260" spans="1:24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21">
        <f t="shared" si="115"/>
        <v>40586.877199074072</v>
      </c>
      <c r="L1260" s="24">
        <v>40586.877199074072</v>
      </c>
      <c r="M1260" s="27">
        <f t="shared" si="116"/>
        <v>2</v>
      </c>
      <c r="N1260" s="27">
        <f t="shared" si="117"/>
        <v>2011</v>
      </c>
      <c r="O1260" s="25" t="str">
        <f t="shared" si="118"/>
        <v>Feb</v>
      </c>
      <c r="P1260" s="19">
        <f t="shared" si="119"/>
        <v>40635.835532407407</v>
      </c>
      <c r="Q1260" t="b">
        <v>1</v>
      </c>
      <c r="R1260">
        <v>670</v>
      </c>
      <c r="S1260" t="b">
        <v>1</v>
      </c>
      <c r="T1260" t="s">
        <v>8276</v>
      </c>
      <c r="U1260" s="8">
        <v>2.1314633333333335</v>
      </c>
      <c r="V1260" s="17">
        <f t="shared" si="114"/>
        <v>38.175462686567165</v>
      </c>
      <c r="W1260" t="s">
        <v>8325</v>
      </c>
      <c r="X1260" t="s">
        <v>8326</v>
      </c>
    </row>
    <row r="1261" spans="1:24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21">
        <f t="shared" si="115"/>
        <v>41487.402916666666</v>
      </c>
      <c r="L1261" s="24">
        <v>41487.402916666666</v>
      </c>
      <c r="M1261" s="27">
        <f t="shared" si="116"/>
        <v>8</v>
      </c>
      <c r="N1261" s="27">
        <f t="shared" si="117"/>
        <v>2013</v>
      </c>
      <c r="O1261" s="25" t="str">
        <f t="shared" si="118"/>
        <v>Aug</v>
      </c>
      <c r="P1261" s="19">
        <f t="shared" si="119"/>
        <v>41517.402916666666</v>
      </c>
      <c r="Q1261" t="b">
        <v>1</v>
      </c>
      <c r="R1261">
        <v>96</v>
      </c>
      <c r="S1261" t="b">
        <v>1</v>
      </c>
      <c r="T1261" t="s">
        <v>8276</v>
      </c>
      <c r="U1261" s="8">
        <v>1.0424</v>
      </c>
      <c r="V1261" s="17">
        <f t="shared" si="114"/>
        <v>27.145833333333332</v>
      </c>
      <c r="W1261" t="s">
        <v>8325</v>
      </c>
      <c r="X1261" t="s">
        <v>8326</v>
      </c>
    </row>
    <row r="1262" spans="1:24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21">
        <f t="shared" si="115"/>
        <v>41766.762314814812</v>
      </c>
      <c r="L1262" s="24">
        <v>41766.762314814812</v>
      </c>
      <c r="M1262" s="27">
        <f t="shared" si="116"/>
        <v>5</v>
      </c>
      <c r="N1262" s="27">
        <f t="shared" si="117"/>
        <v>2014</v>
      </c>
      <c r="O1262" s="25" t="str">
        <f t="shared" si="118"/>
        <v>May</v>
      </c>
      <c r="P1262" s="19">
        <f t="shared" si="119"/>
        <v>41798.957638888889</v>
      </c>
      <c r="Q1262" t="b">
        <v>1</v>
      </c>
      <c r="R1262">
        <v>74</v>
      </c>
      <c r="S1262" t="b">
        <v>1</v>
      </c>
      <c r="T1262" t="s">
        <v>8276</v>
      </c>
      <c r="U1262" s="8">
        <v>1.1366666666666667</v>
      </c>
      <c r="V1262" s="17">
        <f t="shared" si="114"/>
        <v>50.689189189189186</v>
      </c>
      <c r="W1262" t="s">
        <v>8325</v>
      </c>
      <c r="X1262" t="s">
        <v>8326</v>
      </c>
    </row>
    <row r="1263" spans="1:24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21">
        <f t="shared" si="115"/>
        <v>41666.63449074074</v>
      </c>
      <c r="L1263" s="24">
        <v>41666.63449074074</v>
      </c>
      <c r="M1263" s="27">
        <f t="shared" si="116"/>
        <v>1</v>
      </c>
      <c r="N1263" s="27">
        <f t="shared" si="117"/>
        <v>2014</v>
      </c>
      <c r="O1263" s="25" t="str">
        <f t="shared" si="118"/>
        <v>Jan</v>
      </c>
      <c r="P1263" s="19">
        <f t="shared" si="119"/>
        <v>41696.63449074074</v>
      </c>
      <c r="Q1263" t="b">
        <v>1</v>
      </c>
      <c r="R1263">
        <v>52</v>
      </c>
      <c r="S1263" t="b">
        <v>1</v>
      </c>
      <c r="T1263" t="s">
        <v>8276</v>
      </c>
      <c r="U1263" s="8">
        <v>1.0125</v>
      </c>
      <c r="V1263" s="17">
        <f t="shared" si="114"/>
        <v>38.942307692307693</v>
      </c>
      <c r="W1263" t="s">
        <v>8325</v>
      </c>
      <c r="X1263" t="s">
        <v>8326</v>
      </c>
    </row>
    <row r="1264" spans="1:24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21">
        <f t="shared" si="115"/>
        <v>41638.134571759256</v>
      </c>
      <c r="L1264" s="24">
        <v>41638.134571759256</v>
      </c>
      <c r="M1264" s="27">
        <f t="shared" si="116"/>
        <v>12</v>
      </c>
      <c r="N1264" s="27">
        <f t="shared" si="117"/>
        <v>2013</v>
      </c>
      <c r="O1264" s="25" t="str">
        <f t="shared" si="118"/>
        <v>Dec</v>
      </c>
      <c r="P1264" s="19">
        <f t="shared" si="119"/>
        <v>41668.134571759256</v>
      </c>
      <c r="Q1264" t="b">
        <v>1</v>
      </c>
      <c r="R1264">
        <v>105</v>
      </c>
      <c r="S1264" t="b">
        <v>1</v>
      </c>
      <c r="T1264" t="s">
        <v>8276</v>
      </c>
      <c r="U1264" s="8">
        <v>1.2541538461538462</v>
      </c>
      <c r="V1264" s="17">
        <f t="shared" si="114"/>
        <v>77.638095238095232</v>
      </c>
      <c r="W1264" t="s">
        <v>8325</v>
      </c>
      <c r="X1264" t="s">
        <v>8326</v>
      </c>
    </row>
    <row r="1265" spans="1:24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21">
        <f t="shared" si="115"/>
        <v>41656.554305555554</v>
      </c>
      <c r="L1265" s="24">
        <v>41656.554305555554</v>
      </c>
      <c r="M1265" s="27">
        <f t="shared" si="116"/>
        <v>1</v>
      </c>
      <c r="N1265" s="27">
        <f t="shared" si="117"/>
        <v>2014</v>
      </c>
      <c r="O1265" s="25" t="str">
        <f t="shared" si="118"/>
        <v>Jan</v>
      </c>
      <c r="P1265" s="19">
        <f t="shared" si="119"/>
        <v>41686.554305555554</v>
      </c>
      <c r="Q1265" t="b">
        <v>1</v>
      </c>
      <c r="R1265">
        <v>41</v>
      </c>
      <c r="S1265" t="b">
        <v>1</v>
      </c>
      <c r="T1265" t="s">
        <v>8276</v>
      </c>
      <c r="U1265" s="8">
        <v>1.19</v>
      </c>
      <c r="V1265" s="17">
        <f t="shared" si="114"/>
        <v>43.536585365853661</v>
      </c>
      <c r="W1265" t="s">
        <v>8325</v>
      </c>
      <c r="X1265" t="s">
        <v>8326</v>
      </c>
    </row>
    <row r="1266" spans="1:24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21">
        <f t="shared" si="115"/>
        <v>41691.875810185185</v>
      </c>
      <c r="L1266" s="24">
        <v>41691.875810185185</v>
      </c>
      <c r="M1266" s="27">
        <f t="shared" si="116"/>
        <v>2</v>
      </c>
      <c r="N1266" s="27">
        <f t="shared" si="117"/>
        <v>2014</v>
      </c>
      <c r="O1266" s="25" t="str">
        <f t="shared" si="118"/>
        <v>Feb</v>
      </c>
      <c r="P1266" s="19">
        <f t="shared" si="119"/>
        <v>41726.833333333328</v>
      </c>
      <c r="Q1266" t="b">
        <v>1</v>
      </c>
      <c r="R1266">
        <v>34</v>
      </c>
      <c r="S1266" t="b">
        <v>1</v>
      </c>
      <c r="T1266" t="s">
        <v>8276</v>
      </c>
      <c r="U1266" s="8">
        <v>1.6646153846153846</v>
      </c>
      <c r="V1266" s="17">
        <f t="shared" si="114"/>
        <v>31.823529411764707</v>
      </c>
      <c r="W1266" t="s">
        <v>8325</v>
      </c>
      <c r="X1266" t="s">
        <v>8326</v>
      </c>
    </row>
    <row r="1267" spans="1:24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21">
        <f t="shared" si="115"/>
        <v>41547.454664351848</v>
      </c>
      <c r="L1267" s="24">
        <v>41547.454664351855</v>
      </c>
      <c r="M1267" s="27">
        <f t="shared" si="116"/>
        <v>9</v>
      </c>
      <c r="N1267" s="27">
        <f t="shared" si="117"/>
        <v>2013</v>
      </c>
      <c r="O1267" s="25" t="str">
        <f t="shared" si="118"/>
        <v>Sep</v>
      </c>
      <c r="P1267" s="19">
        <f t="shared" si="119"/>
        <v>41576.454664351848</v>
      </c>
      <c r="Q1267" t="b">
        <v>1</v>
      </c>
      <c r="R1267">
        <v>66</v>
      </c>
      <c r="S1267" t="b">
        <v>1</v>
      </c>
      <c r="T1267" t="s">
        <v>8276</v>
      </c>
      <c r="U1267" s="8">
        <v>1.1914771428571429</v>
      </c>
      <c r="V1267" s="17">
        <f t="shared" si="114"/>
        <v>63.184393939393942</v>
      </c>
      <c r="W1267" t="s">
        <v>8325</v>
      </c>
      <c r="X1267" t="s">
        <v>8326</v>
      </c>
    </row>
    <row r="1268" spans="1:24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21">
        <f t="shared" si="115"/>
        <v>40465.446932870364</v>
      </c>
      <c r="L1268" s="24">
        <v>40465.446932870371</v>
      </c>
      <c r="M1268" s="27">
        <f t="shared" si="116"/>
        <v>10</v>
      </c>
      <c r="N1268" s="27">
        <f t="shared" si="117"/>
        <v>2010</v>
      </c>
      <c r="O1268" s="25" t="str">
        <f t="shared" si="118"/>
        <v>Oct</v>
      </c>
      <c r="P1268" s="19">
        <f t="shared" si="119"/>
        <v>40512.446932870364</v>
      </c>
      <c r="Q1268" t="b">
        <v>1</v>
      </c>
      <c r="R1268">
        <v>50</v>
      </c>
      <c r="S1268" t="b">
        <v>1</v>
      </c>
      <c r="T1268" t="s">
        <v>8276</v>
      </c>
      <c r="U1268" s="8">
        <v>1.0047368421052632</v>
      </c>
      <c r="V1268" s="17">
        <f t="shared" si="114"/>
        <v>190.9</v>
      </c>
      <c r="W1268" t="s">
        <v>8325</v>
      </c>
      <c r="X1268" t="s">
        <v>8326</v>
      </c>
    </row>
    <row r="1269" spans="1:24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21">
        <f t="shared" si="115"/>
        <v>41620.668344907404</v>
      </c>
      <c r="L1269" s="24">
        <v>41620.668344907404</v>
      </c>
      <c r="M1269" s="27">
        <f t="shared" si="116"/>
        <v>12</v>
      </c>
      <c r="N1269" s="27">
        <f t="shared" si="117"/>
        <v>2013</v>
      </c>
      <c r="O1269" s="25" t="str">
        <f t="shared" si="118"/>
        <v>Dec</v>
      </c>
      <c r="P1269" s="19">
        <f t="shared" si="119"/>
        <v>41650.668344907404</v>
      </c>
      <c r="Q1269" t="b">
        <v>1</v>
      </c>
      <c r="R1269">
        <v>159</v>
      </c>
      <c r="S1269" t="b">
        <v>1</v>
      </c>
      <c r="T1269" t="s">
        <v>8276</v>
      </c>
      <c r="U1269" s="8">
        <v>1.018</v>
      </c>
      <c r="V1269" s="17">
        <f t="shared" si="114"/>
        <v>140.85534591194968</v>
      </c>
      <c r="W1269" t="s">
        <v>8325</v>
      </c>
      <c r="X1269" t="s">
        <v>8326</v>
      </c>
    </row>
    <row r="1270" spans="1:24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21">
        <f t="shared" si="115"/>
        <v>41449.376828703702</v>
      </c>
      <c r="L1270" s="24">
        <v>41449.376828703702</v>
      </c>
      <c r="M1270" s="27">
        <f t="shared" si="116"/>
        <v>6</v>
      </c>
      <c r="N1270" s="27">
        <f t="shared" si="117"/>
        <v>2013</v>
      </c>
      <c r="O1270" s="25" t="str">
        <f t="shared" si="118"/>
        <v>Jun</v>
      </c>
      <c r="P1270" s="19">
        <f t="shared" si="119"/>
        <v>41479.376828703702</v>
      </c>
      <c r="Q1270" t="b">
        <v>1</v>
      </c>
      <c r="R1270">
        <v>182</v>
      </c>
      <c r="S1270" t="b">
        <v>1</v>
      </c>
      <c r="T1270" t="s">
        <v>8276</v>
      </c>
      <c r="U1270" s="8">
        <v>1.1666666666666667</v>
      </c>
      <c r="V1270" s="17">
        <f t="shared" si="114"/>
        <v>76.92307692307692</v>
      </c>
      <c r="W1270" t="s">
        <v>8325</v>
      </c>
      <c r="X1270" t="s">
        <v>8326</v>
      </c>
    </row>
    <row r="1271" spans="1:24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21">
        <f t="shared" si="115"/>
        <v>41507.637118055551</v>
      </c>
      <c r="L1271" s="24">
        <v>41507.637118055558</v>
      </c>
      <c r="M1271" s="27">
        <f t="shared" si="116"/>
        <v>8</v>
      </c>
      <c r="N1271" s="27">
        <f t="shared" si="117"/>
        <v>2013</v>
      </c>
      <c r="O1271" s="25" t="str">
        <f t="shared" si="118"/>
        <v>Aug</v>
      </c>
      <c r="P1271" s="19">
        <f t="shared" si="119"/>
        <v>41537.637118055551</v>
      </c>
      <c r="Q1271" t="b">
        <v>1</v>
      </c>
      <c r="R1271">
        <v>206</v>
      </c>
      <c r="S1271" t="b">
        <v>1</v>
      </c>
      <c r="T1271" t="s">
        <v>8276</v>
      </c>
      <c r="U1271" s="8">
        <v>1.0864893617021276</v>
      </c>
      <c r="V1271" s="17">
        <f t="shared" si="114"/>
        <v>99.15533980582525</v>
      </c>
      <c r="W1271" t="s">
        <v>8325</v>
      </c>
      <c r="X1271" t="s">
        <v>8326</v>
      </c>
    </row>
    <row r="1272" spans="1:24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21">
        <f t="shared" si="115"/>
        <v>42445.614722222221</v>
      </c>
      <c r="L1272" s="24">
        <v>42445.614722222221</v>
      </c>
      <c r="M1272" s="27">
        <f t="shared" si="116"/>
        <v>3</v>
      </c>
      <c r="N1272" s="27">
        <f t="shared" si="117"/>
        <v>2016</v>
      </c>
      <c r="O1272" s="25" t="str">
        <f t="shared" si="118"/>
        <v>Mar</v>
      </c>
      <c r="P1272" s="19">
        <f t="shared" si="119"/>
        <v>42475.791666666664</v>
      </c>
      <c r="Q1272" t="b">
        <v>1</v>
      </c>
      <c r="R1272">
        <v>169</v>
      </c>
      <c r="S1272" t="b">
        <v>1</v>
      </c>
      <c r="T1272" t="s">
        <v>8276</v>
      </c>
      <c r="U1272" s="8">
        <v>1.1472</v>
      </c>
      <c r="V1272" s="17">
        <f t="shared" si="114"/>
        <v>67.881656804733723</v>
      </c>
      <c r="W1272" t="s">
        <v>8325</v>
      </c>
      <c r="X1272" t="s">
        <v>8326</v>
      </c>
    </row>
    <row r="1273" spans="1:24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21">
        <f t="shared" si="115"/>
        <v>40933.648634259254</v>
      </c>
      <c r="L1273" s="24">
        <v>40933.648634259262</v>
      </c>
      <c r="M1273" s="27">
        <f t="shared" si="116"/>
        <v>1</v>
      </c>
      <c r="N1273" s="27">
        <f t="shared" si="117"/>
        <v>2012</v>
      </c>
      <c r="O1273" s="25" t="str">
        <f t="shared" si="118"/>
        <v>Jan</v>
      </c>
      <c r="P1273" s="19">
        <f t="shared" si="119"/>
        <v>40993.60696759259</v>
      </c>
      <c r="Q1273" t="b">
        <v>1</v>
      </c>
      <c r="R1273">
        <v>31</v>
      </c>
      <c r="S1273" t="b">
        <v>1</v>
      </c>
      <c r="T1273" t="s">
        <v>8276</v>
      </c>
      <c r="U1273" s="8">
        <v>1.018</v>
      </c>
      <c r="V1273" s="17">
        <f t="shared" si="114"/>
        <v>246.29032258064515</v>
      </c>
      <c r="W1273" t="s">
        <v>8325</v>
      </c>
      <c r="X1273" t="s">
        <v>8326</v>
      </c>
    </row>
    <row r="1274" spans="1:24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21">
        <f t="shared" si="115"/>
        <v>41561.475219907406</v>
      </c>
      <c r="L1274" s="24">
        <v>41561.475219907406</v>
      </c>
      <c r="M1274" s="27">
        <f t="shared" si="116"/>
        <v>10</v>
      </c>
      <c r="N1274" s="27">
        <f t="shared" si="117"/>
        <v>2013</v>
      </c>
      <c r="O1274" s="25" t="str">
        <f t="shared" si="118"/>
        <v>Oct</v>
      </c>
      <c r="P1274" s="19">
        <f t="shared" si="119"/>
        <v>41591.516886574071</v>
      </c>
      <c r="Q1274" t="b">
        <v>1</v>
      </c>
      <c r="R1274">
        <v>28</v>
      </c>
      <c r="S1274" t="b">
        <v>1</v>
      </c>
      <c r="T1274" t="s">
        <v>8276</v>
      </c>
      <c r="U1274" s="8">
        <v>1.06</v>
      </c>
      <c r="V1274" s="17">
        <f t="shared" si="114"/>
        <v>189.28571428571428</v>
      </c>
      <c r="W1274" t="s">
        <v>8325</v>
      </c>
      <c r="X1274" t="s">
        <v>8326</v>
      </c>
    </row>
    <row r="1275" spans="1:24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21">
        <f t="shared" si="115"/>
        <v>40274.536793981482</v>
      </c>
      <c r="L1275" s="24">
        <v>40274.536793981482</v>
      </c>
      <c r="M1275" s="27">
        <f t="shared" si="116"/>
        <v>4</v>
      </c>
      <c r="N1275" s="27">
        <f t="shared" si="117"/>
        <v>2010</v>
      </c>
      <c r="O1275" s="25" t="str">
        <f t="shared" si="118"/>
        <v>Apr</v>
      </c>
      <c r="P1275" s="19">
        <f t="shared" si="119"/>
        <v>40343.958333333328</v>
      </c>
      <c r="Q1275" t="b">
        <v>1</v>
      </c>
      <c r="R1275">
        <v>54</v>
      </c>
      <c r="S1275" t="b">
        <v>1</v>
      </c>
      <c r="T1275" t="s">
        <v>8276</v>
      </c>
      <c r="U1275" s="8">
        <v>1.0349999999999999</v>
      </c>
      <c r="V1275" s="17">
        <f t="shared" si="114"/>
        <v>76.666666666666671</v>
      </c>
      <c r="W1275" t="s">
        <v>8325</v>
      </c>
      <c r="X1275" t="s">
        <v>8326</v>
      </c>
    </row>
    <row r="1276" spans="1:24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21">
        <f t="shared" si="115"/>
        <v>41852.521886574068</v>
      </c>
      <c r="L1276" s="24">
        <v>41852.521886574075</v>
      </c>
      <c r="M1276" s="27">
        <f t="shared" si="116"/>
        <v>8</v>
      </c>
      <c r="N1276" s="27">
        <f t="shared" si="117"/>
        <v>2014</v>
      </c>
      <c r="O1276" s="25" t="str">
        <f t="shared" si="118"/>
        <v>Aug</v>
      </c>
      <c r="P1276" s="19">
        <f t="shared" si="119"/>
        <v>41882.521886574068</v>
      </c>
      <c r="Q1276" t="b">
        <v>1</v>
      </c>
      <c r="R1276">
        <v>467</v>
      </c>
      <c r="S1276" t="b">
        <v>1</v>
      </c>
      <c r="T1276" t="s">
        <v>8276</v>
      </c>
      <c r="U1276" s="8">
        <v>1.5497535999999998</v>
      </c>
      <c r="V1276" s="17">
        <f t="shared" si="114"/>
        <v>82.963254817987149</v>
      </c>
      <c r="W1276" t="s">
        <v>8325</v>
      </c>
      <c r="X1276" t="s">
        <v>8326</v>
      </c>
    </row>
    <row r="1277" spans="1:24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21">
        <f t="shared" si="115"/>
        <v>41116.481770833328</v>
      </c>
      <c r="L1277" s="24">
        <v>41116.481770833336</v>
      </c>
      <c r="M1277" s="27">
        <f t="shared" si="116"/>
        <v>7</v>
      </c>
      <c r="N1277" s="27">
        <f t="shared" si="117"/>
        <v>2012</v>
      </c>
      <c r="O1277" s="25" t="str">
        <f t="shared" si="118"/>
        <v>Jul</v>
      </c>
      <c r="P1277" s="19">
        <f t="shared" si="119"/>
        <v>41151.481770833328</v>
      </c>
      <c r="Q1277" t="b">
        <v>1</v>
      </c>
      <c r="R1277">
        <v>389</v>
      </c>
      <c r="S1277" t="b">
        <v>1</v>
      </c>
      <c r="T1277" t="s">
        <v>8276</v>
      </c>
      <c r="U1277" s="8">
        <v>1.6214066666666667</v>
      </c>
      <c r="V1277" s="17">
        <f t="shared" si="114"/>
        <v>62.522107969151669</v>
      </c>
      <c r="W1277" t="s">
        <v>8325</v>
      </c>
      <c r="X1277" t="s">
        <v>8326</v>
      </c>
    </row>
    <row r="1278" spans="1:24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21">
        <f t="shared" si="115"/>
        <v>41458.659571759257</v>
      </c>
      <c r="L1278" s="24">
        <v>41458.659571759257</v>
      </c>
      <c r="M1278" s="27">
        <f t="shared" si="116"/>
        <v>7</v>
      </c>
      <c r="N1278" s="27">
        <f t="shared" si="117"/>
        <v>2013</v>
      </c>
      <c r="O1278" s="25" t="str">
        <f t="shared" si="118"/>
        <v>Jul</v>
      </c>
      <c r="P1278" s="19">
        <f t="shared" si="119"/>
        <v>41493.659571759257</v>
      </c>
      <c r="Q1278" t="b">
        <v>1</v>
      </c>
      <c r="R1278">
        <v>68</v>
      </c>
      <c r="S1278" t="b">
        <v>1</v>
      </c>
      <c r="T1278" t="s">
        <v>8276</v>
      </c>
      <c r="U1278" s="8">
        <v>1.0442100000000001</v>
      </c>
      <c r="V1278" s="17">
        <f t="shared" si="114"/>
        <v>46.06808823529412</v>
      </c>
      <c r="W1278" t="s">
        <v>8325</v>
      </c>
      <c r="X1278" t="s">
        <v>8326</v>
      </c>
    </row>
    <row r="1279" spans="1:24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21">
        <f t="shared" si="115"/>
        <v>40007.49591435185</v>
      </c>
      <c r="L1279" s="24">
        <v>40007.49591435185</v>
      </c>
      <c r="M1279" s="27">
        <f t="shared" si="116"/>
        <v>7</v>
      </c>
      <c r="N1279" s="27">
        <f t="shared" si="117"/>
        <v>2009</v>
      </c>
      <c r="O1279" s="25" t="str">
        <f t="shared" si="118"/>
        <v>Jul</v>
      </c>
      <c r="P1279" s="19">
        <f t="shared" si="119"/>
        <v>40056.958333333328</v>
      </c>
      <c r="Q1279" t="b">
        <v>1</v>
      </c>
      <c r="R1279">
        <v>413</v>
      </c>
      <c r="S1279" t="b">
        <v>1</v>
      </c>
      <c r="T1279" t="s">
        <v>8276</v>
      </c>
      <c r="U1279" s="8">
        <v>1.0612433333333333</v>
      </c>
      <c r="V1279" s="17">
        <f t="shared" si="114"/>
        <v>38.543946731234868</v>
      </c>
      <c r="W1279" t="s">
        <v>8325</v>
      </c>
      <c r="X1279" t="s">
        <v>8326</v>
      </c>
    </row>
    <row r="1280" spans="1:24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21">
        <f t="shared" si="115"/>
        <v>41121.35355324074</v>
      </c>
      <c r="L1280" s="24">
        <v>41121.35355324074</v>
      </c>
      <c r="M1280" s="27">
        <f t="shared" si="116"/>
        <v>7</v>
      </c>
      <c r="N1280" s="27">
        <f t="shared" si="117"/>
        <v>2012</v>
      </c>
      <c r="O1280" s="25" t="str">
        <f t="shared" si="118"/>
        <v>Jul</v>
      </c>
      <c r="P1280" s="19">
        <f t="shared" si="119"/>
        <v>41156.35355324074</v>
      </c>
      <c r="Q1280" t="b">
        <v>1</v>
      </c>
      <c r="R1280">
        <v>190</v>
      </c>
      <c r="S1280" t="b">
        <v>1</v>
      </c>
      <c r="T1280" t="s">
        <v>8276</v>
      </c>
      <c r="U1280" s="8">
        <v>1.5493846153846154</v>
      </c>
      <c r="V1280" s="17">
        <f t="shared" si="114"/>
        <v>53.005263157894738</v>
      </c>
      <c r="W1280" t="s">
        <v>8325</v>
      </c>
      <c r="X1280" t="s">
        <v>8326</v>
      </c>
    </row>
    <row r="1281" spans="1:24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21">
        <f t="shared" si="115"/>
        <v>41786.346828703703</v>
      </c>
      <c r="L1281" s="24">
        <v>41786.346828703703</v>
      </c>
      <c r="M1281" s="27">
        <f t="shared" si="116"/>
        <v>5</v>
      </c>
      <c r="N1281" s="27">
        <f t="shared" si="117"/>
        <v>2014</v>
      </c>
      <c r="O1281" s="25" t="str">
        <f t="shared" si="118"/>
        <v>May</v>
      </c>
      <c r="P1281" s="19">
        <f t="shared" si="119"/>
        <v>41814.875</v>
      </c>
      <c r="Q1281" t="b">
        <v>1</v>
      </c>
      <c r="R1281">
        <v>189</v>
      </c>
      <c r="S1281" t="b">
        <v>1</v>
      </c>
      <c r="T1281" t="s">
        <v>8276</v>
      </c>
      <c r="U1281" s="8">
        <v>1.1077157238734421</v>
      </c>
      <c r="V1281" s="17">
        <f t="shared" si="114"/>
        <v>73.355396825396824</v>
      </c>
      <c r="W1281" t="s">
        <v>8325</v>
      </c>
      <c r="X1281" t="s">
        <v>8326</v>
      </c>
    </row>
    <row r="1282" spans="1:24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21">
        <f t="shared" si="115"/>
        <v>41681.890856481477</v>
      </c>
      <c r="L1282" s="24">
        <v>41681.890856481485</v>
      </c>
      <c r="M1282" s="27">
        <f t="shared" si="116"/>
        <v>2</v>
      </c>
      <c r="N1282" s="27">
        <f t="shared" si="117"/>
        <v>2014</v>
      </c>
      <c r="O1282" s="25" t="str">
        <f t="shared" si="118"/>
        <v>Feb</v>
      </c>
      <c r="P1282" s="19">
        <f t="shared" si="119"/>
        <v>41721.849189814813</v>
      </c>
      <c r="Q1282" t="b">
        <v>1</v>
      </c>
      <c r="R1282">
        <v>130</v>
      </c>
      <c r="S1282" t="b">
        <v>1</v>
      </c>
      <c r="T1282" t="s">
        <v>8276</v>
      </c>
      <c r="U1282" s="8">
        <v>1.1091186666666666</v>
      </c>
      <c r="V1282" s="17">
        <f t="shared" ref="V1282:V1345" si="120">E1282/R1282</f>
        <v>127.97523076923076</v>
      </c>
      <c r="W1282" t="s">
        <v>8325</v>
      </c>
      <c r="X1282" t="s">
        <v>8326</v>
      </c>
    </row>
    <row r="1283" spans="1:24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21">
        <f t="shared" ref="K1283:K1346" si="121">(J1282/86400)+25569+(-5/24)</f>
        <v>40513.54923611111</v>
      </c>
      <c r="L1283" s="24">
        <v>40513.54923611111</v>
      </c>
      <c r="M1283" s="27">
        <f t="shared" ref="M1283:M1346" si="122">MONTH(L1283)</f>
        <v>12</v>
      </c>
      <c r="N1283" s="27">
        <f t="shared" ref="N1283:N1346" si="123">YEAR(L1283)</f>
        <v>2010</v>
      </c>
      <c r="O1283" s="25" t="str">
        <f t="shared" ref="O1283:O1346" si="124">VLOOKUP($M1283,$AI$3:$AJ$14,2,FALSE)</f>
        <v>Dec</v>
      </c>
      <c r="P1283" s="19">
        <f t="shared" ref="P1283:P1346" si="125">(I1282/86400)+25569+(-5/24)</f>
        <v>40603.54923611111</v>
      </c>
      <c r="Q1283" t="b">
        <v>1</v>
      </c>
      <c r="R1283">
        <v>74</v>
      </c>
      <c r="S1283" t="b">
        <v>1</v>
      </c>
      <c r="T1283" t="s">
        <v>8276</v>
      </c>
      <c r="U1283" s="8">
        <v>1.1071428571428572</v>
      </c>
      <c r="V1283" s="17">
        <f t="shared" si="120"/>
        <v>104.72972972972973</v>
      </c>
      <c r="W1283" t="s">
        <v>8325</v>
      </c>
      <c r="X1283" t="s">
        <v>8326</v>
      </c>
    </row>
    <row r="1284" spans="1:24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21">
        <f t="shared" si="121"/>
        <v>41463.535138888888</v>
      </c>
      <c r="L1284" s="24">
        <v>41463.535138888888</v>
      </c>
      <c r="M1284" s="27">
        <f t="shared" si="122"/>
        <v>7</v>
      </c>
      <c r="N1284" s="27">
        <f t="shared" si="123"/>
        <v>2013</v>
      </c>
      <c r="O1284" s="25" t="str">
        <f t="shared" si="124"/>
        <v>Jul</v>
      </c>
      <c r="P1284" s="19">
        <f t="shared" si="125"/>
        <v>41483.535138888888</v>
      </c>
      <c r="Q1284" t="b">
        <v>1</v>
      </c>
      <c r="R1284">
        <v>274</v>
      </c>
      <c r="S1284" t="b">
        <v>1</v>
      </c>
      <c r="T1284" t="s">
        <v>8276</v>
      </c>
      <c r="U1284" s="8">
        <v>1.2361333333333333</v>
      </c>
      <c r="V1284" s="17">
        <f t="shared" si="120"/>
        <v>67.671532846715323</v>
      </c>
      <c r="W1284" t="s">
        <v>8325</v>
      </c>
      <c r="X1284" t="s">
        <v>8326</v>
      </c>
    </row>
    <row r="1285" spans="1:24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21">
        <f t="shared" si="121"/>
        <v>41586.266840277771</v>
      </c>
      <c r="L1285" s="24">
        <v>41586.266840277778</v>
      </c>
      <c r="M1285" s="27">
        <f t="shared" si="122"/>
        <v>11</v>
      </c>
      <c r="N1285" s="27">
        <f t="shared" si="123"/>
        <v>2013</v>
      </c>
      <c r="O1285" s="25" t="str">
        <f t="shared" si="124"/>
        <v>Nov</v>
      </c>
      <c r="P1285" s="19">
        <f t="shared" si="125"/>
        <v>41616.999305555553</v>
      </c>
      <c r="Q1285" t="b">
        <v>1</v>
      </c>
      <c r="R1285">
        <v>22</v>
      </c>
      <c r="S1285" t="b">
        <v>1</v>
      </c>
      <c r="T1285" t="s">
        <v>8276</v>
      </c>
      <c r="U1285" s="8">
        <v>2.1105</v>
      </c>
      <c r="V1285" s="17">
        <f t="shared" si="120"/>
        <v>95.931818181818187</v>
      </c>
      <c r="W1285" t="s">
        <v>8325</v>
      </c>
      <c r="X1285" t="s">
        <v>8326</v>
      </c>
    </row>
    <row r="1286" spans="1:24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21">
        <f t="shared" si="121"/>
        <v>41320.50913194444</v>
      </c>
      <c r="L1286" s="24">
        <v>41320.509131944447</v>
      </c>
      <c r="M1286" s="27">
        <f t="shared" si="122"/>
        <v>2</v>
      </c>
      <c r="N1286" s="27">
        <f t="shared" si="123"/>
        <v>2013</v>
      </c>
      <c r="O1286" s="25" t="str">
        <f t="shared" si="124"/>
        <v>Feb</v>
      </c>
      <c r="P1286" s="19">
        <f t="shared" si="125"/>
        <v>41343.958333333328</v>
      </c>
      <c r="Q1286" t="b">
        <v>0</v>
      </c>
      <c r="R1286">
        <v>31</v>
      </c>
      <c r="S1286" t="b">
        <v>1</v>
      </c>
      <c r="T1286" t="s">
        <v>8271</v>
      </c>
      <c r="U1286" s="8">
        <v>1.01</v>
      </c>
      <c r="V1286" s="17">
        <f t="shared" si="120"/>
        <v>65.161290322580641</v>
      </c>
      <c r="W1286" t="s">
        <v>8317</v>
      </c>
      <c r="X1286" t="s">
        <v>8318</v>
      </c>
    </row>
    <row r="1287" spans="1:24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21">
        <f t="shared" si="121"/>
        <v>42712.026412037034</v>
      </c>
      <c r="L1287" s="24">
        <v>42712.026412037034</v>
      </c>
      <c r="M1287" s="27">
        <f t="shared" si="122"/>
        <v>12</v>
      </c>
      <c r="N1287" s="27">
        <f t="shared" si="123"/>
        <v>2016</v>
      </c>
      <c r="O1287" s="25" t="str">
        <f t="shared" si="124"/>
        <v>Dec</v>
      </c>
      <c r="P1287" s="19">
        <f t="shared" si="125"/>
        <v>42735.499305555553</v>
      </c>
      <c r="Q1287" t="b">
        <v>0</v>
      </c>
      <c r="R1287">
        <v>63</v>
      </c>
      <c r="S1287" t="b">
        <v>1</v>
      </c>
      <c r="T1287" t="s">
        <v>8271</v>
      </c>
      <c r="U1287" s="8">
        <v>1.0165</v>
      </c>
      <c r="V1287" s="17">
        <f t="shared" si="120"/>
        <v>32.269841269841272</v>
      </c>
      <c r="W1287" t="s">
        <v>8317</v>
      </c>
      <c r="X1287" t="s">
        <v>8318</v>
      </c>
    </row>
    <row r="1288" spans="1:24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21">
        <f t="shared" si="121"/>
        <v>42160.374710648146</v>
      </c>
      <c r="L1288" s="24">
        <v>42160.374710648146</v>
      </c>
      <c r="M1288" s="27">
        <f t="shared" si="122"/>
        <v>6</v>
      </c>
      <c r="N1288" s="27">
        <f t="shared" si="123"/>
        <v>2015</v>
      </c>
      <c r="O1288" s="25" t="str">
        <f t="shared" si="124"/>
        <v>Jun</v>
      </c>
      <c r="P1288" s="19">
        <f t="shared" si="125"/>
        <v>42175.374710648146</v>
      </c>
      <c r="Q1288" t="b">
        <v>0</v>
      </c>
      <c r="R1288">
        <v>20</v>
      </c>
      <c r="S1288" t="b">
        <v>1</v>
      </c>
      <c r="T1288" t="s">
        <v>8271</v>
      </c>
      <c r="U1288" s="8">
        <v>1.0833333333333333</v>
      </c>
      <c r="V1288" s="17">
        <f t="shared" si="120"/>
        <v>81.25</v>
      </c>
      <c r="W1288" t="s">
        <v>8317</v>
      </c>
      <c r="X1288" t="s">
        <v>8318</v>
      </c>
    </row>
    <row r="1289" spans="1:24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21">
        <f t="shared" si="121"/>
        <v>42039.176238425927</v>
      </c>
      <c r="L1289" s="24">
        <v>42039.176238425927</v>
      </c>
      <c r="M1289" s="27">
        <f t="shared" si="122"/>
        <v>2</v>
      </c>
      <c r="N1289" s="27">
        <f t="shared" si="123"/>
        <v>2015</v>
      </c>
      <c r="O1289" s="25" t="str">
        <f t="shared" si="124"/>
        <v>Feb</v>
      </c>
      <c r="P1289" s="19">
        <f t="shared" si="125"/>
        <v>42052.374999999993</v>
      </c>
      <c r="Q1289" t="b">
        <v>0</v>
      </c>
      <c r="R1289">
        <v>25</v>
      </c>
      <c r="S1289" t="b">
        <v>1</v>
      </c>
      <c r="T1289" t="s">
        <v>8271</v>
      </c>
      <c r="U1289" s="8">
        <v>2.42</v>
      </c>
      <c r="V1289" s="17">
        <f t="shared" si="120"/>
        <v>24.2</v>
      </c>
      <c r="W1289" t="s">
        <v>8317</v>
      </c>
      <c r="X1289" t="s">
        <v>8318</v>
      </c>
    </row>
    <row r="1290" spans="1:24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21">
        <f t="shared" si="121"/>
        <v>42107.412685185183</v>
      </c>
      <c r="L1290" s="24">
        <v>42107.412685185183</v>
      </c>
      <c r="M1290" s="27">
        <f t="shared" si="122"/>
        <v>4</v>
      </c>
      <c r="N1290" s="27">
        <f t="shared" si="123"/>
        <v>2015</v>
      </c>
      <c r="O1290" s="25" t="str">
        <f t="shared" si="124"/>
        <v>Apr</v>
      </c>
      <c r="P1290" s="19">
        <f t="shared" si="125"/>
        <v>42167.412685185183</v>
      </c>
      <c r="Q1290" t="b">
        <v>0</v>
      </c>
      <c r="R1290">
        <v>61</v>
      </c>
      <c r="S1290" t="b">
        <v>1</v>
      </c>
      <c r="T1290" t="s">
        <v>8271</v>
      </c>
      <c r="U1290" s="8">
        <v>1.0044999999999999</v>
      </c>
      <c r="V1290" s="17">
        <f t="shared" si="120"/>
        <v>65.868852459016395</v>
      </c>
      <c r="W1290" t="s">
        <v>8317</v>
      </c>
      <c r="X1290" t="s">
        <v>8318</v>
      </c>
    </row>
    <row r="1291" spans="1:24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21">
        <f t="shared" si="121"/>
        <v>42560.946331018517</v>
      </c>
      <c r="L1291" s="24">
        <v>42560.946331018517</v>
      </c>
      <c r="M1291" s="27">
        <f t="shared" si="122"/>
        <v>7</v>
      </c>
      <c r="N1291" s="27">
        <f t="shared" si="123"/>
        <v>2016</v>
      </c>
      <c r="O1291" s="25" t="str">
        <f t="shared" si="124"/>
        <v>Jul</v>
      </c>
      <c r="P1291" s="19">
        <f t="shared" si="125"/>
        <v>42591.958333333336</v>
      </c>
      <c r="Q1291" t="b">
        <v>0</v>
      </c>
      <c r="R1291">
        <v>52</v>
      </c>
      <c r="S1291" t="b">
        <v>1</v>
      </c>
      <c r="T1291" t="s">
        <v>8271</v>
      </c>
      <c r="U1291" s="8">
        <v>1.2506666666666666</v>
      </c>
      <c r="V1291" s="17">
        <f t="shared" si="120"/>
        <v>36.07692307692308</v>
      </c>
      <c r="W1291" t="s">
        <v>8317</v>
      </c>
      <c r="X1291" t="s">
        <v>8318</v>
      </c>
    </row>
    <row r="1292" spans="1:24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21">
        <f t="shared" si="121"/>
        <v>42708.926446759258</v>
      </c>
      <c r="L1292" s="24">
        <v>42708.926446759258</v>
      </c>
      <c r="M1292" s="27">
        <f t="shared" si="122"/>
        <v>12</v>
      </c>
      <c r="N1292" s="27">
        <f t="shared" si="123"/>
        <v>2016</v>
      </c>
      <c r="O1292" s="25" t="str">
        <f t="shared" si="124"/>
        <v>Dec</v>
      </c>
      <c r="P1292" s="19">
        <f t="shared" si="125"/>
        <v>42738.926446759258</v>
      </c>
      <c r="Q1292" t="b">
        <v>0</v>
      </c>
      <c r="R1292">
        <v>86</v>
      </c>
      <c r="S1292" t="b">
        <v>1</v>
      </c>
      <c r="T1292" t="s">
        <v>8271</v>
      </c>
      <c r="U1292" s="8">
        <v>1.0857142857142856</v>
      </c>
      <c r="V1292" s="17">
        <f t="shared" si="120"/>
        <v>44.186046511627907</v>
      </c>
      <c r="W1292" t="s">
        <v>8317</v>
      </c>
      <c r="X1292" t="s">
        <v>8318</v>
      </c>
    </row>
    <row r="1293" spans="1:24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21">
        <f t="shared" si="121"/>
        <v>42086.406608796293</v>
      </c>
      <c r="L1293" s="24">
        <v>42086.406608796293</v>
      </c>
      <c r="M1293" s="27">
        <f t="shared" si="122"/>
        <v>3</v>
      </c>
      <c r="N1293" s="27">
        <f t="shared" si="123"/>
        <v>2015</v>
      </c>
      <c r="O1293" s="25" t="str">
        <f t="shared" si="124"/>
        <v>Mar</v>
      </c>
      <c r="P1293" s="19">
        <f t="shared" si="125"/>
        <v>42117.082638888889</v>
      </c>
      <c r="Q1293" t="b">
        <v>0</v>
      </c>
      <c r="R1293">
        <v>42</v>
      </c>
      <c r="S1293" t="b">
        <v>1</v>
      </c>
      <c r="T1293" t="s">
        <v>8271</v>
      </c>
      <c r="U1293" s="8">
        <v>1.4570000000000001</v>
      </c>
      <c r="V1293" s="17">
        <f t="shared" si="120"/>
        <v>104.07142857142857</v>
      </c>
      <c r="W1293" t="s">
        <v>8317</v>
      </c>
      <c r="X1293" t="s">
        <v>8318</v>
      </c>
    </row>
    <row r="1294" spans="1:24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21">
        <f t="shared" si="121"/>
        <v>42064.444340277776</v>
      </c>
      <c r="L1294" s="24">
        <v>42064.444340277776</v>
      </c>
      <c r="M1294" s="27">
        <f t="shared" si="122"/>
        <v>3</v>
      </c>
      <c r="N1294" s="27">
        <f t="shared" si="123"/>
        <v>2015</v>
      </c>
      <c r="O1294" s="25" t="str">
        <f t="shared" si="124"/>
        <v>Mar</v>
      </c>
      <c r="P1294" s="19">
        <f t="shared" si="125"/>
        <v>42101.083333333336</v>
      </c>
      <c r="Q1294" t="b">
        <v>0</v>
      </c>
      <c r="R1294">
        <v>52</v>
      </c>
      <c r="S1294" t="b">
        <v>1</v>
      </c>
      <c r="T1294" t="s">
        <v>8271</v>
      </c>
      <c r="U1294" s="8">
        <v>1.1000000000000001</v>
      </c>
      <c r="V1294" s="17">
        <f t="shared" si="120"/>
        <v>35.96153846153846</v>
      </c>
      <c r="W1294" t="s">
        <v>8317</v>
      </c>
      <c r="X1294" t="s">
        <v>8318</v>
      </c>
    </row>
    <row r="1295" spans="1:24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21">
        <f t="shared" si="121"/>
        <v>42256.555879629632</v>
      </c>
      <c r="L1295" s="24">
        <v>42256.555879629632</v>
      </c>
      <c r="M1295" s="27">
        <f t="shared" si="122"/>
        <v>9</v>
      </c>
      <c r="N1295" s="27">
        <f t="shared" si="123"/>
        <v>2015</v>
      </c>
      <c r="O1295" s="25" t="str">
        <f t="shared" si="124"/>
        <v>Sep</v>
      </c>
      <c r="P1295" s="19">
        <f t="shared" si="125"/>
        <v>42283.749305555553</v>
      </c>
      <c r="Q1295" t="b">
        <v>0</v>
      </c>
      <c r="R1295">
        <v>120</v>
      </c>
      <c r="S1295" t="b">
        <v>1</v>
      </c>
      <c r="T1295" t="s">
        <v>8271</v>
      </c>
      <c r="U1295" s="8">
        <v>1.0223333333333333</v>
      </c>
      <c r="V1295" s="17">
        <f t="shared" si="120"/>
        <v>127.79166666666667</v>
      </c>
      <c r="W1295" t="s">
        <v>8317</v>
      </c>
      <c r="X1295" t="s">
        <v>8318</v>
      </c>
    </row>
    <row r="1296" spans="1:24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21">
        <f t="shared" si="121"/>
        <v>42292.492719907408</v>
      </c>
      <c r="L1296" s="24">
        <v>42292.492719907408</v>
      </c>
      <c r="M1296" s="27">
        <f t="shared" si="122"/>
        <v>10</v>
      </c>
      <c r="N1296" s="27">
        <f t="shared" si="123"/>
        <v>2015</v>
      </c>
      <c r="O1296" s="25" t="str">
        <f t="shared" si="124"/>
        <v>Oct</v>
      </c>
      <c r="P1296" s="19">
        <f t="shared" si="125"/>
        <v>42322.534386574072</v>
      </c>
      <c r="Q1296" t="b">
        <v>0</v>
      </c>
      <c r="R1296">
        <v>22</v>
      </c>
      <c r="S1296" t="b">
        <v>1</v>
      </c>
      <c r="T1296" t="s">
        <v>8271</v>
      </c>
      <c r="U1296" s="8">
        <v>1.22</v>
      </c>
      <c r="V1296" s="17">
        <f t="shared" si="120"/>
        <v>27.727272727272727</v>
      </c>
      <c r="W1296" t="s">
        <v>8317</v>
      </c>
      <c r="X1296" t="s">
        <v>8318</v>
      </c>
    </row>
    <row r="1297" spans="1:24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21">
        <f t="shared" si="121"/>
        <v>42278.245335648149</v>
      </c>
      <c r="L1297" s="24">
        <v>42278.245335648149</v>
      </c>
      <c r="M1297" s="27">
        <f t="shared" si="122"/>
        <v>10</v>
      </c>
      <c r="N1297" s="27">
        <f t="shared" si="123"/>
        <v>2015</v>
      </c>
      <c r="O1297" s="25" t="str">
        <f t="shared" si="124"/>
        <v>Oct</v>
      </c>
      <c r="P1297" s="19">
        <f t="shared" si="125"/>
        <v>42296.249999999993</v>
      </c>
      <c r="Q1297" t="b">
        <v>0</v>
      </c>
      <c r="R1297">
        <v>64</v>
      </c>
      <c r="S1297" t="b">
        <v>1</v>
      </c>
      <c r="T1297" t="s">
        <v>8271</v>
      </c>
      <c r="U1297" s="8">
        <v>1.0196000000000001</v>
      </c>
      <c r="V1297" s="17">
        <f t="shared" si="120"/>
        <v>39.828125</v>
      </c>
      <c r="W1297" t="s">
        <v>8317</v>
      </c>
      <c r="X1297" t="s">
        <v>8318</v>
      </c>
    </row>
    <row r="1298" spans="1:24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21">
        <f t="shared" si="121"/>
        <v>42184.364548611113</v>
      </c>
      <c r="L1298" s="24">
        <v>42184.364548611113</v>
      </c>
      <c r="M1298" s="27">
        <f t="shared" si="122"/>
        <v>6</v>
      </c>
      <c r="N1298" s="27">
        <f t="shared" si="123"/>
        <v>2015</v>
      </c>
      <c r="O1298" s="25" t="str">
        <f t="shared" si="124"/>
        <v>Jun</v>
      </c>
      <c r="P1298" s="19">
        <f t="shared" si="125"/>
        <v>42214.499999999993</v>
      </c>
      <c r="Q1298" t="b">
        <v>0</v>
      </c>
      <c r="R1298">
        <v>23</v>
      </c>
      <c r="S1298" t="b">
        <v>1</v>
      </c>
      <c r="T1298" t="s">
        <v>8271</v>
      </c>
      <c r="U1298" s="8">
        <v>1.411764705882353</v>
      </c>
      <c r="V1298" s="17">
        <f t="shared" si="120"/>
        <v>52.173913043478258</v>
      </c>
      <c r="W1298" t="s">
        <v>8317</v>
      </c>
      <c r="X1298" t="s">
        <v>8318</v>
      </c>
    </row>
    <row r="1299" spans="1:24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21">
        <f t="shared" si="121"/>
        <v>42422.842280092591</v>
      </c>
      <c r="L1299" s="24">
        <v>42422.842280092591</v>
      </c>
      <c r="M1299" s="27">
        <f t="shared" si="122"/>
        <v>2</v>
      </c>
      <c r="N1299" s="27">
        <f t="shared" si="123"/>
        <v>2016</v>
      </c>
      <c r="O1299" s="25" t="str">
        <f t="shared" si="124"/>
        <v>Feb</v>
      </c>
      <c r="P1299" s="19">
        <f t="shared" si="125"/>
        <v>42442.800613425927</v>
      </c>
      <c r="Q1299" t="b">
        <v>0</v>
      </c>
      <c r="R1299">
        <v>238</v>
      </c>
      <c r="S1299" t="b">
        <v>1</v>
      </c>
      <c r="T1299" t="s">
        <v>8271</v>
      </c>
      <c r="U1299" s="8">
        <v>1.0952500000000001</v>
      </c>
      <c r="V1299" s="17">
        <f t="shared" si="120"/>
        <v>92.037815126050418</v>
      </c>
      <c r="W1299" t="s">
        <v>8317</v>
      </c>
      <c r="X1299" t="s">
        <v>8318</v>
      </c>
    </row>
    <row r="1300" spans="1:24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21">
        <f t="shared" si="121"/>
        <v>42461.538865740738</v>
      </c>
      <c r="L1300" s="24">
        <v>42461.538865740738</v>
      </c>
      <c r="M1300" s="27">
        <f t="shared" si="122"/>
        <v>4</v>
      </c>
      <c r="N1300" s="27">
        <f t="shared" si="123"/>
        <v>2016</v>
      </c>
      <c r="O1300" s="25" t="str">
        <f t="shared" si="124"/>
        <v>Apr</v>
      </c>
      <c r="P1300" s="19">
        <f t="shared" si="125"/>
        <v>42491.538865740738</v>
      </c>
      <c r="Q1300" t="b">
        <v>0</v>
      </c>
      <c r="R1300">
        <v>33</v>
      </c>
      <c r="S1300" t="b">
        <v>1</v>
      </c>
      <c r="T1300" t="s">
        <v>8271</v>
      </c>
      <c r="U1300" s="8">
        <v>1.0465</v>
      </c>
      <c r="V1300" s="17">
        <f t="shared" si="120"/>
        <v>63.424242424242422</v>
      </c>
      <c r="W1300" t="s">
        <v>8317</v>
      </c>
      <c r="X1300" t="s">
        <v>8318</v>
      </c>
    </row>
    <row r="1301" spans="1:24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21">
        <f t="shared" si="121"/>
        <v>42458.472592592589</v>
      </c>
      <c r="L1301" s="24">
        <v>42458.472592592596</v>
      </c>
      <c r="M1301" s="27">
        <f t="shared" si="122"/>
        <v>3</v>
      </c>
      <c r="N1301" s="27">
        <f t="shared" si="123"/>
        <v>2016</v>
      </c>
      <c r="O1301" s="25" t="str">
        <f t="shared" si="124"/>
        <v>Mar</v>
      </c>
      <c r="P1301" s="19">
        <f t="shared" si="125"/>
        <v>42488.472592592589</v>
      </c>
      <c r="Q1301" t="b">
        <v>0</v>
      </c>
      <c r="R1301">
        <v>32</v>
      </c>
      <c r="S1301" t="b">
        <v>1</v>
      </c>
      <c r="T1301" t="s">
        <v>8271</v>
      </c>
      <c r="U1301" s="8">
        <v>1.24</v>
      </c>
      <c r="V1301" s="17">
        <f t="shared" si="120"/>
        <v>135.625</v>
      </c>
      <c r="W1301" t="s">
        <v>8317</v>
      </c>
      <c r="X1301" t="s">
        <v>8318</v>
      </c>
    </row>
    <row r="1302" spans="1:24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21">
        <f t="shared" si="121"/>
        <v>42169.606006944443</v>
      </c>
      <c r="L1302" s="24">
        <v>42169.606006944443</v>
      </c>
      <c r="M1302" s="27">
        <f t="shared" si="122"/>
        <v>6</v>
      </c>
      <c r="N1302" s="27">
        <f t="shared" si="123"/>
        <v>2015</v>
      </c>
      <c r="O1302" s="25" t="str">
        <f t="shared" si="124"/>
        <v>Jun</v>
      </c>
      <c r="P1302" s="19">
        <f t="shared" si="125"/>
        <v>42199.606006944443</v>
      </c>
      <c r="Q1302" t="b">
        <v>0</v>
      </c>
      <c r="R1302">
        <v>24</v>
      </c>
      <c r="S1302" t="b">
        <v>1</v>
      </c>
      <c r="T1302" t="s">
        <v>8271</v>
      </c>
      <c r="U1302" s="8">
        <v>1.35</v>
      </c>
      <c r="V1302" s="17">
        <f t="shared" si="120"/>
        <v>168.75</v>
      </c>
      <c r="W1302" t="s">
        <v>8317</v>
      </c>
      <c r="X1302" t="s">
        <v>8318</v>
      </c>
    </row>
    <row r="1303" spans="1:24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21">
        <f t="shared" si="121"/>
        <v>42483.466874999998</v>
      </c>
      <c r="L1303" s="24">
        <v>42483.466874999998</v>
      </c>
      <c r="M1303" s="27">
        <f t="shared" si="122"/>
        <v>4</v>
      </c>
      <c r="N1303" s="27">
        <f t="shared" si="123"/>
        <v>2016</v>
      </c>
      <c r="O1303" s="25" t="str">
        <f t="shared" si="124"/>
        <v>Apr</v>
      </c>
      <c r="P1303" s="19">
        <f t="shared" si="125"/>
        <v>42522.581249999996</v>
      </c>
      <c r="Q1303" t="b">
        <v>0</v>
      </c>
      <c r="R1303">
        <v>29</v>
      </c>
      <c r="S1303" t="b">
        <v>1</v>
      </c>
      <c r="T1303" t="s">
        <v>8271</v>
      </c>
      <c r="U1303" s="8">
        <v>1.0275000000000001</v>
      </c>
      <c r="V1303" s="17">
        <f t="shared" si="120"/>
        <v>70.862068965517238</v>
      </c>
      <c r="W1303" t="s">
        <v>8317</v>
      </c>
      <c r="X1303" t="s">
        <v>8318</v>
      </c>
    </row>
    <row r="1304" spans="1:24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21">
        <f t="shared" si="121"/>
        <v>42195.541412037033</v>
      </c>
      <c r="L1304" s="24">
        <v>42195.541412037041</v>
      </c>
      <c r="M1304" s="27">
        <f t="shared" si="122"/>
        <v>7</v>
      </c>
      <c r="N1304" s="27">
        <f t="shared" si="123"/>
        <v>2015</v>
      </c>
      <c r="O1304" s="25" t="str">
        <f t="shared" si="124"/>
        <v>Jul</v>
      </c>
      <c r="P1304" s="19">
        <f t="shared" si="125"/>
        <v>42205.916666666664</v>
      </c>
      <c r="Q1304" t="b">
        <v>0</v>
      </c>
      <c r="R1304">
        <v>50</v>
      </c>
      <c r="S1304" t="b">
        <v>1</v>
      </c>
      <c r="T1304" t="s">
        <v>8271</v>
      </c>
      <c r="U1304" s="8">
        <v>1</v>
      </c>
      <c r="V1304" s="17">
        <f t="shared" si="120"/>
        <v>50</v>
      </c>
      <c r="W1304" t="s">
        <v>8317</v>
      </c>
      <c r="X1304" t="s">
        <v>8318</v>
      </c>
    </row>
    <row r="1305" spans="1:24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21">
        <f t="shared" si="121"/>
        <v>42674.849664351852</v>
      </c>
      <c r="L1305" s="24">
        <v>42674.849664351852</v>
      </c>
      <c r="M1305" s="27">
        <f t="shared" si="122"/>
        <v>10</v>
      </c>
      <c r="N1305" s="27">
        <f t="shared" si="123"/>
        <v>2016</v>
      </c>
      <c r="O1305" s="25" t="str">
        <f t="shared" si="124"/>
        <v>Oct</v>
      </c>
      <c r="P1305" s="19">
        <f t="shared" si="125"/>
        <v>42704.891331018516</v>
      </c>
      <c r="Q1305" t="b">
        <v>0</v>
      </c>
      <c r="R1305">
        <v>108</v>
      </c>
      <c r="S1305" t="b">
        <v>1</v>
      </c>
      <c r="T1305" t="s">
        <v>8271</v>
      </c>
      <c r="U1305" s="8">
        <v>1.3026085714285716</v>
      </c>
      <c r="V1305" s="17">
        <f t="shared" si="120"/>
        <v>42.214166666666671</v>
      </c>
      <c r="W1305" t="s">
        <v>8317</v>
      </c>
      <c r="X1305" t="s">
        <v>8318</v>
      </c>
    </row>
    <row r="1306" spans="1:24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21">
        <f t="shared" si="121"/>
        <v>42566.232870370368</v>
      </c>
      <c r="L1306" s="24">
        <v>42566.232870370368</v>
      </c>
      <c r="M1306" s="27">
        <f t="shared" si="122"/>
        <v>7</v>
      </c>
      <c r="N1306" s="27">
        <f t="shared" si="123"/>
        <v>2016</v>
      </c>
      <c r="O1306" s="25" t="str">
        <f t="shared" si="124"/>
        <v>Jul</v>
      </c>
      <c r="P1306" s="19">
        <f t="shared" si="125"/>
        <v>42582.249999999993</v>
      </c>
      <c r="Q1306" t="b">
        <v>0</v>
      </c>
      <c r="R1306">
        <v>104</v>
      </c>
      <c r="S1306" t="b">
        <v>0</v>
      </c>
      <c r="T1306" t="s">
        <v>8273</v>
      </c>
      <c r="U1306" s="8">
        <v>0.39627499999999999</v>
      </c>
      <c r="V1306" s="17">
        <f t="shared" si="120"/>
        <v>152.41346153846155</v>
      </c>
      <c r="W1306" t="s">
        <v>8319</v>
      </c>
      <c r="X1306" t="s">
        <v>8321</v>
      </c>
    </row>
    <row r="1307" spans="1:24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21">
        <f t="shared" si="121"/>
        <v>42746.986168981479</v>
      </c>
      <c r="L1307" s="24">
        <v>42746.986168981479</v>
      </c>
      <c r="M1307" s="27">
        <f t="shared" si="122"/>
        <v>1</v>
      </c>
      <c r="N1307" s="27">
        <f t="shared" si="123"/>
        <v>2017</v>
      </c>
      <c r="O1307" s="25" t="str">
        <f t="shared" si="124"/>
        <v>Jan</v>
      </c>
      <c r="P1307" s="19">
        <f t="shared" si="125"/>
        <v>42806.944502314807</v>
      </c>
      <c r="Q1307" t="b">
        <v>0</v>
      </c>
      <c r="R1307">
        <v>86</v>
      </c>
      <c r="S1307" t="b">
        <v>0</v>
      </c>
      <c r="T1307" t="s">
        <v>8273</v>
      </c>
      <c r="U1307" s="8">
        <v>0.25976666666666665</v>
      </c>
      <c r="V1307" s="17">
        <f t="shared" si="120"/>
        <v>90.616279069767444</v>
      </c>
      <c r="W1307" t="s">
        <v>8319</v>
      </c>
      <c r="X1307" t="s">
        <v>8321</v>
      </c>
    </row>
    <row r="1308" spans="1:24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21">
        <f t="shared" si="121"/>
        <v>42543.457268518519</v>
      </c>
      <c r="L1308" s="24">
        <v>42543.457268518519</v>
      </c>
      <c r="M1308" s="27">
        <f t="shared" si="122"/>
        <v>6</v>
      </c>
      <c r="N1308" s="27">
        <f t="shared" si="123"/>
        <v>2016</v>
      </c>
      <c r="O1308" s="25" t="str">
        <f t="shared" si="124"/>
        <v>Jun</v>
      </c>
      <c r="P1308" s="19">
        <f t="shared" si="125"/>
        <v>42572.520833333336</v>
      </c>
      <c r="Q1308" t="b">
        <v>0</v>
      </c>
      <c r="R1308">
        <v>356</v>
      </c>
      <c r="S1308" t="b">
        <v>0</v>
      </c>
      <c r="T1308" t="s">
        <v>8273</v>
      </c>
      <c r="U1308" s="8">
        <v>0.65246363636363636</v>
      </c>
      <c r="V1308" s="17">
        <f t="shared" si="120"/>
        <v>201.60393258426967</v>
      </c>
      <c r="W1308" t="s">
        <v>8319</v>
      </c>
      <c r="X1308" t="s">
        <v>8321</v>
      </c>
    </row>
    <row r="1309" spans="1:24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21">
        <f t="shared" si="121"/>
        <v>41947.249236111107</v>
      </c>
      <c r="L1309" s="24">
        <v>41947.249236111114</v>
      </c>
      <c r="M1309" s="27">
        <f t="shared" si="122"/>
        <v>11</v>
      </c>
      <c r="N1309" s="27">
        <f t="shared" si="123"/>
        <v>2014</v>
      </c>
      <c r="O1309" s="25" t="str">
        <f t="shared" si="124"/>
        <v>Nov</v>
      </c>
      <c r="P1309" s="19">
        <f t="shared" si="125"/>
        <v>41977.249236111107</v>
      </c>
      <c r="Q1309" t="b">
        <v>0</v>
      </c>
      <c r="R1309">
        <v>45</v>
      </c>
      <c r="S1309" t="b">
        <v>0</v>
      </c>
      <c r="T1309" t="s">
        <v>8273</v>
      </c>
      <c r="U1309" s="8">
        <v>0.11514000000000001</v>
      </c>
      <c r="V1309" s="17">
        <f t="shared" si="120"/>
        <v>127.93333333333334</v>
      </c>
      <c r="W1309" t="s">
        <v>8319</v>
      </c>
      <c r="X1309" t="s">
        <v>8321</v>
      </c>
    </row>
    <row r="1310" spans="1:24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21">
        <f t="shared" si="121"/>
        <v>42387.294895833336</v>
      </c>
      <c r="L1310" s="24">
        <v>42387.294895833336</v>
      </c>
      <c r="M1310" s="27">
        <f t="shared" si="122"/>
        <v>1</v>
      </c>
      <c r="N1310" s="27">
        <f t="shared" si="123"/>
        <v>2016</v>
      </c>
      <c r="O1310" s="25" t="str">
        <f t="shared" si="124"/>
        <v>Jan</v>
      </c>
      <c r="P1310" s="19">
        <f t="shared" si="125"/>
        <v>42417.294895833336</v>
      </c>
      <c r="Q1310" t="b">
        <v>0</v>
      </c>
      <c r="R1310">
        <v>38</v>
      </c>
      <c r="S1310" t="b">
        <v>0</v>
      </c>
      <c r="T1310" t="s">
        <v>8273</v>
      </c>
      <c r="U1310" s="8">
        <v>0.11360000000000001</v>
      </c>
      <c r="V1310" s="17">
        <f t="shared" si="120"/>
        <v>29.894736842105264</v>
      </c>
      <c r="W1310" t="s">
        <v>8319</v>
      </c>
      <c r="X1310" t="s">
        <v>8321</v>
      </c>
    </row>
    <row r="1311" spans="1:24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21">
        <f t="shared" si="121"/>
        <v>42611.405231481483</v>
      </c>
      <c r="L1311" s="24">
        <v>42611.405231481483</v>
      </c>
      <c r="M1311" s="27">
        <f t="shared" si="122"/>
        <v>8</v>
      </c>
      <c r="N1311" s="27">
        <f t="shared" si="123"/>
        <v>2016</v>
      </c>
      <c r="O1311" s="25" t="str">
        <f t="shared" si="124"/>
        <v>Aug</v>
      </c>
      <c r="P1311" s="19">
        <f t="shared" si="125"/>
        <v>42651.405231481483</v>
      </c>
      <c r="Q1311" t="b">
        <v>0</v>
      </c>
      <c r="R1311">
        <v>35</v>
      </c>
      <c r="S1311" t="b">
        <v>0</v>
      </c>
      <c r="T1311" t="s">
        <v>8273</v>
      </c>
      <c r="U1311" s="8">
        <v>1.1199130434782609</v>
      </c>
      <c r="V1311" s="17">
        <f t="shared" si="120"/>
        <v>367.97142857142859</v>
      </c>
      <c r="W1311" t="s">
        <v>8319</v>
      </c>
      <c r="X1311" t="s">
        <v>8321</v>
      </c>
    </row>
    <row r="1312" spans="1:24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21">
        <f t="shared" si="121"/>
        <v>42257.674398148149</v>
      </c>
      <c r="L1312" s="24">
        <v>42257.674398148149</v>
      </c>
      <c r="M1312" s="27">
        <f t="shared" si="122"/>
        <v>9</v>
      </c>
      <c r="N1312" s="27">
        <f t="shared" si="123"/>
        <v>2015</v>
      </c>
      <c r="O1312" s="25" t="str">
        <f t="shared" si="124"/>
        <v>Sep</v>
      </c>
      <c r="P1312" s="19">
        <f t="shared" si="125"/>
        <v>42292.674398148149</v>
      </c>
      <c r="Q1312" t="b">
        <v>0</v>
      </c>
      <c r="R1312">
        <v>24</v>
      </c>
      <c r="S1312" t="b">
        <v>0</v>
      </c>
      <c r="T1312" t="s">
        <v>8273</v>
      </c>
      <c r="U1312" s="8">
        <v>0.155</v>
      </c>
      <c r="V1312" s="17">
        <f t="shared" si="120"/>
        <v>129.16666666666666</v>
      </c>
      <c r="W1312" t="s">
        <v>8319</v>
      </c>
      <c r="X1312" t="s">
        <v>8321</v>
      </c>
    </row>
    <row r="1313" spans="1:24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21">
        <f t="shared" si="121"/>
        <v>42556.458912037029</v>
      </c>
      <c r="L1313" s="24">
        <v>42556.458912037036</v>
      </c>
      <c r="M1313" s="27">
        <f t="shared" si="122"/>
        <v>7</v>
      </c>
      <c r="N1313" s="27">
        <f t="shared" si="123"/>
        <v>2016</v>
      </c>
      <c r="O1313" s="25" t="str">
        <f t="shared" si="124"/>
        <v>Jul</v>
      </c>
      <c r="P1313" s="19">
        <f t="shared" si="125"/>
        <v>42601.458912037029</v>
      </c>
      <c r="Q1313" t="b">
        <v>0</v>
      </c>
      <c r="R1313">
        <v>100</v>
      </c>
      <c r="S1313" t="b">
        <v>0</v>
      </c>
      <c r="T1313" t="s">
        <v>8273</v>
      </c>
      <c r="U1313" s="8">
        <v>0.32028000000000001</v>
      </c>
      <c r="V1313" s="17">
        <f t="shared" si="120"/>
        <v>800.7</v>
      </c>
      <c r="W1313" t="s">
        <v>8319</v>
      </c>
      <c r="X1313" t="s">
        <v>8321</v>
      </c>
    </row>
    <row r="1314" spans="1:24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21">
        <f t="shared" si="121"/>
        <v>42669.593969907401</v>
      </c>
      <c r="L1314" s="24">
        <v>42669.593969907408</v>
      </c>
      <c r="M1314" s="27">
        <f t="shared" si="122"/>
        <v>10</v>
      </c>
      <c r="N1314" s="27">
        <f t="shared" si="123"/>
        <v>2016</v>
      </c>
      <c r="O1314" s="25" t="str">
        <f t="shared" si="124"/>
        <v>Oct</v>
      </c>
      <c r="P1314" s="19">
        <f t="shared" si="125"/>
        <v>42704.635636574072</v>
      </c>
      <c r="Q1314" t="b">
        <v>0</v>
      </c>
      <c r="R1314">
        <v>1</v>
      </c>
      <c r="S1314" t="b">
        <v>0</v>
      </c>
      <c r="T1314" t="s">
        <v>8273</v>
      </c>
      <c r="U1314" s="8">
        <v>6.0869565217391303E-3</v>
      </c>
      <c r="V1314" s="17">
        <f t="shared" si="120"/>
        <v>28</v>
      </c>
      <c r="W1314" t="s">
        <v>8319</v>
      </c>
      <c r="X1314" t="s">
        <v>8321</v>
      </c>
    </row>
    <row r="1315" spans="1:24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21">
        <f t="shared" si="121"/>
        <v>42082.494467592587</v>
      </c>
      <c r="L1315" s="24">
        <v>42082.494467592594</v>
      </c>
      <c r="M1315" s="27">
        <f t="shared" si="122"/>
        <v>3</v>
      </c>
      <c r="N1315" s="27">
        <f t="shared" si="123"/>
        <v>2015</v>
      </c>
      <c r="O1315" s="25" t="str">
        <f t="shared" si="124"/>
        <v>Mar</v>
      </c>
      <c r="P1315" s="19">
        <f t="shared" si="125"/>
        <v>42112.494467592587</v>
      </c>
      <c r="Q1315" t="b">
        <v>0</v>
      </c>
      <c r="R1315">
        <v>122</v>
      </c>
      <c r="S1315" t="b">
        <v>0</v>
      </c>
      <c r="T1315" t="s">
        <v>8273</v>
      </c>
      <c r="U1315" s="8">
        <v>0.31114999999999998</v>
      </c>
      <c r="V1315" s="17">
        <f t="shared" si="120"/>
        <v>102.01639344262296</v>
      </c>
      <c r="W1315" t="s">
        <v>8319</v>
      </c>
      <c r="X1315" t="s">
        <v>8321</v>
      </c>
    </row>
    <row r="1316" spans="1:24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21">
        <f t="shared" si="121"/>
        <v>42402.50131944444</v>
      </c>
      <c r="L1316" s="24">
        <v>42402.501319444447</v>
      </c>
      <c r="M1316" s="27">
        <f t="shared" si="122"/>
        <v>2</v>
      </c>
      <c r="N1316" s="27">
        <f t="shared" si="123"/>
        <v>2016</v>
      </c>
      <c r="O1316" s="25" t="str">
        <f t="shared" si="124"/>
        <v>Feb</v>
      </c>
      <c r="P1316" s="19">
        <f t="shared" si="125"/>
        <v>42432.50131944444</v>
      </c>
      <c r="Q1316" t="b">
        <v>0</v>
      </c>
      <c r="R1316">
        <v>11</v>
      </c>
      <c r="S1316" t="b">
        <v>0</v>
      </c>
      <c r="T1316" t="s">
        <v>8273</v>
      </c>
      <c r="U1316" s="8">
        <v>1.1266666666666666E-2</v>
      </c>
      <c r="V1316" s="17">
        <f t="shared" si="120"/>
        <v>184.36363636363637</v>
      </c>
      <c r="W1316" t="s">
        <v>8319</v>
      </c>
      <c r="X1316" t="s">
        <v>8321</v>
      </c>
    </row>
    <row r="1317" spans="1:24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21">
        <f t="shared" si="121"/>
        <v>42604.461342592585</v>
      </c>
      <c r="L1317" s="24">
        <v>42604.461342592593</v>
      </c>
      <c r="M1317" s="27">
        <f t="shared" si="122"/>
        <v>8</v>
      </c>
      <c r="N1317" s="27">
        <f t="shared" si="123"/>
        <v>2016</v>
      </c>
      <c r="O1317" s="25" t="str">
        <f t="shared" si="124"/>
        <v>Aug</v>
      </c>
      <c r="P1317" s="19">
        <f t="shared" si="125"/>
        <v>42664.461342592585</v>
      </c>
      <c r="Q1317" t="b">
        <v>0</v>
      </c>
      <c r="R1317">
        <v>248</v>
      </c>
      <c r="S1317" t="b">
        <v>0</v>
      </c>
      <c r="T1317" t="s">
        <v>8273</v>
      </c>
      <c r="U1317" s="8">
        <v>0.40404000000000001</v>
      </c>
      <c r="V1317" s="17">
        <f t="shared" si="120"/>
        <v>162.91935483870967</v>
      </c>
      <c r="W1317" t="s">
        <v>8319</v>
      </c>
      <c r="X1317" t="s">
        <v>8321</v>
      </c>
    </row>
    <row r="1318" spans="1:24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21">
        <f t="shared" si="121"/>
        <v>42278.289907407401</v>
      </c>
      <c r="L1318" s="24">
        <v>42278.289907407408</v>
      </c>
      <c r="M1318" s="27">
        <f t="shared" si="122"/>
        <v>10</v>
      </c>
      <c r="N1318" s="27">
        <f t="shared" si="123"/>
        <v>2015</v>
      </c>
      <c r="O1318" s="25" t="str">
        <f t="shared" si="124"/>
        <v>Oct</v>
      </c>
      <c r="P1318" s="19">
        <f t="shared" si="125"/>
        <v>42313.833333333336</v>
      </c>
      <c r="Q1318" t="b">
        <v>0</v>
      </c>
      <c r="R1318">
        <v>1</v>
      </c>
      <c r="S1318" t="b">
        <v>0</v>
      </c>
      <c r="T1318" t="s">
        <v>8273</v>
      </c>
      <c r="U1318" s="8">
        <v>1.3333333333333333E-5</v>
      </c>
      <c r="V1318" s="17">
        <f t="shared" si="120"/>
        <v>1</v>
      </c>
      <c r="W1318" t="s">
        <v>8319</v>
      </c>
      <c r="X1318" t="s">
        <v>8321</v>
      </c>
    </row>
    <row r="1319" spans="1:24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21">
        <f t="shared" si="121"/>
        <v>42393.753576388888</v>
      </c>
      <c r="L1319" s="24">
        <v>42393.753576388888</v>
      </c>
      <c r="M1319" s="27">
        <f t="shared" si="122"/>
        <v>1</v>
      </c>
      <c r="N1319" s="27">
        <f t="shared" si="123"/>
        <v>2016</v>
      </c>
      <c r="O1319" s="25" t="str">
        <f t="shared" si="124"/>
        <v>Jan</v>
      </c>
      <c r="P1319" s="19">
        <f t="shared" si="125"/>
        <v>42428.753576388888</v>
      </c>
      <c r="Q1319" t="b">
        <v>0</v>
      </c>
      <c r="R1319">
        <v>19</v>
      </c>
      <c r="S1319" t="b">
        <v>0</v>
      </c>
      <c r="T1319" t="s">
        <v>8273</v>
      </c>
      <c r="U1319" s="8">
        <v>5.7334999999999997E-2</v>
      </c>
      <c r="V1319" s="17">
        <f t="shared" si="120"/>
        <v>603.52631578947364</v>
      </c>
      <c r="W1319" t="s">
        <v>8319</v>
      </c>
      <c r="X1319" t="s">
        <v>8321</v>
      </c>
    </row>
    <row r="1320" spans="1:24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21">
        <f t="shared" si="121"/>
        <v>42520.027152777773</v>
      </c>
      <c r="L1320" s="24">
        <v>42520.02715277778</v>
      </c>
      <c r="M1320" s="27">
        <f t="shared" si="122"/>
        <v>5</v>
      </c>
      <c r="N1320" s="27">
        <f t="shared" si="123"/>
        <v>2016</v>
      </c>
      <c r="O1320" s="25" t="str">
        <f t="shared" si="124"/>
        <v>May</v>
      </c>
      <c r="P1320" s="19">
        <f t="shared" si="125"/>
        <v>42572.374999999993</v>
      </c>
      <c r="Q1320" t="b">
        <v>0</v>
      </c>
      <c r="R1320">
        <v>135</v>
      </c>
      <c r="S1320" t="b">
        <v>0</v>
      </c>
      <c r="T1320" t="s">
        <v>8273</v>
      </c>
      <c r="U1320" s="8">
        <v>0.15325</v>
      </c>
      <c r="V1320" s="17">
        <f t="shared" si="120"/>
        <v>45.407407407407405</v>
      </c>
      <c r="W1320" t="s">
        <v>8319</v>
      </c>
      <c r="X1320" t="s">
        <v>8321</v>
      </c>
    </row>
    <row r="1321" spans="1:24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21">
        <f t="shared" si="121"/>
        <v>41984.835324074076</v>
      </c>
      <c r="L1321" s="24">
        <v>41984.835324074076</v>
      </c>
      <c r="M1321" s="27">
        <f t="shared" si="122"/>
        <v>12</v>
      </c>
      <c r="N1321" s="27">
        <f t="shared" si="123"/>
        <v>2014</v>
      </c>
      <c r="O1321" s="25" t="str">
        <f t="shared" si="124"/>
        <v>Dec</v>
      </c>
      <c r="P1321" s="19">
        <f t="shared" si="125"/>
        <v>42014.835324074076</v>
      </c>
      <c r="Q1321" t="b">
        <v>0</v>
      </c>
      <c r="R1321">
        <v>9</v>
      </c>
      <c r="S1321" t="b">
        <v>0</v>
      </c>
      <c r="T1321" t="s">
        <v>8273</v>
      </c>
      <c r="U1321" s="8">
        <v>0.15103448275862069</v>
      </c>
      <c r="V1321" s="17">
        <f t="shared" si="120"/>
        <v>97.333333333333329</v>
      </c>
      <c r="W1321" t="s">
        <v>8319</v>
      </c>
      <c r="X1321" t="s">
        <v>8321</v>
      </c>
    </row>
    <row r="1322" spans="1:24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21">
        <f t="shared" si="121"/>
        <v>41816.603761574072</v>
      </c>
      <c r="L1322" s="24">
        <v>41816.603761574072</v>
      </c>
      <c r="M1322" s="27">
        <f t="shared" si="122"/>
        <v>6</v>
      </c>
      <c r="N1322" s="27">
        <f t="shared" si="123"/>
        <v>2014</v>
      </c>
      <c r="O1322" s="25" t="str">
        <f t="shared" si="124"/>
        <v>Jun</v>
      </c>
      <c r="P1322" s="19">
        <f t="shared" si="125"/>
        <v>41831.458333333328</v>
      </c>
      <c r="Q1322" t="b">
        <v>0</v>
      </c>
      <c r="R1322">
        <v>3</v>
      </c>
      <c r="S1322" t="b">
        <v>0</v>
      </c>
      <c r="T1322" t="s">
        <v>8273</v>
      </c>
      <c r="U1322" s="8">
        <v>5.0299999999999997E-3</v>
      </c>
      <c r="V1322" s="17">
        <f t="shared" si="120"/>
        <v>167.66666666666666</v>
      </c>
      <c r="W1322" t="s">
        <v>8319</v>
      </c>
      <c r="X1322" t="s">
        <v>8321</v>
      </c>
    </row>
    <row r="1323" spans="1:24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21">
        <f t="shared" si="121"/>
        <v>42705.482013888883</v>
      </c>
      <c r="L1323" s="24">
        <v>42705.48201388889</v>
      </c>
      <c r="M1323" s="27">
        <f t="shared" si="122"/>
        <v>12</v>
      </c>
      <c r="N1323" s="27">
        <f t="shared" si="123"/>
        <v>2016</v>
      </c>
      <c r="O1323" s="25" t="str">
        <f t="shared" si="124"/>
        <v>Dec</v>
      </c>
      <c r="P1323" s="19">
        <f t="shared" si="125"/>
        <v>42734.749999999993</v>
      </c>
      <c r="Q1323" t="b">
        <v>0</v>
      </c>
      <c r="R1323">
        <v>7</v>
      </c>
      <c r="S1323" t="b">
        <v>0</v>
      </c>
      <c r="T1323" t="s">
        <v>8273</v>
      </c>
      <c r="U1323" s="8">
        <v>1.3028138528138528E-2</v>
      </c>
      <c r="V1323" s="17">
        <f t="shared" si="120"/>
        <v>859.85714285714289</v>
      </c>
      <c r="W1323" t="s">
        <v>8319</v>
      </c>
      <c r="X1323" t="s">
        <v>8321</v>
      </c>
    </row>
    <row r="1324" spans="1:24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21">
        <f t="shared" si="121"/>
        <v>42697.540937499994</v>
      </c>
      <c r="L1324" s="24">
        <v>42697.540937500002</v>
      </c>
      <c r="M1324" s="27">
        <f t="shared" si="122"/>
        <v>11</v>
      </c>
      <c r="N1324" s="27">
        <f t="shared" si="123"/>
        <v>2016</v>
      </c>
      <c r="O1324" s="25" t="str">
        <f t="shared" si="124"/>
        <v>Nov</v>
      </c>
      <c r="P1324" s="19">
        <f t="shared" si="125"/>
        <v>42727.540937499994</v>
      </c>
      <c r="Q1324" t="b">
        <v>0</v>
      </c>
      <c r="R1324">
        <v>4</v>
      </c>
      <c r="S1324" t="b">
        <v>0</v>
      </c>
      <c r="T1324" t="s">
        <v>8273</v>
      </c>
      <c r="U1324" s="8">
        <v>3.0285714285714286E-3</v>
      </c>
      <c r="V1324" s="17">
        <f t="shared" si="120"/>
        <v>26.5</v>
      </c>
      <c r="W1324" t="s">
        <v>8319</v>
      </c>
      <c r="X1324" t="s">
        <v>8321</v>
      </c>
    </row>
    <row r="1325" spans="1:24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21">
        <f t="shared" si="121"/>
        <v>42115.448206018518</v>
      </c>
      <c r="L1325" s="24">
        <v>42115.448206018518</v>
      </c>
      <c r="M1325" s="27">
        <f t="shared" si="122"/>
        <v>4</v>
      </c>
      <c r="N1325" s="27">
        <f t="shared" si="123"/>
        <v>2015</v>
      </c>
      <c r="O1325" s="25" t="str">
        <f t="shared" si="124"/>
        <v>Apr</v>
      </c>
      <c r="P1325" s="19">
        <f t="shared" si="125"/>
        <v>42145.448206018518</v>
      </c>
      <c r="Q1325" t="b">
        <v>0</v>
      </c>
      <c r="R1325">
        <v>44</v>
      </c>
      <c r="S1325" t="b">
        <v>0</v>
      </c>
      <c r="T1325" t="s">
        <v>8273</v>
      </c>
      <c r="U1325" s="8">
        <v>8.8800000000000004E-2</v>
      </c>
      <c r="V1325" s="17">
        <f t="shared" si="120"/>
        <v>30.272727272727273</v>
      </c>
      <c r="W1325" t="s">
        <v>8319</v>
      </c>
      <c r="X1325" t="s">
        <v>8321</v>
      </c>
    </row>
    <row r="1326" spans="1:24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21">
        <f t="shared" si="121"/>
        <v>42451.490115740737</v>
      </c>
      <c r="L1326" s="24">
        <v>42451.490115740744</v>
      </c>
      <c r="M1326" s="27">
        <f t="shared" si="122"/>
        <v>3</v>
      </c>
      <c r="N1326" s="27">
        <f t="shared" si="123"/>
        <v>2016</v>
      </c>
      <c r="O1326" s="25" t="str">
        <f t="shared" si="124"/>
        <v>Mar</v>
      </c>
      <c r="P1326" s="19">
        <f t="shared" si="125"/>
        <v>42486.079861111109</v>
      </c>
      <c r="Q1326" t="b">
        <v>0</v>
      </c>
      <c r="R1326">
        <v>90</v>
      </c>
      <c r="S1326" t="b">
        <v>0</v>
      </c>
      <c r="T1326" t="s">
        <v>8273</v>
      </c>
      <c r="U1326" s="8">
        <v>9.8400000000000001E-2</v>
      </c>
      <c r="V1326" s="17">
        <f t="shared" si="120"/>
        <v>54.666666666666664</v>
      </c>
      <c r="W1326" t="s">
        <v>8319</v>
      </c>
      <c r="X1326" t="s">
        <v>8321</v>
      </c>
    </row>
    <row r="1327" spans="1:24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21">
        <f t="shared" si="121"/>
        <v>42626.425370370365</v>
      </c>
      <c r="L1327" s="24">
        <v>42626.425370370373</v>
      </c>
      <c r="M1327" s="27">
        <f t="shared" si="122"/>
        <v>9</v>
      </c>
      <c r="N1327" s="27">
        <f t="shared" si="123"/>
        <v>2016</v>
      </c>
      <c r="O1327" s="25" t="str">
        <f t="shared" si="124"/>
        <v>Sep</v>
      </c>
      <c r="P1327" s="19">
        <f t="shared" si="125"/>
        <v>42656.425370370365</v>
      </c>
      <c r="Q1327" t="b">
        <v>0</v>
      </c>
      <c r="R1327">
        <v>8</v>
      </c>
      <c r="S1327" t="b">
        <v>0</v>
      </c>
      <c r="T1327" t="s">
        <v>8273</v>
      </c>
      <c r="U1327" s="8">
        <v>2.4299999999999999E-2</v>
      </c>
      <c r="V1327" s="17">
        <f t="shared" si="120"/>
        <v>60.75</v>
      </c>
      <c r="W1327" t="s">
        <v>8319</v>
      </c>
      <c r="X1327" t="s">
        <v>8321</v>
      </c>
    </row>
    <row r="1328" spans="1:24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21">
        <f t="shared" si="121"/>
        <v>42703.877719907403</v>
      </c>
      <c r="L1328" s="24">
        <v>42703.87771990741</v>
      </c>
      <c r="M1328" s="27">
        <f t="shared" si="122"/>
        <v>11</v>
      </c>
      <c r="N1328" s="27">
        <f t="shared" si="123"/>
        <v>2016</v>
      </c>
      <c r="O1328" s="25" t="str">
        <f t="shared" si="124"/>
        <v>Nov</v>
      </c>
      <c r="P1328" s="19">
        <f t="shared" si="125"/>
        <v>42733.877719907403</v>
      </c>
      <c r="Q1328" t="b">
        <v>0</v>
      </c>
      <c r="R1328">
        <v>11</v>
      </c>
      <c r="S1328" t="b">
        <v>0</v>
      </c>
      <c r="T1328" t="s">
        <v>8273</v>
      </c>
      <c r="U1328" s="8">
        <v>1.1299999999999999E-2</v>
      </c>
      <c r="V1328" s="17">
        <f t="shared" si="120"/>
        <v>102.72727272727273</v>
      </c>
      <c r="W1328" t="s">
        <v>8319</v>
      </c>
      <c r="X1328" t="s">
        <v>8321</v>
      </c>
    </row>
    <row r="1329" spans="1:24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21">
        <f t="shared" si="121"/>
        <v>41974.583657407406</v>
      </c>
      <c r="L1329" s="24">
        <v>41974.583657407406</v>
      </c>
      <c r="M1329" s="27">
        <f t="shared" si="122"/>
        <v>12</v>
      </c>
      <c r="N1329" s="27">
        <f t="shared" si="123"/>
        <v>2014</v>
      </c>
      <c r="O1329" s="25" t="str">
        <f t="shared" si="124"/>
        <v>Dec</v>
      </c>
      <c r="P1329" s="19">
        <f t="shared" si="125"/>
        <v>42019.583657407406</v>
      </c>
      <c r="Q1329" t="b">
        <v>0</v>
      </c>
      <c r="R1329">
        <v>41</v>
      </c>
      <c r="S1329" t="b">
        <v>0</v>
      </c>
      <c r="T1329" t="s">
        <v>8273</v>
      </c>
      <c r="U1329" s="8">
        <v>3.5520833333333335E-2</v>
      </c>
      <c r="V1329" s="17">
        <f t="shared" si="120"/>
        <v>41.585365853658537</v>
      </c>
      <c r="W1329" t="s">
        <v>8319</v>
      </c>
      <c r="X1329" t="s">
        <v>8321</v>
      </c>
    </row>
    <row r="1330" spans="1:24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21">
        <f t="shared" si="121"/>
        <v>42123.470312500001</v>
      </c>
      <c r="L1330" s="24">
        <v>42123.470312500001</v>
      </c>
      <c r="M1330" s="27">
        <f t="shared" si="122"/>
        <v>4</v>
      </c>
      <c r="N1330" s="27">
        <f t="shared" si="123"/>
        <v>2015</v>
      </c>
      <c r="O1330" s="25" t="str">
        <f t="shared" si="124"/>
        <v>Apr</v>
      </c>
      <c r="P1330" s="19">
        <f t="shared" si="125"/>
        <v>42153.470312500001</v>
      </c>
      <c r="Q1330" t="b">
        <v>0</v>
      </c>
      <c r="R1330">
        <v>15</v>
      </c>
      <c r="S1330" t="b">
        <v>0</v>
      </c>
      <c r="T1330" t="s">
        <v>8273</v>
      </c>
      <c r="U1330" s="8">
        <v>2.3306666666666667E-2</v>
      </c>
      <c r="V1330" s="17">
        <f t="shared" si="120"/>
        <v>116.53333333333333</v>
      </c>
      <c r="W1330" t="s">
        <v>8319</v>
      </c>
      <c r="X1330" t="s">
        <v>8321</v>
      </c>
    </row>
    <row r="1331" spans="1:24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21">
        <f t="shared" si="121"/>
        <v>42612.434421296297</v>
      </c>
      <c r="L1331" s="24">
        <v>42612.434421296297</v>
      </c>
      <c r="M1331" s="27">
        <f t="shared" si="122"/>
        <v>8</v>
      </c>
      <c r="N1331" s="27">
        <f t="shared" si="123"/>
        <v>2016</v>
      </c>
      <c r="O1331" s="25" t="str">
        <f t="shared" si="124"/>
        <v>Aug</v>
      </c>
      <c r="P1331" s="19">
        <f t="shared" si="125"/>
        <v>42657.434421296297</v>
      </c>
      <c r="Q1331" t="b">
        <v>0</v>
      </c>
      <c r="R1331">
        <v>9</v>
      </c>
      <c r="S1331" t="b">
        <v>0</v>
      </c>
      <c r="T1331" t="s">
        <v>8273</v>
      </c>
      <c r="U1331" s="8">
        <v>8.1600000000000006E-3</v>
      </c>
      <c r="V1331" s="17">
        <f t="shared" si="120"/>
        <v>45.333333333333336</v>
      </c>
      <c r="W1331" t="s">
        <v>8319</v>
      </c>
      <c r="X1331" t="s">
        <v>8321</v>
      </c>
    </row>
    <row r="1332" spans="1:24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21">
        <f t="shared" si="121"/>
        <v>41935.013252314813</v>
      </c>
      <c r="L1332" s="24">
        <v>41935.013252314813</v>
      </c>
      <c r="M1332" s="27">
        <f t="shared" si="122"/>
        <v>10</v>
      </c>
      <c r="N1332" s="27">
        <f t="shared" si="123"/>
        <v>2014</v>
      </c>
      <c r="O1332" s="25" t="str">
        <f t="shared" si="124"/>
        <v>Oct</v>
      </c>
      <c r="P1332" s="19">
        <f t="shared" si="125"/>
        <v>41975.054918981477</v>
      </c>
      <c r="Q1332" t="b">
        <v>0</v>
      </c>
      <c r="R1332">
        <v>50</v>
      </c>
      <c r="S1332" t="b">
        <v>0</v>
      </c>
      <c r="T1332" t="s">
        <v>8273</v>
      </c>
      <c r="U1332" s="8">
        <v>0.22494285714285714</v>
      </c>
      <c r="V1332" s="17">
        <f t="shared" si="120"/>
        <v>157.46</v>
      </c>
      <c r="W1332" t="s">
        <v>8319</v>
      </c>
      <c r="X1332" t="s">
        <v>8321</v>
      </c>
    </row>
    <row r="1333" spans="1:24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21">
        <f t="shared" si="121"/>
        <v>42522.068391203698</v>
      </c>
      <c r="L1333" s="24">
        <v>42522.068391203706</v>
      </c>
      <c r="M1333" s="27">
        <f t="shared" si="122"/>
        <v>6</v>
      </c>
      <c r="N1333" s="27">
        <f t="shared" si="123"/>
        <v>2016</v>
      </c>
      <c r="O1333" s="25" t="str">
        <f t="shared" si="124"/>
        <v>Jun</v>
      </c>
      <c r="P1333" s="19">
        <f t="shared" si="125"/>
        <v>42552.958333333336</v>
      </c>
      <c r="Q1333" t="b">
        <v>0</v>
      </c>
      <c r="R1333">
        <v>34</v>
      </c>
      <c r="S1333" t="b">
        <v>0</v>
      </c>
      <c r="T1333" t="s">
        <v>8273</v>
      </c>
      <c r="U1333" s="8">
        <v>1.3668E-2</v>
      </c>
      <c r="V1333" s="17">
        <f t="shared" si="120"/>
        <v>100.5</v>
      </c>
      <c r="W1333" t="s">
        <v>8319</v>
      </c>
      <c r="X1333" t="s">
        <v>8321</v>
      </c>
    </row>
    <row r="1334" spans="1:24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21">
        <f t="shared" si="121"/>
        <v>42569.295763888884</v>
      </c>
      <c r="L1334" s="24">
        <v>42569.295763888891</v>
      </c>
      <c r="M1334" s="27">
        <f t="shared" si="122"/>
        <v>7</v>
      </c>
      <c r="N1334" s="27">
        <f t="shared" si="123"/>
        <v>2016</v>
      </c>
      <c r="O1334" s="25" t="str">
        <f t="shared" si="124"/>
        <v>Jul</v>
      </c>
      <c r="P1334" s="19">
        <f t="shared" si="125"/>
        <v>42599.295763888884</v>
      </c>
      <c r="Q1334" t="b">
        <v>0</v>
      </c>
      <c r="R1334">
        <v>0</v>
      </c>
      <c r="S1334" t="b">
        <v>0</v>
      </c>
      <c r="T1334" t="s">
        <v>8273</v>
      </c>
      <c r="U1334" s="8">
        <v>0</v>
      </c>
      <c r="V1334" s="17" t="e">
        <f t="shared" si="120"/>
        <v>#DIV/0!</v>
      </c>
      <c r="W1334" t="s">
        <v>8319</v>
      </c>
      <c r="X1334" t="s">
        <v>8321</v>
      </c>
    </row>
    <row r="1335" spans="1:24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21">
        <f t="shared" si="121"/>
        <v>42731.851944444446</v>
      </c>
      <c r="L1335" s="24">
        <v>42731.851944444446</v>
      </c>
      <c r="M1335" s="27">
        <f t="shared" si="122"/>
        <v>12</v>
      </c>
      <c r="N1335" s="27">
        <f t="shared" si="123"/>
        <v>2016</v>
      </c>
      <c r="O1335" s="25" t="str">
        <f t="shared" si="124"/>
        <v>Dec</v>
      </c>
      <c r="P1335" s="19">
        <f t="shared" si="125"/>
        <v>42761.851944444446</v>
      </c>
      <c r="Q1335" t="b">
        <v>0</v>
      </c>
      <c r="R1335">
        <v>0</v>
      </c>
      <c r="S1335" t="b">
        <v>0</v>
      </c>
      <c r="T1335" t="s">
        <v>8273</v>
      </c>
      <c r="U1335" s="8">
        <v>0</v>
      </c>
      <c r="V1335" s="17" t="e">
        <f t="shared" si="120"/>
        <v>#DIV/0!</v>
      </c>
      <c r="W1335" t="s">
        <v>8319</v>
      </c>
      <c r="X1335" t="s">
        <v>8321</v>
      </c>
    </row>
    <row r="1336" spans="1:24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21">
        <f t="shared" si="121"/>
        <v>41805.8984375</v>
      </c>
      <c r="L1336" s="24">
        <v>41805.8984375</v>
      </c>
      <c r="M1336" s="27">
        <f t="shared" si="122"/>
        <v>6</v>
      </c>
      <c r="N1336" s="27">
        <f t="shared" si="123"/>
        <v>2014</v>
      </c>
      <c r="O1336" s="25" t="str">
        <f t="shared" si="124"/>
        <v>Jun</v>
      </c>
      <c r="P1336" s="19">
        <f t="shared" si="125"/>
        <v>41835.8984375</v>
      </c>
      <c r="Q1336" t="b">
        <v>0</v>
      </c>
      <c r="R1336">
        <v>276</v>
      </c>
      <c r="S1336" t="b">
        <v>0</v>
      </c>
      <c r="T1336" t="s">
        <v>8273</v>
      </c>
      <c r="U1336" s="8">
        <v>0.10754135338345865</v>
      </c>
      <c r="V1336" s="17">
        <f t="shared" si="120"/>
        <v>51.822463768115945</v>
      </c>
      <c r="W1336" t="s">
        <v>8319</v>
      </c>
      <c r="X1336" t="s">
        <v>8321</v>
      </c>
    </row>
    <row r="1337" spans="1:24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21">
        <f t="shared" si="121"/>
        <v>42410.565821759257</v>
      </c>
      <c r="L1337" s="24">
        <v>42410.565821759257</v>
      </c>
      <c r="M1337" s="27">
        <f t="shared" si="122"/>
        <v>2</v>
      </c>
      <c r="N1337" s="27">
        <f t="shared" si="123"/>
        <v>2016</v>
      </c>
      <c r="O1337" s="25" t="str">
        <f t="shared" si="124"/>
        <v>Feb</v>
      </c>
      <c r="P1337" s="19">
        <f t="shared" si="125"/>
        <v>42440.565821759257</v>
      </c>
      <c r="Q1337" t="b">
        <v>0</v>
      </c>
      <c r="R1337">
        <v>16</v>
      </c>
      <c r="S1337" t="b">
        <v>0</v>
      </c>
      <c r="T1337" t="s">
        <v>8273</v>
      </c>
      <c r="U1337" s="8">
        <v>0.1976</v>
      </c>
      <c r="V1337" s="17">
        <f t="shared" si="120"/>
        <v>308.75</v>
      </c>
      <c r="W1337" t="s">
        <v>8319</v>
      </c>
      <c r="X1337" t="s">
        <v>8321</v>
      </c>
    </row>
    <row r="1338" spans="1:24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21">
        <f t="shared" si="121"/>
        <v>42313.728032407402</v>
      </c>
      <c r="L1338" s="24">
        <v>42313.728032407409</v>
      </c>
      <c r="M1338" s="27">
        <f t="shared" si="122"/>
        <v>11</v>
      </c>
      <c r="N1338" s="27">
        <f t="shared" si="123"/>
        <v>2015</v>
      </c>
      <c r="O1338" s="25" t="str">
        <f t="shared" si="124"/>
        <v>Nov</v>
      </c>
      <c r="P1338" s="19">
        <f t="shared" si="125"/>
        <v>42343.728032407402</v>
      </c>
      <c r="Q1338" t="b">
        <v>0</v>
      </c>
      <c r="R1338">
        <v>224</v>
      </c>
      <c r="S1338" t="b">
        <v>0</v>
      </c>
      <c r="T1338" t="s">
        <v>8273</v>
      </c>
      <c r="U1338" s="8">
        <v>0.84946999999999995</v>
      </c>
      <c r="V1338" s="17">
        <f t="shared" si="120"/>
        <v>379.22767857142856</v>
      </c>
      <c r="W1338" t="s">
        <v>8319</v>
      </c>
      <c r="X1338" t="s">
        <v>8321</v>
      </c>
    </row>
    <row r="1339" spans="1:24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21">
        <f t="shared" si="121"/>
        <v>41955.655416666668</v>
      </c>
      <c r="L1339" s="24">
        <v>41955.655416666668</v>
      </c>
      <c r="M1339" s="27">
        <f t="shared" si="122"/>
        <v>11</v>
      </c>
      <c r="N1339" s="27">
        <f t="shared" si="123"/>
        <v>2014</v>
      </c>
      <c r="O1339" s="25" t="str">
        <f t="shared" si="124"/>
        <v>Nov</v>
      </c>
      <c r="P1339" s="19">
        <f t="shared" si="125"/>
        <v>41990.655416666668</v>
      </c>
      <c r="Q1339" t="b">
        <v>0</v>
      </c>
      <c r="R1339">
        <v>140</v>
      </c>
      <c r="S1339" t="b">
        <v>0</v>
      </c>
      <c r="T1339" t="s">
        <v>8273</v>
      </c>
      <c r="U1339" s="8">
        <v>0.49381999999999998</v>
      </c>
      <c r="V1339" s="17">
        <f t="shared" si="120"/>
        <v>176.36428571428573</v>
      </c>
      <c r="W1339" t="s">
        <v>8319</v>
      </c>
      <c r="X1339" t="s">
        <v>8321</v>
      </c>
    </row>
    <row r="1340" spans="1:24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21">
        <f t="shared" si="121"/>
        <v>42767.368969907409</v>
      </c>
      <c r="L1340" s="24">
        <v>42767.368969907409</v>
      </c>
      <c r="M1340" s="27">
        <f t="shared" si="122"/>
        <v>2</v>
      </c>
      <c r="N1340" s="27">
        <f t="shared" si="123"/>
        <v>2017</v>
      </c>
      <c r="O1340" s="25" t="str">
        <f t="shared" si="124"/>
        <v>Feb</v>
      </c>
      <c r="P1340" s="19">
        <f t="shared" si="125"/>
        <v>42797.368969907409</v>
      </c>
      <c r="Q1340" t="b">
        <v>0</v>
      </c>
      <c r="R1340">
        <v>15</v>
      </c>
      <c r="S1340" t="b">
        <v>0</v>
      </c>
      <c r="T1340" t="s">
        <v>8273</v>
      </c>
      <c r="U1340" s="8">
        <v>3.3033333333333331E-2</v>
      </c>
      <c r="V1340" s="17">
        <f t="shared" si="120"/>
        <v>66.066666666666663</v>
      </c>
      <c r="W1340" t="s">
        <v>8319</v>
      </c>
      <c r="X1340" t="s">
        <v>8321</v>
      </c>
    </row>
    <row r="1341" spans="1:24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21">
        <f t="shared" si="121"/>
        <v>42188.595289351848</v>
      </c>
      <c r="L1341" s="24">
        <v>42188.595289351855</v>
      </c>
      <c r="M1341" s="27">
        <f t="shared" si="122"/>
        <v>7</v>
      </c>
      <c r="N1341" s="27">
        <f t="shared" si="123"/>
        <v>2015</v>
      </c>
      <c r="O1341" s="25" t="str">
        <f t="shared" si="124"/>
        <v>Jul</v>
      </c>
      <c r="P1341" s="19">
        <f t="shared" si="125"/>
        <v>42218.595289351848</v>
      </c>
      <c r="Q1341" t="b">
        <v>0</v>
      </c>
      <c r="R1341">
        <v>37</v>
      </c>
      <c r="S1341" t="b">
        <v>0</v>
      </c>
      <c r="T1341" t="s">
        <v>8273</v>
      </c>
      <c r="U1341" s="8">
        <v>6.6339999999999996E-2</v>
      </c>
      <c r="V1341" s="17">
        <f t="shared" si="120"/>
        <v>89.648648648648646</v>
      </c>
      <c r="W1341" t="s">
        <v>8319</v>
      </c>
      <c r="X1341" t="s">
        <v>8321</v>
      </c>
    </row>
    <row r="1342" spans="1:24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21">
        <f t="shared" si="121"/>
        <v>41936.438831018517</v>
      </c>
      <c r="L1342" s="24">
        <v>41936.438831018517</v>
      </c>
      <c r="M1342" s="27">
        <f t="shared" si="122"/>
        <v>10</v>
      </c>
      <c r="N1342" s="27">
        <f t="shared" si="123"/>
        <v>2014</v>
      </c>
      <c r="O1342" s="25" t="str">
        <f t="shared" si="124"/>
        <v>Oct</v>
      </c>
      <c r="P1342" s="19">
        <f t="shared" si="125"/>
        <v>41981.480497685181</v>
      </c>
      <c r="Q1342" t="b">
        <v>0</v>
      </c>
      <c r="R1342">
        <v>0</v>
      </c>
      <c r="S1342" t="b">
        <v>0</v>
      </c>
      <c r="T1342" t="s">
        <v>8273</v>
      </c>
      <c r="U1342" s="8">
        <v>0</v>
      </c>
      <c r="V1342" s="17" t="e">
        <f t="shared" si="120"/>
        <v>#DIV/0!</v>
      </c>
      <c r="W1342" t="s">
        <v>8319</v>
      </c>
      <c r="X1342" t="s">
        <v>8321</v>
      </c>
    </row>
    <row r="1343" spans="1:24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21">
        <f t="shared" si="121"/>
        <v>41836.387187499997</v>
      </c>
      <c r="L1343" s="24">
        <v>41836.387187499997</v>
      </c>
      <c r="M1343" s="27">
        <f t="shared" si="122"/>
        <v>7</v>
      </c>
      <c r="N1343" s="27">
        <f t="shared" si="123"/>
        <v>2014</v>
      </c>
      <c r="O1343" s="25" t="str">
        <f t="shared" si="124"/>
        <v>Jul</v>
      </c>
      <c r="P1343" s="19">
        <f t="shared" si="125"/>
        <v>41866.387187499997</v>
      </c>
      <c r="Q1343" t="b">
        <v>0</v>
      </c>
      <c r="R1343">
        <v>46</v>
      </c>
      <c r="S1343" t="b">
        <v>0</v>
      </c>
      <c r="T1343" t="s">
        <v>8273</v>
      </c>
      <c r="U1343" s="8">
        <v>0.7036</v>
      </c>
      <c r="V1343" s="17">
        <f t="shared" si="120"/>
        <v>382.39130434782606</v>
      </c>
      <c r="W1343" t="s">
        <v>8319</v>
      </c>
      <c r="X1343" t="s">
        <v>8321</v>
      </c>
    </row>
    <row r="1344" spans="1:24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21">
        <f t="shared" si="121"/>
        <v>42612.415706018517</v>
      </c>
      <c r="L1344" s="24">
        <v>42612.415706018517</v>
      </c>
      <c r="M1344" s="27">
        <f t="shared" si="122"/>
        <v>8</v>
      </c>
      <c r="N1344" s="27">
        <f t="shared" si="123"/>
        <v>2016</v>
      </c>
      <c r="O1344" s="25" t="str">
        <f t="shared" si="124"/>
        <v>Aug</v>
      </c>
      <c r="P1344" s="19">
        <f t="shared" si="125"/>
        <v>42644.415706018517</v>
      </c>
      <c r="Q1344" t="b">
        <v>0</v>
      </c>
      <c r="R1344">
        <v>1</v>
      </c>
      <c r="S1344" t="b">
        <v>0</v>
      </c>
      <c r="T1344" t="s">
        <v>8273</v>
      </c>
      <c r="U1344" s="8">
        <v>2E-3</v>
      </c>
      <c r="V1344" s="17">
        <f t="shared" si="120"/>
        <v>100</v>
      </c>
      <c r="W1344" t="s">
        <v>8319</v>
      </c>
      <c r="X1344" t="s">
        <v>8321</v>
      </c>
    </row>
    <row r="1345" spans="1:24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21">
        <f t="shared" si="121"/>
        <v>42172.608090277776</v>
      </c>
      <c r="L1345" s="24">
        <v>42172.608090277776</v>
      </c>
      <c r="M1345" s="27">
        <f t="shared" si="122"/>
        <v>6</v>
      </c>
      <c r="N1345" s="27">
        <f t="shared" si="123"/>
        <v>2015</v>
      </c>
      <c r="O1345" s="25" t="str">
        <f t="shared" si="124"/>
        <v>Jun</v>
      </c>
      <c r="P1345" s="19">
        <f t="shared" si="125"/>
        <v>42202.608090277776</v>
      </c>
      <c r="Q1345" t="b">
        <v>0</v>
      </c>
      <c r="R1345">
        <v>323</v>
      </c>
      <c r="S1345" t="b">
        <v>0</v>
      </c>
      <c r="T1345" t="s">
        <v>8273</v>
      </c>
      <c r="U1345" s="8">
        <v>1.02298</v>
      </c>
      <c r="V1345" s="17">
        <f t="shared" si="120"/>
        <v>158.35603715170279</v>
      </c>
      <c r="W1345" t="s">
        <v>8319</v>
      </c>
      <c r="X1345" t="s">
        <v>8321</v>
      </c>
    </row>
    <row r="1346" spans="1:24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21">
        <f t="shared" si="121"/>
        <v>42542.318090277775</v>
      </c>
      <c r="L1346" s="24">
        <v>42542.318090277775</v>
      </c>
      <c r="M1346" s="27">
        <f t="shared" si="122"/>
        <v>6</v>
      </c>
      <c r="N1346" s="27">
        <f t="shared" si="123"/>
        <v>2016</v>
      </c>
      <c r="O1346" s="25" t="str">
        <f t="shared" si="124"/>
        <v>Jun</v>
      </c>
      <c r="P1346" s="19">
        <f t="shared" si="125"/>
        <v>42600.957638888889</v>
      </c>
      <c r="Q1346" t="b">
        <v>0</v>
      </c>
      <c r="R1346">
        <v>139</v>
      </c>
      <c r="S1346" t="b">
        <v>1</v>
      </c>
      <c r="T1346" t="s">
        <v>8274</v>
      </c>
      <c r="U1346" s="8">
        <v>3.7773333333333334</v>
      </c>
      <c r="V1346" s="17">
        <f t="shared" ref="V1346:V1409" si="126">E1346/R1346</f>
        <v>40.762589928057551</v>
      </c>
      <c r="W1346" t="s">
        <v>8322</v>
      </c>
      <c r="X1346" t="s">
        <v>8323</v>
      </c>
    </row>
    <row r="1347" spans="1:24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21">
        <f t="shared" ref="K1347:K1410" si="127">(J1346/86400)+25569+(-5/24)</f>
        <v>42522.581469907404</v>
      </c>
      <c r="L1347" s="24">
        <v>42522.581469907411</v>
      </c>
      <c r="M1347" s="27">
        <f t="shared" ref="M1347:M1410" si="128">MONTH(L1347)</f>
        <v>6</v>
      </c>
      <c r="N1347" s="27">
        <f t="shared" ref="N1347:N1410" si="129">YEAR(L1347)</f>
        <v>2016</v>
      </c>
      <c r="O1347" s="25" t="str">
        <f t="shared" ref="O1347:O1410" si="130">VLOOKUP($M1347,$AI$3:$AJ$14,2,FALSE)</f>
        <v>Jun</v>
      </c>
      <c r="P1347" s="19">
        <f t="shared" ref="P1347:P1410" si="131">(I1346/86400)+25569+(-5/24)</f>
        <v>42551.581469907404</v>
      </c>
      <c r="Q1347" t="b">
        <v>0</v>
      </c>
      <c r="R1347">
        <v>7</v>
      </c>
      <c r="S1347" t="b">
        <v>1</v>
      </c>
      <c r="T1347" t="s">
        <v>8274</v>
      </c>
      <c r="U1347" s="8">
        <v>1.25</v>
      </c>
      <c r="V1347" s="17">
        <f t="shared" si="126"/>
        <v>53.571428571428569</v>
      </c>
      <c r="W1347" t="s">
        <v>8322</v>
      </c>
      <c r="X1347" t="s">
        <v>8323</v>
      </c>
    </row>
    <row r="1348" spans="1:24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21">
        <f t="shared" si="127"/>
        <v>41799.606006944443</v>
      </c>
      <c r="L1348" s="24">
        <v>41799.606006944443</v>
      </c>
      <c r="M1348" s="27">
        <f t="shared" si="128"/>
        <v>6</v>
      </c>
      <c r="N1348" s="27">
        <f t="shared" si="129"/>
        <v>2014</v>
      </c>
      <c r="O1348" s="25" t="str">
        <f t="shared" si="130"/>
        <v>Jun</v>
      </c>
      <c r="P1348" s="19">
        <f t="shared" si="131"/>
        <v>41834.606006944443</v>
      </c>
      <c r="Q1348" t="b">
        <v>0</v>
      </c>
      <c r="R1348">
        <v>149</v>
      </c>
      <c r="S1348" t="b">
        <v>1</v>
      </c>
      <c r="T1348" t="s">
        <v>8274</v>
      </c>
      <c r="U1348" s="8">
        <v>1.473265306122449</v>
      </c>
      <c r="V1348" s="17">
        <f t="shared" si="126"/>
        <v>48.449664429530202</v>
      </c>
      <c r="W1348" t="s">
        <v>8322</v>
      </c>
      <c r="X1348" t="s">
        <v>8323</v>
      </c>
    </row>
    <row r="1349" spans="1:24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21">
        <f t="shared" si="127"/>
        <v>41421.867488425924</v>
      </c>
      <c r="L1349" s="24">
        <v>41421.867488425924</v>
      </c>
      <c r="M1349" s="27">
        <f t="shared" si="128"/>
        <v>5</v>
      </c>
      <c r="N1349" s="27">
        <f t="shared" si="129"/>
        <v>2013</v>
      </c>
      <c r="O1349" s="25" t="str">
        <f t="shared" si="130"/>
        <v>May</v>
      </c>
      <c r="P1349" s="19">
        <f t="shared" si="131"/>
        <v>41451.867488425924</v>
      </c>
      <c r="Q1349" t="b">
        <v>0</v>
      </c>
      <c r="R1349">
        <v>31</v>
      </c>
      <c r="S1349" t="b">
        <v>1</v>
      </c>
      <c r="T1349" t="s">
        <v>8274</v>
      </c>
      <c r="U1349" s="8">
        <v>1.022</v>
      </c>
      <c r="V1349" s="17">
        <f t="shared" si="126"/>
        <v>82.41935483870968</v>
      </c>
      <c r="W1349" t="s">
        <v>8322</v>
      </c>
      <c r="X1349" t="s">
        <v>8323</v>
      </c>
    </row>
    <row r="1350" spans="1:24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21">
        <f t="shared" si="127"/>
        <v>42040.429687499993</v>
      </c>
      <c r="L1350" s="24">
        <v>42040.4296875</v>
      </c>
      <c r="M1350" s="27">
        <f t="shared" si="128"/>
        <v>2</v>
      </c>
      <c r="N1350" s="27">
        <f t="shared" si="129"/>
        <v>2015</v>
      </c>
      <c r="O1350" s="25" t="str">
        <f t="shared" si="130"/>
        <v>Feb</v>
      </c>
      <c r="P1350" s="19">
        <f t="shared" si="131"/>
        <v>42070.429687499993</v>
      </c>
      <c r="Q1350" t="b">
        <v>0</v>
      </c>
      <c r="R1350">
        <v>26</v>
      </c>
      <c r="S1350" t="b">
        <v>1</v>
      </c>
      <c r="T1350" t="s">
        <v>8274</v>
      </c>
      <c r="U1350" s="8">
        <v>1.018723404255319</v>
      </c>
      <c r="V1350" s="17">
        <f t="shared" si="126"/>
        <v>230.19230769230768</v>
      </c>
      <c r="W1350" t="s">
        <v>8322</v>
      </c>
      <c r="X1350" t="s">
        <v>8323</v>
      </c>
    </row>
    <row r="1351" spans="1:24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21">
        <f t="shared" si="127"/>
        <v>41963.297835648147</v>
      </c>
      <c r="L1351" s="24">
        <v>41963.297835648147</v>
      </c>
      <c r="M1351" s="27">
        <f t="shared" si="128"/>
        <v>11</v>
      </c>
      <c r="N1351" s="27">
        <f t="shared" si="129"/>
        <v>2014</v>
      </c>
      <c r="O1351" s="25" t="str">
        <f t="shared" si="130"/>
        <v>Nov</v>
      </c>
      <c r="P1351" s="19">
        <f t="shared" si="131"/>
        <v>41991.297835648147</v>
      </c>
      <c r="Q1351" t="b">
        <v>0</v>
      </c>
      <c r="R1351">
        <v>172</v>
      </c>
      <c r="S1351" t="b">
        <v>1</v>
      </c>
      <c r="T1351" t="s">
        <v>8274</v>
      </c>
      <c r="U1351" s="8">
        <v>2.0419999999999998</v>
      </c>
      <c r="V1351" s="17">
        <f t="shared" si="126"/>
        <v>59.360465116279073</v>
      </c>
      <c r="W1351" t="s">
        <v>8322</v>
      </c>
      <c r="X1351" t="s">
        <v>8323</v>
      </c>
    </row>
    <row r="1352" spans="1:24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21">
        <f t="shared" si="127"/>
        <v>42317.124247685184</v>
      </c>
      <c r="L1352" s="24">
        <v>42317.124247685184</v>
      </c>
      <c r="M1352" s="27">
        <f t="shared" si="128"/>
        <v>11</v>
      </c>
      <c r="N1352" s="27">
        <f t="shared" si="129"/>
        <v>2015</v>
      </c>
      <c r="O1352" s="25" t="str">
        <f t="shared" si="130"/>
        <v>Nov</v>
      </c>
      <c r="P1352" s="19">
        <f t="shared" si="131"/>
        <v>42354.082638888889</v>
      </c>
      <c r="Q1352" t="b">
        <v>0</v>
      </c>
      <c r="R1352">
        <v>78</v>
      </c>
      <c r="S1352" t="b">
        <v>1</v>
      </c>
      <c r="T1352" t="s">
        <v>8274</v>
      </c>
      <c r="U1352" s="8">
        <v>1.0405</v>
      </c>
      <c r="V1352" s="17">
        <f t="shared" si="126"/>
        <v>66.698717948717942</v>
      </c>
      <c r="W1352" t="s">
        <v>8322</v>
      </c>
      <c r="X1352" t="s">
        <v>8323</v>
      </c>
    </row>
    <row r="1353" spans="1:24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21">
        <f t="shared" si="127"/>
        <v>42333.804791666662</v>
      </c>
      <c r="L1353" s="24">
        <v>42333.804791666669</v>
      </c>
      <c r="M1353" s="27">
        <f t="shared" si="128"/>
        <v>11</v>
      </c>
      <c r="N1353" s="27">
        <f t="shared" si="129"/>
        <v>2015</v>
      </c>
      <c r="O1353" s="25" t="str">
        <f t="shared" si="130"/>
        <v>Nov</v>
      </c>
      <c r="P1353" s="19">
        <f t="shared" si="131"/>
        <v>42363.804791666662</v>
      </c>
      <c r="Q1353" t="b">
        <v>0</v>
      </c>
      <c r="R1353">
        <v>120</v>
      </c>
      <c r="S1353" t="b">
        <v>1</v>
      </c>
      <c r="T1353" t="s">
        <v>8274</v>
      </c>
      <c r="U1353" s="8">
        <v>1.0126500000000001</v>
      </c>
      <c r="V1353" s="17">
        <f t="shared" si="126"/>
        <v>168.77500000000001</v>
      </c>
      <c r="W1353" t="s">
        <v>8322</v>
      </c>
      <c r="X1353" t="s">
        <v>8323</v>
      </c>
    </row>
    <row r="1354" spans="1:24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21">
        <f t="shared" si="127"/>
        <v>42382.531759259255</v>
      </c>
      <c r="L1354" s="24">
        <v>42382.531759259262</v>
      </c>
      <c r="M1354" s="27">
        <f t="shared" si="128"/>
        <v>1</v>
      </c>
      <c r="N1354" s="27">
        <f t="shared" si="129"/>
        <v>2016</v>
      </c>
      <c r="O1354" s="25" t="str">
        <f t="shared" si="130"/>
        <v>Jan</v>
      </c>
      <c r="P1354" s="19">
        <f t="shared" si="131"/>
        <v>42412.531759259255</v>
      </c>
      <c r="Q1354" t="b">
        <v>0</v>
      </c>
      <c r="R1354">
        <v>227</v>
      </c>
      <c r="S1354" t="b">
        <v>1</v>
      </c>
      <c r="T1354" t="s">
        <v>8274</v>
      </c>
      <c r="U1354" s="8">
        <v>1.3613999999999999</v>
      </c>
      <c r="V1354" s="17">
        <f t="shared" si="126"/>
        <v>59.973568281938327</v>
      </c>
      <c r="W1354" t="s">
        <v>8322</v>
      </c>
      <c r="X1354" t="s">
        <v>8323</v>
      </c>
    </row>
    <row r="1355" spans="1:24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21">
        <f t="shared" si="127"/>
        <v>42200.369976851849</v>
      </c>
      <c r="L1355" s="24">
        <v>42200.369976851849</v>
      </c>
      <c r="M1355" s="27">
        <f t="shared" si="128"/>
        <v>7</v>
      </c>
      <c r="N1355" s="27">
        <f t="shared" si="129"/>
        <v>2015</v>
      </c>
      <c r="O1355" s="25" t="str">
        <f t="shared" si="130"/>
        <v>Jul</v>
      </c>
      <c r="P1355" s="19">
        <f t="shared" si="131"/>
        <v>42251.957638888889</v>
      </c>
      <c r="Q1355" t="b">
        <v>0</v>
      </c>
      <c r="R1355">
        <v>42</v>
      </c>
      <c r="S1355" t="b">
        <v>1</v>
      </c>
      <c r="T1355" t="s">
        <v>8274</v>
      </c>
      <c r="U1355" s="8">
        <v>1.3360000000000001</v>
      </c>
      <c r="V1355" s="17">
        <f t="shared" si="126"/>
        <v>31.80952380952381</v>
      </c>
      <c r="W1355" t="s">
        <v>8322</v>
      </c>
      <c r="X1355" t="s">
        <v>8323</v>
      </c>
    </row>
    <row r="1356" spans="1:24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21">
        <f t="shared" si="127"/>
        <v>41308.909583333334</v>
      </c>
      <c r="L1356" s="24">
        <v>41308.909583333334</v>
      </c>
      <c r="M1356" s="27">
        <f t="shared" si="128"/>
        <v>2</v>
      </c>
      <c r="N1356" s="27">
        <f t="shared" si="129"/>
        <v>2013</v>
      </c>
      <c r="O1356" s="25" t="str">
        <f t="shared" si="130"/>
        <v>Feb</v>
      </c>
      <c r="P1356" s="19">
        <f t="shared" si="131"/>
        <v>41343.791666666664</v>
      </c>
      <c r="Q1356" t="b">
        <v>0</v>
      </c>
      <c r="R1356">
        <v>64</v>
      </c>
      <c r="S1356" t="b">
        <v>1</v>
      </c>
      <c r="T1356" t="s">
        <v>8274</v>
      </c>
      <c r="U1356" s="8">
        <v>1.3025</v>
      </c>
      <c r="V1356" s="17">
        <f t="shared" si="126"/>
        <v>24.421875</v>
      </c>
      <c r="W1356" t="s">
        <v>8322</v>
      </c>
      <c r="X1356" t="s">
        <v>8323</v>
      </c>
    </row>
    <row r="1357" spans="1:24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21">
        <f t="shared" si="127"/>
        <v>42502.599293981482</v>
      </c>
      <c r="L1357" s="24">
        <v>42502.599293981482</v>
      </c>
      <c r="M1357" s="27">
        <f t="shared" si="128"/>
        <v>5</v>
      </c>
      <c r="N1357" s="27">
        <f t="shared" si="129"/>
        <v>2016</v>
      </c>
      <c r="O1357" s="25" t="str">
        <f t="shared" si="130"/>
        <v>May</v>
      </c>
      <c r="P1357" s="19">
        <f t="shared" si="131"/>
        <v>42532.599293981482</v>
      </c>
      <c r="Q1357" t="b">
        <v>0</v>
      </c>
      <c r="R1357">
        <v>121</v>
      </c>
      <c r="S1357" t="b">
        <v>1</v>
      </c>
      <c r="T1357" t="s">
        <v>8274</v>
      </c>
      <c r="U1357" s="8">
        <v>1.2267999999999999</v>
      </c>
      <c r="V1357" s="17">
        <f t="shared" si="126"/>
        <v>25.347107438016529</v>
      </c>
      <c r="W1357" t="s">
        <v>8322</v>
      </c>
      <c r="X1357" t="s">
        <v>8323</v>
      </c>
    </row>
    <row r="1358" spans="1:24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21">
        <f t="shared" si="127"/>
        <v>41213.046354166661</v>
      </c>
      <c r="L1358" s="24">
        <v>41213.046354166669</v>
      </c>
      <c r="M1358" s="27">
        <f t="shared" si="128"/>
        <v>10</v>
      </c>
      <c r="N1358" s="27">
        <f t="shared" si="129"/>
        <v>2012</v>
      </c>
      <c r="O1358" s="25" t="str">
        <f t="shared" si="130"/>
        <v>Oct</v>
      </c>
      <c r="P1358" s="19">
        <f t="shared" si="131"/>
        <v>41243.208333333328</v>
      </c>
      <c r="Q1358" t="b">
        <v>0</v>
      </c>
      <c r="R1358">
        <v>87</v>
      </c>
      <c r="S1358" t="b">
        <v>1</v>
      </c>
      <c r="T1358" t="s">
        <v>8274</v>
      </c>
      <c r="U1358" s="8">
        <v>1.8281058823529412</v>
      </c>
      <c r="V1358" s="17">
        <f t="shared" si="126"/>
        <v>71.443218390804603</v>
      </c>
      <c r="W1358" t="s">
        <v>8322</v>
      </c>
      <c r="X1358" t="s">
        <v>8323</v>
      </c>
    </row>
    <row r="1359" spans="1:24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21">
        <f t="shared" si="127"/>
        <v>41429.830555555549</v>
      </c>
      <c r="L1359" s="24">
        <v>41429.830555555556</v>
      </c>
      <c r="M1359" s="27">
        <f t="shared" si="128"/>
        <v>6</v>
      </c>
      <c r="N1359" s="27">
        <f t="shared" si="129"/>
        <v>2013</v>
      </c>
      <c r="O1359" s="25" t="str">
        <f t="shared" si="130"/>
        <v>Jun</v>
      </c>
      <c r="P1359" s="19">
        <f t="shared" si="131"/>
        <v>41459.830555555549</v>
      </c>
      <c r="Q1359" t="b">
        <v>0</v>
      </c>
      <c r="R1359">
        <v>65</v>
      </c>
      <c r="S1359" t="b">
        <v>1</v>
      </c>
      <c r="T1359" t="s">
        <v>8274</v>
      </c>
      <c r="U1359" s="8">
        <v>1.2529999999999999</v>
      </c>
      <c r="V1359" s="17">
        <f t="shared" si="126"/>
        <v>38.553846153846152</v>
      </c>
      <c r="W1359" t="s">
        <v>8322</v>
      </c>
      <c r="X1359" t="s">
        <v>8323</v>
      </c>
    </row>
    <row r="1360" spans="1:24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21">
        <f t="shared" si="127"/>
        <v>41304.753900462958</v>
      </c>
      <c r="L1360" s="24">
        <v>41304.753900462965</v>
      </c>
      <c r="M1360" s="27">
        <f t="shared" si="128"/>
        <v>1</v>
      </c>
      <c r="N1360" s="27">
        <f t="shared" si="129"/>
        <v>2013</v>
      </c>
      <c r="O1360" s="25" t="str">
        <f t="shared" si="130"/>
        <v>Jan</v>
      </c>
      <c r="P1360" s="19">
        <f t="shared" si="131"/>
        <v>41334.040972222218</v>
      </c>
      <c r="Q1360" t="b">
        <v>0</v>
      </c>
      <c r="R1360">
        <v>49</v>
      </c>
      <c r="S1360" t="b">
        <v>1</v>
      </c>
      <c r="T1360" t="s">
        <v>8274</v>
      </c>
      <c r="U1360" s="8">
        <v>1.1166666666666667</v>
      </c>
      <c r="V1360" s="17">
        <f t="shared" si="126"/>
        <v>68.367346938775512</v>
      </c>
      <c r="W1360" t="s">
        <v>8322</v>
      </c>
      <c r="X1360" t="s">
        <v>8323</v>
      </c>
    </row>
    <row r="1361" spans="1:24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21">
        <f t="shared" si="127"/>
        <v>40689.362534722219</v>
      </c>
      <c r="L1361" s="24">
        <v>40689.362534722219</v>
      </c>
      <c r="M1361" s="27">
        <f t="shared" si="128"/>
        <v>5</v>
      </c>
      <c r="N1361" s="27">
        <f t="shared" si="129"/>
        <v>2011</v>
      </c>
      <c r="O1361" s="25" t="str">
        <f t="shared" si="130"/>
        <v>May</v>
      </c>
      <c r="P1361" s="19">
        <f t="shared" si="131"/>
        <v>40719.362534722219</v>
      </c>
      <c r="Q1361" t="b">
        <v>0</v>
      </c>
      <c r="R1361">
        <v>19</v>
      </c>
      <c r="S1361" t="b">
        <v>1</v>
      </c>
      <c r="T1361" t="s">
        <v>8274</v>
      </c>
      <c r="U1361" s="8">
        <v>1.1575757575757575</v>
      </c>
      <c r="V1361" s="17">
        <f t="shared" si="126"/>
        <v>40.210526315789473</v>
      </c>
      <c r="W1361" t="s">
        <v>8322</v>
      </c>
      <c r="X1361" t="s">
        <v>8323</v>
      </c>
    </row>
    <row r="1362" spans="1:24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21">
        <f t="shared" si="127"/>
        <v>40668.606365740736</v>
      </c>
      <c r="L1362" s="24">
        <v>40668.606365740743</v>
      </c>
      <c r="M1362" s="27">
        <f t="shared" si="128"/>
        <v>5</v>
      </c>
      <c r="N1362" s="27">
        <f t="shared" si="129"/>
        <v>2011</v>
      </c>
      <c r="O1362" s="25" t="str">
        <f t="shared" si="130"/>
        <v>May</v>
      </c>
      <c r="P1362" s="19">
        <f t="shared" si="131"/>
        <v>40730.606365740736</v>
      </c>
      <c r="Q1362" t="b">
        <v>0</v>
      </c>
      <c r="R1362">
        <v>81</v>
      </c>
      <c r="S1362" t="b">
        <v>1</v>
      </c>
      <c r="T1362" t="s">
        <v>8274</v>
      </c>
      <c r="U1362" s="8">
        <v>1.732</v>
      </c>
      <c r="V1362" s="17">
        <f t="shared" si="126"/>
        <v>32.074074074074076</v>
      </c>
      <c r="W1362" t="s">
        <v>8322</v>
      </c>
      <c r="X1362" t="s">
        <v>8323</v>
      </c>
    </row>
    <row r="1363" spans="1:24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21">
        <f t="shared" si="127"/>
        <v>41095.692361111105</v>
      </c>
      <c r="L1363" s="24">
        <v>41095.692361111112</v>
      </c>
      <c r="M1363" s="27">
        <f t="shared" si="128"/>
        <v>7</v>
      </c>
      <c r="N1363" s="27">
        <f t="shared" si="129"/>
        <v>2012</v>
      </c>
      <c r="O1363" s="25" t="str">
        <f t="shared" si="130"/>
        <v>Jul</v>
      </c>
      <c r="P1363" s="19">
        <f t="shared" si="131"/>
        <v>41123.692361111105</v>
      </c>
      <c r="Q1363" t="b">
        <v>0</v>
      </c>
      <c r="R1363">
        <v>264</v>
      </c>
      <c r="S1363" t="b">
        <v>1</v>
      </c>
      <c r="T1363" t="s">
        <v>8274</v>
      </c>
      <c r="U1363" s="8">
        <v>1.2598333333333334</v>
      </c>
      <c r="V1363" s="17">
        <f t="shared" si="126"/>
        <v>28.632575757575758</v>
      </c>
      <c r="W1363" t="s">
        <v>8322</v>
      </c>
      <c r="X1363" t="s">
        <v>8323</v>
      </c>
    </row>
    <row r="1364" spans="1:24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21">
        <f t="shared" si="127"/>
        <v>41781.508935185186</v>
      </c>
      <c r="L1364" s="24">
        <v>41781.508935185186</v>
      </c>
      <c r="M1364" s="27">
        <f t="shared" si="128"/>
        <v>5</v>
      </c>
      <c r="N1364" s="27">
        <f t="shared" si="129"/>
        <v>2014</v>
      </c>
      <c r="O1364" s="25" t="str">
        <f t="shared" si="130"/>
        <v>May</v>
      </c>
      <c r="P1364" s="19">
        <f t="shared" si="131"/>
        <v>41811.508935185186</v>
      </c>
      <c r="Q1364" t="b">
        <v>0</v>
      </c>
      <c r="R1364">
        <v>25</v>
      </c>
      <c r="S1364" t="b">
        <v>1</v>
      </c>
      <c r="T1364" t="s">
        <v>8274</v>
      </c>
      <c r="U1364" s="8">
        <v>1.091</v>
      </c>
      <c r="V1364" s="17">
        <f t="shared" si="126"/>
        <v>43.64</v>
      </c>
      <c r="W1364" t="s">
        <v>8322</v>
      </c>
      <c r="X1364" t="s">
        <v>8323</v>
      </c>
    </row>
    <row r="1365" spans="1:24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21">
        <f t="shared" si="127"/>
        <v>41464.726053240738</v>
      </c>
      <c r="L1365" s="24">
        <v>41464.726053240738</v>
      </c>
      <c r="M1365" s="27">
        <f t="shared" si="128"/>
        <v>7</v>
      </c>
      <c r="N1365" s="27">
        <f t="shared" si="129"/>
        <v>2013</v>
      </c>
      <c r="O1365" s="25" t="str">
        <f t="shared" si="130"/>
        <v>Jul</v>
      </c>
      <c r="P1365" s="19">
        <f t="shared" si="131"/>
        <v>41524.726053240738</v>
      </c>
      <c r="Q1365" t="b">
        <v>0</v>
      </c>
      <c r="R1365">
        <v>5</v>
      </c>
      <c r="S1365" t="b">
        <v>1</v>
      </c>
      <c r="T1365" t="s">
        <v>8274</v>
      </c>
      <c r="U1365" s="8">
        <v>1</v>
      </c>
      <c r="V1365" s="17">
        <f t="shared" si="126"/>
        <v>40</v>
      </c>
      <c r="W1365" t="s">
        <v>8322</v>
      </c>
      <c r="X1365" t="s">
        <v>8323</v>
      </c>
    </row>
    <row r="1366" spans="1:24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21">
        <f t="shared" si="127"/>
        <v>42396.635729166665</v>
      </c>
      <c r="L1366" s="24">
        <v>42396.635729166665</v>
      </c>
      <c r="M1366" s="27">
        <f t="shared" si="128"/>
        <v>1</v>
      </c>
      <c r="N1366" s="27">
        <f t="shared" si="129"/>
        <v>2016</v>
      </c>
      <c r="O1366" s="25" t="str">
        <f t="shared" si="130"/>
        <v>Jan</v>
      </c>
      <c r="P1366" s="19">
        <f t="shared" si="131"/>
        <v>42415.124305555553</v>
      </c>
      <c r="Q1366" t="b">
        <v>0</v>
      </c>
      <c r="R1366">
        <v>144</v>
      </c>
      <c r="S1366" t="b">
        <v>1</v>
      </c>
      <c r="T1366" t="s">
        <v>8276</v>
      </c>
      <c r="U1366" s="8">
        <v>1.1864285714285714</v>
      </c>
      <c r="V1366" s="17">
        <f t="shared" si="126"/>
        <v>346.04166666666669</v>
      </c>
      <c r="W1366" t="s">
        <v>8325</v>
      </c>
      <c r="X1366" t="s">
        <v>8326</v>
      </c>
    </row>
    <row r="1367" spans="1:24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21">
        <f t="shared" si="127"/>
        <v>41951.487337962964</v>
      </c>
      <c r="L1367" s="24">
        <v>41951.487337962964</v>
      </c>
      <c r="M1367" s="27">
        <f t="shared" si="128"/>
        <v>11</v>
      </c>
      <c r="N1367" s="27">
        <f t="shared" si="129"/>
        <v>2014</v>
      </c>
      <c r="O1367" s="25" t="str">
        <f t="shared" si="130"/>
        <v>Nov</v>
      </c>
      <c r="P1367" s="19">
        <f t="shared" si="131"/>
        <v>42011.487337962964</v>
      </c>
      <c r="Q1367" t="b">
        <v>0</v>
      </c>
      <c r="R1367">
        <v>92</v>
      </c>
      <c r="S1367" t="b">
        <v>1</v>
      </c>
      <c r="T1367" t="s">
        <v>8276</v>
      </c>
      <c r="U1367" s="8">
        <v>1.0026666666666666</v>
      </c>
      <c r="V1367" s="17">
        <f t="shared" si="126"/>
        <v>81.739130434782609</v>
      </c>
      <c r="W1367" t="s">
        <v>8325</v>
      </c>
      <c r="X1367" t="s">
        <v>8326</v>
      </c>
    </row>
    <row r="1368" spans="1:24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21">
        <f t="shared" si="127"/>
        <v>42049.524907407402</v>
      </c>
      <c r="L1368" s="24">
        <v>42049.524907407409</v>
      </c>
      <c r="M1368" s="27">
        <f t="shared" si="128"/>
        <v>2</v>
      </c>
      <c r="N1368" s="27">
        <f t="shared" si="129"/>
        <v>2015</v>
      </c>
      <c r="O1368" s="25" t="str">
        <f t="shared" si="130"/>
        <v>Feb</v>
      </c>
      <c r="P1368" s="19">
        <f t="shared" si="131"/>
        <v>42079.483240740738</v>
      </c>
      <c r="Q1368" t="b">
        <v>0</v>
      </c>
      <c r="R1368">
        <v>147</v>
      </c>
      <c r="S1368" t="b">
        <v>1</v>
      </c>
      <c r="T1368" t="s">
        <v>8276</v>
      </c>
      <c r="U1368" s="8">
        <v>1.2648920000000001</v>
      </c>
      <c r="V1368" s="17">
        <f t="shared" si="126"/>
        <v>64.535306122448986</v>
      </c>
      <c r="W1368" t="s">
        <v>8325</v>
      </c>
      <c r="X1368" t="s">
        <v>8326</v>
      </c>
    </row>
    <row r="1369" spans="1:24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21">
        <f t="shared" si="127"/>
        <v>41924.787766203699</v>
      </c>
      <c r="L1369" s="24">
        <v>41924.787766203706</v>
      </c>
      <c r="M1369" s="27">
        <f t="shared" si="128"/>
        <v>10</v>
      </c>
      <c r="N1369" s="27">
        <f t="shared" si="129"/>
        <v>2014</v>
      </c>
      <c r="O1369" s="25" t="str">
        <f t="shared" si="130"/>
        <v>Oct</v>
      </c>
      <c r="P1369" s="19">
        <f t="shared" si="131"/>
        <v>41969.829432870371</v>
      </c>
      <c r="Q1369" t="b">
        <v>0</v>
      </c>
      <c r="R1369">
        <v>90</v>
      </c>
      <c r="S1369" t="b">
        <v>1</v>
      </c>
      <c r="T1369" t="s">
        <v>8276</v>
      </c>
      <c r="U1369" s="8">
        <v>1.1426000000000001</v>
      </c>
      <c r="V1369" s="17">
        <f t="shared" si="126"/>
        <v>63.477777777777774</v>
      </c>
      <c r="W1369" t="s">
        <v>8325</v>
      </c>
      <c r="X1369" t="s">
        <v>8326</v>
      </c>
    </row>
    <row r="1370" spans="1:24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21">
        <f t="shared" si="127"/>
        <v>42291.794560185182</v>
      </c>
      <c r="L1370" s="24">
        <v>42291.794560185182</v>
      </c>
      <c r="M1370" s="27">
        <f t="shared" si="128"/>
        <v>10</v>
      </c>
      <c r="N1370" s="27">
        <f t="shared" si="129"/>
        <v>2015</v>
      </c>
      <c r="O1370" s="25" t="str">
        <f t="shared" si="130"/>
        <v>Oct</v>
      </c>
      <c r="P1370" s="19">
        <f t="shared" si="131"/>
        <v>42321.836226851847</v>
      </c>
      <c r="Q1370" t="b">
        <v>0</v>
      </c>
      <c r="R1370">
        <v>87</v>
      </c>
      <c r="S1370" t="b">
        <v>1</v>
      </c>
      <c r="T1370" t="s">
        <v>8276</v>
      </c>
      <c r="U1370" s="8">
        <v>1.107</v>
      </c>
      <c r="V1370" s="17">
        <f t="shared" si="126"/>
        <v>63.620689655172413</v>
      </c>
      <c r="W1370" t="s">
        <v>8325</v>
      </c>
      <c r="X1370" t="s">
        <v>8326</v>
      </c>
    </row>
    <row r="1371" spans="1:24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21">
        <f t="shared" si="127"/>
        <v>42145.982569444437</v>
      </c>
      <c r="L1371" s="24">
        <v>42145.982569444444</v>
      </c>
      <c r="M1371" s="27">
        <f t="shared" si="128"/>
        <v>5</v>
      </c>
      <c r="N1371" s="27">
        <f t="shared" si="129"/>
        <v>2015</v>
      </c>
      <c r="O1371" s="25" t="str">
        <f t="shared" si="130"/>
        <v>May</v>
      </c>
      <c r="P1371" s="19">
        <f t="shared" si="131"/>
        <v>42169.982569444437</v>
      </c>
      <c r="Q1371" t="b">
        <v>0</v>
      </c>
      <c r="R1371">
        <v>406</v>
      </c>
      <c r="S1371" t="b">
        <v>1</v>
      </c>
      <c r="T1371" t="s">
        <v>8276</v>
      </c>
      <c r="U1371" s="8">
        <v>1.0534805315203954</v>
      </c>
      <c r="V1371" s="17">
        <f t="shared" si="126"/>
        <v>83.967068965517228</v>
      </c>
      <c r="W1371" t="s">
        <v>8325</v>
      </c>
      <c r="X1371" t="s">
        <v>8326</v>
      </c>
    </row>
    <row r="1372" spans="1:24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21">
        <f t="shared" si="127"/>
        <v>41710.385949074072</v>
      </c>
      <c r="L1372" s="24">
        <v>41710.385949074072</v>
      </c>
      <c r="M1372" s="27">
        <f t="shared" si="128"/>
        <v>3</v>
      </c>
      <c r="N1372" s="27">
        <f t="shared" si="129"/>
        <v>2014</v>
      </c>
      <c r="O1372" s="25" t="str">
        <f t="shared" si="130"/>
        <v>Mar</v>
      </c>
      <c r="P1372" s="19">
        <f t="shared" si="131"/>
        <v>41740.385949074072</v>
      </c>
      <c r="Q1372" t="b">
        <v>0</v>
      </c>
      <c r="R1372">
        <v>20</v>
      </c>
      <c r="S1372" t="b">
        <v>1</v>
      </c>
      <c r="T1372" t="s">
        <v>8276</v>
      </c>
      <c r="U1372" s="8">
        <v>1.0366666666666666</v>
      </c>
      <c r="V1372" s="17">
        <f t="shared" si="126"/>
        <v>77.75</v>
      </c>
      <c r="W1372" t="s">
        <v>8325</v>
      </c>
      <c r="X1372" t="s">
        <v>8326</v>
      </c>
    </row>
    <row r="1373" spans="1:24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21">
        <f t="shared" si="127"/>
        <v>41547.795023148145</v>
      </c>
      <c r="L1373" s="24">
        <v>41547.795023148145</v>
      </c>
      <c r="M1373" s="27">
        <f t="shared" si="128"/>
        <v>9</v>
      </c>
      <c r="N1373" s="27">
        <f t="shared" si="129"/>
        <v>2013</v>
      </c>
      <c r="O1373" s="25" t="str">
        <f t="shared" si="130"/>
        <v>Sep</v>
      </c>
      <c r="P1373" s="19">
        <f t="shared" si="131"/>
        <v>41562.795023148145</v>
      </c>
      <c r="Q1373" t="b">
        <v>0</v>
      </c>
      <c r="R1373">
        <v>70</v>
      </c>
      <c r="S1373" t="b">
        <v>1</v>
      </c>
      <c r="T1373" t="s">
        <v>8276</v>
      </c>
      <c r="U1373" s="8">
        <v>1.0708672667523933</v>
      </c>
      <c r="V1373" s="17">
        <f t="shared" si="126"/>
        <v>107.07142857142857</v>
      </c>
      <c r="W1373" t="s">
        <v>8325</v>
      </c>
      <c r="X1373" t="s">
        <v>8326</v>
      </c>
    </row>
    <row r="1374" spans="1:24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21">
        <f t="shared" si="127"/>
        <v>42101.550254629627</v>
      </c>
      <c r="L1374" s="24">
        <v>42101.550254629627</v>
      </c>
      <c r="M1374" s="27">
        <f t="shared" si="128"/>
        <v>4</v>
      </c>
      <c r="N1374" s="27">
        <f t="shared" si="129"/>
        <v>2015</v>
      </c>
      <c r="O1374" s="25" t="str">
        <f t="shared" si="130"/>
        <v>Apr</v>
      </c>
      <c r="P1374" s="19">
        <f t="shared" si="131"/>
        <v>42131.550254629627</v>
      </c>
      <c r="Q1374" t="b">
        <v>0</v>
      </c>
      <c r="R1374">
        <v>16</v>
      </c>
      <c r="S1374" t="b">
        <v>1</v>
      </c>
      <c r="T1374" t="s">
        <v>8276</v>
      </c>
      <c r="U1374" s="8">
        <v>1.24</v>
      </c>
      <c r="V1374" s="17">
        <f t="shared" si="126"/>
        <v>38.75</v>
      </c>
      <c r="W1374" t="s">
        <v>8325</v>
      </c>
      <c r="X1374" t="s">
        <v>8326</v>
      </c>
    </row>
    <row r="1375" spans="1:24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21">
        <f t="shared" si="127"/>
        <v>41072.53162037037</v>
      </c>
      <c r="L1375" s="24">
        <v>41072.53162037037</v>
      </c>
      <c r="M1375" s="27">
        <f t="shared" si="128"/>
        <v>6</v>
      </c>
      <c r="N1375" s="27">
        <f t="shared" si="129"/>
        <v>2012</v>
      </c>
      <c r="O1375" s="25" t="str">
        <f t="shared" si="130"/>
        <v>Jun</v>
      </c>
      <c r="P1375" s="19">
        <f t="shared" si="131"/>
        <v>41102.53162037037</v>
      </c>
      <c r="Q1375" t="b">
        <v>0</v>
      </c>
      <c r="R1375">
        <v>52</v>
      </c>
      <c r="S1375" t="b">
        <v>1</v>
      </c>
      <c r="T1375" t="s">
        <v>8276</v>
      </c>
      <c r="U1375" s="8">
        <v>1.0501</v>
      </c>
      <c r="V1375" s="17">
        <f t="shared" si="126"/>
        <v>201.94230769230768</v>
      </c>
      <c r="W1375" t="s">
        <v>8325</v>
      </c>
      <c r="X1375" t="s">
        <v>8326</v>
      </c>
    </row>
    <row r="1376" spans="1:24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21">
        <f t="shared" si="127"/>
        <v>42704.743437499994</v>
      </c>
      <c r="L1376" s="24">
        <v>42704.743437500001</v>
      </c>
      <c r="M1376" s="27">
        <f t="shared" si="128"/>
        <v>11</v>
      </c>
      <c r="N1376" s="27">
        <f t="shared" si="129"/>
        <v>2016</v>
      </c>
      <c r="O1376" s="25" t="str">
        <f t="shared" si="130"/>
        <v>Nov</v>
      </c>
      <c r="P1376" s="19">
        <f t="shared" si="131"/>
        <v>42734.743437499994</v>
      </c>
      <c r="Q1376" t="b">
        <v>0</v>
      </c>
      <c r="R1376">
        <v>66</v>
      </c>
      <c r="S1376" t="b">
        <v>1</v>
      </c>
      <c r="T1376" t="s">
        <v>8276</v>
      </c>
      <c r="U1376" s="8">
        <v>1.8946666666666667</v>
      </c>
      <c r="V1376" s="17">
        <f t="shared" si="126"/>
        <v>43.060606060606062</v>
      </c>
      <c r="W1376" t="s">
        <v>8325</v>
      </c>
      <c r="X1376" t="s">
        <v>8326</v>
      </c>
    </row>
    <row r="1377" spans="1:24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21">
        <f t="shared" si="127"/>
        <v>42423.953564814808</v>
      </c>
      <c r="L1377" s="24">
        <v>42423.953564814816</v>
      </c>
      <c r="M1377" s="27">
        <f t="shared" si="128"/>
        <v>2</v>
      </c>
      <c r="N1377" s="27">
        <f t="shared" si="129"/>
        <v>2016</v>
      </c>
      <c r="O1377" s="25" t="str">
        <f t="shared" si="130"/>
        <v>Feb</v>
      </c>
      <c r="P1377" s="19">
        <f t="shared" si="131"/>
        <v>42453.911898148144</v>
      </c>
      <c r="Q1377" t="b">
        <v>0</v>
      </c>
      <c r="R1377">
        <v>109</v>
      </c>
      <c r="S1377" t="b">
        <v>1</v>
      </c>
      <c r="T1377" t="s">
        <v>8276</v>
      </c>
      <c r="U1377" s="8">
        <v>1.7132499999999999</v>
      </c>
      <c r="V1377" s="17">
        <f t="shared" si="126"/>
        <v>62.871559633027523</v>
      </c>
      <c r="W1377" t="s">
        <v>8325</v>
      </c>
      <c r="X1377" t="s">
        <v>8326</v>
      </c>
    </row>
    <row r="1378" spans="1:24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21">
        <f t="shared" si="127"/>
        <v>42719.857858796291</v>
      </c>
      <c r="L1378" s="24">
        <v>42719.857858796298</v>
      </c>
      <c r="M1378" s="27">
        <f t="shared" si="128"/>
        <v>12</v>
      </c>
      <c r="N1378" s="27">
        <f t="shared" si="129"/>
        <v>2016</v>
      </c>
      <c r="O1378" s="25" t="str">
        <f t="shared" si="130"/>
        <v>Dec</v>
      </c>
      <c r="P1378" s="19">
        <f t="shared" si="131"/>
        <v>42749.857858796291</v>
      </c>
      <c r="Q1378" t="b">
        <v>0</v>
      </c>
      <c r="R1378">
        <v>168</v>
      </c>
      <c r="S1378" t="b">
        <v>1</v>
      </c>
      <c r="T1378" t="s">
        <v>8276</v>
      </c>
      <c r="U1378" s="8">
        <v>2.5248648648648651</v>
      </c>
      <c r="V1378" s="17">
        <f t="shared" si="126"/>
        <v>55.607142857142854</v>
      </c>
      <c r="W1378" t="s">
        <v>8325</v>
      </c>
      <c r="X1378" t="s">
        <v>8326</v>
      </c>
    </row>
    <row r="1379" spans="1:24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21">
        <f t="shared" si="127"/>
        <v>42677.460717592585</v>
      </c>
      <c r="L1379" s="24">
        <v>42677.460717592592</v>
      </c>
      <c r="M1379" s="27">
        <f t="shared" si="128"/>
        <v>11</v>
      </c>
      <c r="N1379" s="27">
        <f t="shared" si="129"/>
        <v>2016</v>
      </c>
      <c r="O1379" s="25" t="str">
        <f t="shared" si="130"/>
        <v>Nov</v>
      </c>
      <c r="P1379" s="19">
        <f t="shared" si="131"/>
        <v>42707.502384259256</v>
      </c>
      <c r="Q1379" t="b">
        <v>0</v>
      </c>
      <c r="R1379">
        <v>31</v>
      </c>
      <c r="S1379" t="b">
        <v>1</v>
      </c>
      <c r="T1379" t="s">
        <v>8276</v>
      </c>
      <c r="U1379" s="8">
        <v>1.1615384615384616</v>
      </c>
      <c r="V1379" s="17">
        <f t="shared" si="126"/>
        <v>48.70967741935484</v>
      </c>
      <c r="W1379" t="s">
        <v>8325</v>
      </c>
      <c r="X1379" t="s">
        <v>8326</v>
      </c>
    </row>
    <row r="1380" spans="1:24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21">
        <f t="shared" si="127"/>
        <v>42747.01122685185</v>
      </c>
      <c r="L1380" s="24">
        <v>42747.01122685185</v>
      </c>
      <c r="M1380" s="27">
        <f t="shared" si="128"/>
        <v>1</v>
      </c>
      <c r="N1380" s="27">
        <f t="shared" si="129"/>
        <v>2017</v>
      </c>
      <c r="O1380" s="25" t="str">
        <f t="shared" si="130"/>
        <v>Jan</v>
      </c>
      <c r="P1380" s="19">
        <f t="shared" si="131"/>
        <v>42768.96597222222</v>
      </c>
      <c r="Q1380" t="b">
        <v>0</v>
      </c>
      <c r="R1380">
        <v>133</v>
      </c>
      <c r="S1380" t="b">
        <v>1</v>
      </c>
      <c r="T1380" t="s">
        <v>8276</v>
      </c>
      <c r="U1380" s="8">
        <v>2.0335000000000001</v>
      </c>
      <c r="V1380" s="17">
        <f t="shared" si="126"/>
        <v>30.578947368421051</v>
      </c>
      <c r="W1380" t="s">
        <v>8325</v>
      </c>
      <c r="X1380" t="s">
        <v>8326</v>
      </c>
    </row>
    <row r="1381" spans="1:24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21">
        <f t="shared" si="127"/>
        <v>42568.551041666666</v>
      </c>
      <c r="L1381" s="24">
        <v>42568.551041666666</v>
      </c>
      <c r="M1381" s="27">
        <f t="shared" si="128"/>
        <v>7</v>
      </c>
      <c r="N1381" s="27">
        <f t="shared" si="129"/>
        <v>2016</v>
      </c>
      <c r="O1381" s="25" t="str">
        <f t="shared" si="130"/>
        <v>Jul</v>
      </c>
      <c r="P1381" s="19">
        <f t="shared" si="131"/>
        <v>42583.551041666666</v>
      </c>
      <c r="Q1381" t="b">
        <v>0</v>
      </c>
      <c r="R1381">
        <v>151</v>
      </c>
      <c r="S1381" t="b">
        <v>1</v>
      </c>
      <c r="T1381" t="s">
        <v>8276</v>
      </c>
      <c r="U1381" s="8">
        <v>1.1160000000000001</v>
      </c>
      <c r="V1381" s="17">
        <f t="shared" si="126"/>
        <v>73.907284768211923</v>
      </c>
      <c r="W1381" t="s">
        <v>8325</v>
      </c>
      <c r="X1381" t="s">
        <v>8326</v>
      </c>
    </row>
    <row r="1382" spans="1:24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21">
        <f t="shared" si="127"/>
        <v>42130.283287037033</v>
      </c>
      <c r="L1382" s="24">
        <v>42130.28328703704</v>
      </c>
      <c r="M1382" s="27">
        <f t="shared" si="128"/>
        <v>5</v>
      </c>
      <c r="N1382" s="27">
        <f t="shared" si="129"/>
        <v>2015</v>
      </c>
      <c r="O1382" s="25" t="str">
        <f t="shared" si="130"/>
        <v>May</v>
      </c>
      <c r="P1382" s="19">
        <f t="shared" si="131"/>
        <v>42160.283287037033</v>
      </c>
      <c r="Q1382" t="b">
        <v>0</v>
      </c>
      <c r="R1382">
        <v>5</v>
      </c>
      <c r="S1382" t="b">
        <v>1</v>
      </c>
      <c r="T1382" t="s">
        <v>8276</v>
      </c>
      <c r="U1382" s="8">
        <v>4.24</v>
      </c>
      <c r="V1382" s="17">
        <f t="shared" si="126"/>
        <v>21.2</v>
      </c>
      <c r="W1382" t="s">
        <v>8325</v>
      </c>
      <c r="X1382" t="s">
        <v>8326</v>
      </c>
    </row>
    <row r="1383" spans="1:24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21">
        <f t="shared" si="127"/>
        <v>42141.554467592585</v>
      </c>
      <c r="L1383" s="24">
        <v>42141.554467592592</v>
      </c>
      <c r="M1383" s="27">
        <f t="shared" si="128"/>
        <v>5</v>
      </c>
      <c r="N1383" s="27">
        <f t="shared" si="129"/>
        <v>2015</v>
      </c>
      <c r="O1383" s="25" t="str">
        <f t="shared" si="130"/>
        <v>May</v>
      </c>
      <c r="P1383" s="19">
        <f t="shared" si="131"/>
        <v>42163.874999999993</v>
      </c>
      <c r="Q1383" t="b">
        <v>0</v>
      </c>
      <c r="R1383">
        <v>73</v>
      </c>
      <c r="S1383" t="b">
        <v>1</v>
      </c>
      <c r="T1383" t="s">
        <v>8276</v>
      </c>
      <c r="U1383" s="8">
        <v>1.071</v>
      </c>
      <c r="V1383" s="17">
        <f t="shared" si="126"/>
        <v>73.356164383561648</v>
      </c>
      <c r="W1383" t="s">
        <v>8325</v>
      </c>
      <c r="X1383" t="s">
        <v>8326</v>
      </c>
    </row>
    <row r="1384" spans="1:24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21">
        <f t="shared" si="127"/>
        <v>42703.006076388883</v>
      </c>
      <c r="L1384" s="24">
        <v>42703.006076388891</v>
      </c>
      <c r="M1384" s="27">
        <f t="shared" si="128"/>
        <v>11</v>
      </c>
      <c r="N1384" s="27">
        <f t="shared" si="129"/>
        <v>2016</v>
      </c>
      <c r="O1384" s="25" t="str">
        <f t="shared" si="130"/>
        <v>Nov</v>
      </c>
      <c r="P1384" s="19">
        <f t="shared" si="131"/>
        <v>42733.006076388883</v>
      </c>
      <c r="Q1384" t="b">
        <v>0</v>
      </c>
      <c r="R1384">
        <v>148</v>
      </c>
      <c r="S1384" t="b">
        <v>1</v>
      </c>
      <c r="T1384" t="s">
        <v>8276</v>
      </c>
      <c r="U1384" s="8">
        <v>1.043625</v>
      </c>
      <c r="V1384" s="17">
        <f t="shared" si="126"/>
        <v>56.412162162162161</v>
      </c>
      <c r="W1384" t="s">
        <v>8325</v>
      </c>
      <c r="X1384" t="s">
        <v>8326</v>
      </c>
    </row>
    <row r="1385" spans="1:24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21">
        <f t="shared" si="127"/>
        <v>41370.591851851852</v>
      </c>
      <c r="L1385" s="24">
        <v>41370.591851851852</v>
      </c>
      <c r="M1385" s="27">
        <f t="shared" si="128"/>
        <v>4</v>
      </c>
      <c r="N1385" s="27">
        <f t="shared" si="129"/>
        <v>2013</v>
      </c>
      <c r="O1385" s="25" t="str">
        <f t="shared" si="130"/>
        <v>Apr</v>
      </c>
      <c r="P1385" s="19">
        <f t="shared" si="131"/>
        <v>41400.591851851852</v>
      </c>
      <c r="Q1385" t="b">
        <v>0</v>
      </c>
      <c r="R1385">
        <v>93</v>
      </c>
      <c r="S1385" t="b">
        <v>1</v>
      </c>
      <c r="T1385" t="s">
        <v>8276</v>
      </c>
      <c r="U1385" s="8">
        <v>2.124090909090909</v>
      </c>
      <c r="V1385" s="17">
        <f t="shared" si="126"/>
        <v>50.247311827956992</v>
      </c>
      <c r="W1385" t="s">
        <v>8325</v>
      </c>
      <c r="X1385" t="s">
        <v>8326</v>
      </c>
    </row>
    <row r="1386" spans="1:24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21">
        <f t="shared" si="127"/>
        <v>42706.866643518515</v>
      </c>
      <c r="L1386" s="24">
        <v>42706.866643518515</v>
      </c>
      <c r="M1386" s="27">
        <f t="shared" si="128"/>
        <v>12</v>
      </c>
      <c r="N1386" s="27">
        <f t="shared" si="129"/>
        <v>2016</v>
      </c>
      <c r="O1386" s="25" t="str">
        <f t="shared" si="130"/>
        <v>Dec</v>
      </c>
      <c r="P1386" s="19">
        <f t="shared" si="131"/>
        <v>42726.866643518515</v>
      </c>
      <c r="Q1386" t="b">
        <v>0</v>
      </c>
      <c r="R1386">
        <v>63</v>
      </c>
      <c r="S1386" t="b">
        <v>1</v>
      </c>
      <c r="T1386" t="s">
        <v>8276</v>
      </c>
      <c r="U1386" s="8">
        <v>1.2408571428571429</v>
      </c>
      <c r="V1386" s="17">
        <f t="shared" si="126"/>
        <v>68.936507936507937</v>
      </c>
      <c r="W1386" t="s">
        <v>8325</v>
      </c>
      <c r="X1386" t="s">
        <v>8326</v>
      </c>
    </row>
    <row r="1387" spans="1:24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21">
        <f t="shared" si="127"/>
        <v>42160.526874999996</v>
      </c>
      <c r="L1387" s="24">
        <v>42160.526875000003</v>
      </c>
      <c r="M1387" s="27">
        <f t="shared" si="128"/>
        <v>6</v>
      </c>
      <c r="N1387" s="27">
        <f t="shared" si="129"/>
        <v>2015</v>
      </c>
      <c r="O1387" s="25" t="str">
        <f t="shared" si="130"/>
        <v>Jun</v>
      </c>
      <c r="P1387" s="19">
        <f t="shared" si="131"/>
        <v>42190.526874999996</v>
      </c>
      <c r="Q1387" t="b">
        <v>0</v>
      </c>
      <c r="R1387">
        <v>134</v>
      </c>
      <c r="S1387" t="b">
        <v>1</v>
      </c>
      <c r="T1387" t="s">
        <v>8276</v>
      </c>
      <c r="U1387" s="8">
        <v>1.10406125</v>
      </c>
      <c r="V1387" s="17">
        <f t="shared" si="126"/>
        <v>65.914104477611943</v>
      </c>
      <c r="W1387" t="s">
        <v>8325</v>
      </c>
      <c r="X1387" t="s">
        <v>8326</v>
      </c>
    </row>
    <row r="1388" spans="1:24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21">
        <f t="shared" si="127"/>
        <v>42433.480567129627</v>
      </c>
      <c r="L1388" s="24">
        <v>42433.480567129627</v>
      </c>
      <c r="M1388" s="27">
        <f t="shared" si="128"/>
        <v>3</v>
      </c>
      <c r="N1388" s="27">
        <f t="shared" si="129"/>
        <v>2016</v>
      </c>
      <c r="O1388" s="25" t="str">
        <f t="shared" si="130"/>
        <v>Mar</v>
      </c>
      <c r="P1388" s="19">
        <f t="shared" si="131"/>
        <v>42489.299305555549</v>
      </c>
      <c r="Q1388" t="b">
        <v>0</v>
      </c>
      <c r="R1388">
        <v>14</v>
      </c>
      <c r="S1388" t="b">
        <v>1</v>
      </c>
      <c r="T1388" t="s">
        <v>8276</v>
      </c>
      <c r="U1388" s="8">
        <v>2.1875</v>
      </c>
      <c r="V1388" s="17">
        <f t="shared" si="126"/>
        <v>62.5</v>
      </c>
      <c r="W1388" t="s">
        <v>8325</v>
      </c>
      <c r="X1388" t="s">
        <v>8326</v>
      </c>
    </row>
    <row r="1389" spans="1:24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21">
        <f t="shared" si="127"/>
        <v>42184.438530092586</v>
      </c>
      <c r="L1389" s="24">
        <v>42184.438530092593</v>
      </c>
      <c r="M1389" s="27">
        <f t="shared" si="128"/>
        <v>6</v>
      </c>
      <c r="N1389" s="27">
        <f t="shared" si="129"/>
        <v>2015</v>
      </c>
      <c r="O1389" s="25" t="str">
        <f t="shared" si="130"/>
        <v>Jun</v>
      </c>
      <c r="P1389" s="19">
        <f t="shared" si="131"/>
        <v>42214.438530092586</v>
      </c>
      <c r="Q1389" t="b">
        <v>0</v>
      </c>
      <c r="R1389">
        <v>78</v>
      </c>
      <c r="S1389" t="b">
        <v>1</v>
      </c>
      <c r="T1389" t="s">
        <v>8276</v>
      </c>
      <c r="U1389" s="8">
        <v>1.36625</v>
      </c>
      <c r="V1389" s="17">
        <f t="shared" si="126"/>
        <v>70.064102564102569</v>
      </c>
      <c r="W1389" t="s">
        <v>8325</v>
      </c>
      <c r="X1389" t="s">
        <v>8326</v>
      </c>
    </row>
    <row r="1390" spans="1:24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21">
        <f t="shared" si="127"/>
        <v>42126.712905092594</v>
      </c>
      <c r="L1390" s="24">
        <v>42126.712905092594</v>
      </c>
      <c r="M1390" s="27">
        <f t="shared" si="128"/>
        <v>5</v>
      </c>
      <c r="N1390" s="27">
        <f t="shared" si="129"/>
        <v>2015</v>
      </c>
      <c r="O1390" s="25" t="str">
        <f t="shared" si="130"/>
        <v>May</v>
      </c>
      <c r="P1390" s="19">
        <f t="shared" si="131"/>
        <v>42157.979166666664</v>
      </c>
      <c r="Q1390" t="b">
        <v>0</v>
      </c>
      <c r="R1390">
        <v>112</v>
      </c>
      <c r="S1390" t="b">
        <v>1</v>
      </c>
      <c r="T1390" t="s">
        <v>8276</v>
      </c>
      <c r="U1390" s="8">
        <v>1.348074</v>
      </c>
      <c r="V1390" s="17">
        <f t="shared" si="126"/>
        <v>60.181874999999998</v>
      </c>
      <c r="W1390" t="s">
        <v>8325</v>
      </c>
      <c r="X1390" t="s">
        <v>8326</v>
      </c>
    </row>
    <row r="1391" spans="1:24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21">
        <f t="shared" si="127"/>
        <v>42634.406446759262</v>
      </c>
      <c r="L1391" s="24">
        <v>42634.406446759262</v>
      </c>
      <c r="M1391" s="27">
        <f t="shared" si="128"/>
        <v>9</v>
      </c>
      <c r="N1391" s="27">
        <f t="shared" si="129"/>
        <v>2016</v>
      </c>
      <c r="O1391" s="25" t="str">
        <f t="shared" si="130"/>
        <v>Sep</v>
      </c>
      <c r="P1391" s="19">
        <f t="shared" si="131"/>
        <v>42660.468055555553</v>
      </c>
      <c r="Q1391" t="b">
        <v>0</v>
      </c>
      <c r="R1391">
        <v>34</v>
      </c>
      <c r="S1391" t="b">
        <v>1</v>
      </c>
      <c r="T1391" t="s">
        <v>8276</v>
      </c>
      <c r="U1391" s="8">
        <v>1.454</v>
      </c>
      <c r="V1391" s="17">
        <f t="shared" si="126"/>
        <v>21.382352941176471</v>
      </c>
      <c r="W1391" t="s">
        <v>8325</v>
      </c>
      <c r="X1391" t="s">
        <v>8326</v>
      </c>
    </row>
    <row r="1392" spans="1:24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21">
        <f t="shared" si="127"/>
        <v>42565.272650462961</v>
      </c>
      <c r="L1392" s="24">
        <v>42565.272650462961</v>
      </c>
      <c r="M1392" s="27">
        <f t="shared" si="128"/>
        <v>7</v>
      </c>
      <c r="N1392" s="27">
        <f t="shared" si="129"/>
        <v>2016</v>
      </c>
      <c r="O1392" s="25" t="str">
        <f t="shared" si="130"/>
        <v>Jul</v>
      </c>
      <c r="P1392" s="19">
        <f t="shared" si="131"/>
        <v>42595.272650462961</v>
      </c>
      <c r="Q1392" t="b">
        <v>0</v>
      </c>
      <c r="R1392">
        <v>19</v>
      </c>
      <c r="S1392" t="b">
        <v>1</v>
      </c>
      <c r="T1392" t="s">
        <v>8276</v>
      </c>
      <c r="U1392" s="8">
        <v>1.0910714285714285</v>
      </c>
      <c r="V1392" s="17">
        <f t="shared" si="126"/>
        <v>160.78947368421052</v>
      </c>
      <c r="W1392" t="s">
        <v>8325</v>
      </c>
      <c r="X1392" t="s">
        <v>8326</v>
      </c>
    </row>
    <row r="1393" spans="1:24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21">
        <f t="shared" si="127"/>
        <v>42087.594976851855</v>
      </c>
      <c r="L1393" s="24">
        <v>42087.594976851855</v>
      </c>
      <c r="M1393" s="27">
        <f t="shared" si="128"/>
        <v>3</v>
      </c>
      <c r="N1393" s="27">
        <f t="shared" si="129"/>
        <v>2015</v>
      </c>
      <c r="O1393" s="25" t="str">
        <f t="shared" si="130"/>
        <v>Mar</v>
      </c>
      <c r="P1393" s="19">
        <f t="shared" si="131"/>
        <v>42121.508333333331</v>
      </c>
      <c r="Q1393" t="b">
        <v>0</v>
      </c>
      <c r="R1393">
        <v>13</v>
      </c>
      <c r="S1393" t="b">
        <v>1</v>
      </c>
      <c r="T1393" t="s">
        <v>8276</v>
      </c>
      <c r="U1393" s="8">
        <v>1.1020000000000001</v>
      </c>
      <c r="V1393" s="17">
        <f t="shared" si="126"/>
        <v>42.384615384615387</v>
      </c>
      <c r="W1393" t="s">
        <v>8325</v>
      </c>
      <c r="X1393" t="s">
        <v>8326</v>
      </c>
    </row>
    <row r="1394" spans="1:24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21">
        <f t="shared" si="127"/>
        <v>42193.442337962959</v>
      </c>
      <c r="L1394" s="24">
        <v>42193.442337962966</v>
      </c>
      <c r="M1394" s="27">
        <f t="shared" si="128"/>
        <v>7</v>
      </c>
      <c r="N1394" s="27">
        <f t="shared" si="129"/>
        <v>2015</v>
      </c>
      <c r="O1394" s="25" t="str">
        <f t="shared" si="130"/>
        <v>Jul</v>
      </c>
      <c r="P1394" s="19">
        <f t="shared" si="131"/>
        <v>42237.999305555553</v>
      </c>
      <c r="Q1394" t="b">
        <v>0</v>
      </c>
      <c r="R1394">
        <v>104</v>
      </c>
      <c r="S1394" t="b">
        <v>1</v>
      </c>
      <c r="T1394" t="s">
        <v>8276</v>
      </c>
      <c r="U1394" s="8">
        <v>1.1364000000000001</v>
      </c>
      <c r="V1394" s="17">
        <f t="shared" si="126"/>
        <v>27.317307692307693</v>
      </c>
      <c r="W1394" t="s">
        <v>8325</v>
      </c>
      <c r="X1394" t="s">
        <v>8326</v>
      </c>
    </row>
    <row r="1395" spans="1:24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21">
        <f t="shared" si="127"/>
        <v>42400.946597222217</v>
      </c>
      <c r="L1395" s="24">
        <v>42400.946597222224</v>
      </c>
      <c r="M1395" s="27">
        <f t="shared" si="128"/>
        <v>1</v>
      </c>
      <c r="N1395" s="27">
        <f t="shared" si="129"/>
        <v>2016</v>
      </c>
      <c r="O1395" s="25" t="str">
        <f t="shared" si="130"/>
        <v>Jan</v>
      </c>
      <c r="P1395" s="19">
        <f t="shared" si="131"/>
        <v>42431.946597222217</v>
      </c>
      <c r="Q1395" t="b">
        <v>0</v>
      </c>
      <c r="R1395">
        <v>52</v>
      </c>
      <c r="S1395" t="b">
        <v>1</v>
      </c>
      <c r="T1395" t="s">
        <v>8276</v>
      </c>
      <c r="U1395" s="8">
        <v>1.0235000000000001</v>
      </c>
      <c r="V1395" s="17">
        <f t="shared" si="126"/>
        <v>196.82692307692307</v>
      </c>
      <c r="W1395" t="s">
        <v>8325</v>
      </c>
      <c r="X1395" t="s">
        <v>8326</v>
      </c>
    </row>
    <row r="1396" spans="1:24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21">
        <f t="shared" si="127"/>
        <v>42553.473645833328</v>
      </c>
      <c r="L1396" s="24">
        <v>42553.473645833335</v>
      </c>
      <c r="M1396" s="27">
        <f t="shared" si="128"/>
        <v>7</v>
      </c>
      <c r="N1396" s="27">
        <f t="shared" si="129"/>
        <v>2016</v>
      </c>
      <c r="O1396" s="25" t="str">
        <f t="shared" si="130"/>
        <v>Jul</v>
      </c>
      <c r="P1396" s="19">
        <f t="shared" si="131"/>
        <v>42583.473645833328</v>
      </c>
      <c r="Q1396" t="b">
        <v>0</v>
      </c>
      <c r="R1396">
        <v>17</v>
      </c>
      <c r="S1396" t="b">
        <v>1</v>
      </c>
      <c r="T1396" t="s">
        <v>8276</v>
      </c>
      <c r="U1396" s="8">
        <v>1.2213333333333334</v>
      </c>
      <c r="V1396" s="17">
        <f t="shared" si="126"/>
        <v>53.882352941176471</v>
      </c>
      <c r="W1396" t="s">
        <v>8325</v>
      </c>
      <c r="X1396" t="s">
        <v>8326</v>
      </c>
    </row>
    <row r="1397" spans="1:24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21">
        <f t="shared" si="127"/>
        <v>42751.936643518515</v>
      </c>
      <c r="L1397" s="24">
        <v>42751.936643518522</v>
      </c>
      <c r="M1397" s="27">
        <f t="shared" si="128"/>
        <v>1</v>
      </c>
      <c r="N1397" s="27">
        <f t="shared" si="129"/>
        <v>2017</v>
      </c>
      <c r="O1397" s="25" t="str">
        <f t="shared" si="130"/>
        <v>Jan</v>
      </c>
      <c r="P1397" s="19">
        <f t="shared" si="131"/>
        <v>42794.916666666664</v>
      </c>
      <c r="Q1397" t="b">
        <v>0</v>
      </c>
      <c r="R1397">
        <v>82</v>
      </c>
      <c r="S1397" t="b">
        <v>1</v>
      </c>
      <c r="T1397" t="s">
        <v>8276</v>
      </c>
      <c r="U1397" s="8">
        <v>1.1188571428571428</v>
      </c>
      <c r="V1397" s="17">
        <f t="shared" si="126"/>
        <v>47.756097560975611</v>
      </c>
      <c r="W1397" t="s">
        <v>8325</v>
      </c>
      <c r="X1397" t="s">
        <v>8326</v>
      </c>
    </row>
    <row r="1398" spans="1:24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21">
        <f t="shared" si="127"/>
        <v>42719.700011574074</v>
      </c>
      <c r="L1398" s="24">
        <v>42719.700011574074</v>
      </c>
      <c r="M1398" s="27">
        <f t="shared" si="128"/>
        <v>12</v>
      </c>
      <c r="N1398" s="27">
        <f t="shared" si="129"/>
        <v>2016</v>
      </c>
      <c r="O1398" s="25" t="str">
        <f t="shared" si="130"/>
        <v>Dec</v>
      </c>
      <c r="P1398" s="19">
        <f t="shared" si="131"/>
        <v>42749.700011574074</v>
      </c>
      <c r="Q1398" t="b">
        <v>0</v>
      </c>
      <c r="R1398">
        <v>73</v>
      </c>
      <c r="S1398" t="b">
        <v>1</v>
      </c>
      <c r="T1398" t="s">
        <v>8276</v>
      </c>
      <c r="U1398" s="8">
        <v>1.073</v>
      </c>
      <c r="V1398" s="17">
        <f t="shared" si="126"/>
        <v>88.191780821917803</v>
      </c>
      <c r="W1398" t="s">
        <v>8325</v>
      </c>
      <c r="X1398" t="s">
        <v>8326</v>
      </c>
    </row>
    <row r="1399" spans="1:24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21">
        <f t="shared" si="127"/>
        <v>42018.790300925924</v>
      </c>
      <c r="L1399" s="24">
        <v>42018.790300925924</v>
      </c>
      <c r="M1399" s="27">
        <f t="shared" si="128"/>
        <v>1</v>
      </c>
      <c r="N1399" s="27">
        <f t="shared" si="129"/>
        <v>2015</v>
      </c>
      <c r="O1399" s="25" t="str">
        <f t="shared" si="130"/>
        <v>Jan</v>
      </c>
      <c r="P1399" s="19">
        <f t="shared" si="131"/>
        <v>42048.790300925924</v>
      </c>
      <c r="Q1399" t="b">
        <v>0</v>
      </c>
      <c r="R1399">
        <v>158</v>
      </c>
      <c r="S1399" t="b">
        <v>1</v>
      </c>
      <c r="T1399" t="s">
        <v>8276</v>
      </c>
      <c r="U1399" s="8">
        <v>1.1385000000000001</v>
      </c>
      <c r="V1399" s="17">
        <f t="shared" si="126"/>
        <v>72.056962025316452</v>
      </c>
      <c r="W1399" t="s">
        <v>8325</v>
      </c>
      <c r="X1399" t="s">
        <v>8326</v>
      </c>
    </row>
    <row r="1400" spans="1:24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21">
        <f t="shared" si="127"/>
        <v>42640.709606481476</v>
      </c>
      <c r="L1400" s="24">
        <v>42640.709606481483</v>
      </c>
      <c r="M1400" s="27">
        <f t="shared" si="128"/>
        <v>9</v>
      </c>
      <c r="N1400" s="27">
        <f t="shared" si="129"/>
        <v>2016</v>
      </c>
      <c r="O1400" s="25" t="str">
        <f t="shared" si="130"/>
        <v>Sep</v>
      </c>
      <c r="P1400" s="19">
        <f t="shared" si="131"/>
        <v>42670.679861111108</v>
      </c>
      <c r="Q1400" t="b">
        <v>0</v>
      </c>
      <c r="R1400">
        <v>65</v>
      </c>
      <c r="S1400" t="b">
        <v>1</v>
      </c>
      <c r="T1400" t="s">
        <v>8276</v>
      </c>
      <c r="U1400" s="8">
        <v>1.0968181818181819</v>
      </c>
      <c r="V1400" s="17">
        <f t="shared" si="126"/>
        <v>74.246153846153845</v>
      </c>
      <c r="W1400" t="s">
        <v>8325</v>
      </c>
      <c r="X1400" t="s">
        <v>8326</v>
      </c>
    </row>
    <row r="1401" spans="1:24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21">
        <f t="shared" si="127"/>
        <v>42526.665902777771</v>
      </c>
      <c r="L1401" s="24">
        <v>42526.665902777779</v>
      </c>
      <c r="M1401" s="27">
        <f t="shared" si="128"/>
        <v>6</v>
      </c>
      <c r="N1401" s="27">
        <f t="shared" si="129"/>
        <v>2016</v>
      </c>
      <c r="O1401" s="25" t="str">
        <f t="shared" si="130"/>
        <v>Jun</v>
      </c>
      <c r="P1401" s="19">
        <f t="shared" si="131"/>
        <v>42556.665902777771</v>
      </c>
      <c r="Q1401" t="b">
        <v>0</v>
      </c>
      <c r="R1401">
        <v>184</v>
      </c>
      <c r="S1401" t="b">
        <v>1</v>
      </c>
      <c r="T1401" t="s">
        <v>8276</v>
      </c>
      <c r="U1401" s="8">
        <v>1.2614444444444444</v>
      </c>
      <c r="V1401" s="17">
        <f t="shared" si="126"/>
        <v>61.701086956521742</v>
      </c>
      <c r="W1401" t="s">
        <v>8325</v>
      </c>
      <c r="X1401" t="s">
        <v>8326</v>
      </c>
    </row>
    <row r="1402" spans="1:24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21">
        <f t="shared" si="127"/>
        <v>41888.795983796292</v>
      </c>
      <c r="L1402" s="24">
        <v>41888.795983796299</v>
      </c>
      <c r="M1402" s="27">
        <f t="shared" si="128"/>
        <v>9</v>
      </c>
      <c r="N1402" s="27">
        <f t="shared" si="129"/>
        <v>2014</v>
      </c>
      <c r="O1402" s="25" t="str">
        <f t="shared" si="130"/>
        <v>Sep</v>
      </c>
      <c r="P1402" s="19">
        <f t="shared" si="131"/>
        <v>41918.795983796292</v>
      </c>
      <c r="Q1402" t="b">
        <v>0</v>
      </c>
      <c r="R1402">
        <v>34</v>
      </c>
      <c r="S1402" t="b">
        <v>1</v>
      </c>
      <c r="T1402" t="s">
        <v>8276</v>
      </c>
      <c r="U1402" s="8">
        <v>1.6742857142857144</v>
      </c>
      <c r="V1402" s="17">
        <f t="shared" si="126"/>
        <v>17.235294117647058</v>
      </c>
      <c r="W1402" t="s">
        <v>8325</v>
      </c>
      <c r="X1402" t="s">
        <v>8326</v>
      </c>
    </row>
    <row r="1403" spans="1:24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21">
        <f t="shared" si="127"/>
        <v>42498.132789351854</v>
      </c>
      <c r="L1403" s="24">
        <v>42498.132789351854</v>
      </c>
      <c r="M1403" s="27">
        <f t="shared" si="128"/>
        <v>5</v>
      </c>
      <c r="N1403" s="27">
        <f t="shared" si="129"/>
        <v>2016</v>
      </c>
      <c r="O1403" s="25" t="str">
        <f t="shared" si="130"/>
        <v>May</v>
      </c>
      <c r="P1403" s="19">
        <f t="shared" si="131"/>
        <v>42533.020833333336</v>
      </c>
      <c r="Q1403" t="b">
        <v>0</v>
      </c>
      <c r="R1403">
        <v>240</v>
      </c>
      <c r="S1403" t="b">
        <v>1</v>
      </c>
      <c r="T1403" t="s">
        <v>8276</v>
      </c>
      <c r="U1403" s="8">
        <v>4.9652000000000003</v>
      </c>
      <c r="V1403" s="17">
        <f t="shared" si="126"/>
        <v>51.720833333333331</v>
      </c>
      <c r="W1403" t="s">
        <v>8325</v>
      </c>
      <c r="X1403" t="s">
        <v>8326</v>
      </c>
    </row>
    <row r="1404" spans="1:24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21">
        <f t="shared" si="127"/>
        <v>41399.787893518514</v>
      </c>
      <c r="L1404" s="24">
        <v>41399.787893518522</v>
      </c>
      <c r="M1404" s="27">
        <f t="shared" si="128"/>
        <v>5</v>
      </c>
      <c r="N1404" s="27">
        <f t="shared" si="129"/>
        <v>2013</v>
      </c>
      <c r="O1404" s="25" t="str">
        <f t="shared" si="130"/>
        <v>May</v>
      </c>
      <c r="P1404" s="19">
        <f t="shared" si="131"/>
        <v>41420.787893518514</v>
      </c>
      <c r="Q1404" t="b">
        <v>0</v>
      </c>
      <c r="R1404">
        <v>113</v>
      </c>
      <c r="S1404" t="b">
        <v>1</v>
      </c>
      <c r="T1404" t="s">
        <v>8276</v>
      </c>
      <c r="U1404" s="8">
        <v>1.0915999999999999</v>
      </c>
      <c r="V1404" s="17">
        <f t="shared" si="126"/>
        <v>24.150442477876105</v>
      </c>
      <c r="W1404" t="s">
        <v>8325</v>
      </c>
      <c r="X1404" t="s">
        <v>8326</v>
      </c>
    </row>
    <row r="1405" spans="1:24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21">
        <f t="shared" si="127"/>
        <v>42064.845034722217</v>
      </c>
      <c r="L1405" s="24">
        <v>42064.845034722224</v>
      </c>
      <c r="M1405" s="27">
        <f t="shared" si="128"/>
        <v>3</v>
      </c>
      <c r="N1405" s="27">
        <f t="shared" si="129"/>
        <v>2015</v>
      </c>
      <c r="O1405" s="25" t="str">
        <f t="shared" si="130"/>
        <v>Mar</v>
      </c>
      <c r="P1405" s="19">
        <f t="shared" si="131"/>
        <v>42124.803368055553</v>
      </c>
      <c r="Q1405" t="b">
        <v>0</v>
      </c>
      <c r="R1405">
        <v>66</v>
      </c>
      <c r="S1405" t="b">
        <v>1</v>
      </c>
      <c r="T1405" t="s">
        <v>8276</v>
      </c>
      <c r="U1405" s="8">
        <v>1.0257499999999999</v>
      </c>
      <c r="V1405" s="17">
        <f t="shared" si="126"/>
        <v>62.166666666666664</v>
      </c>
      <c r="W1405" t="s">
        <v>8325</v>
      </c>
      <c r="X1405" t="s">
        <v>8326</v>
      </c>
    </row>
    <row r="1406" spans="1:24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21">
        <f t="shared" si="127"/>
        <v>41450.854571759257</v>
      </c>
      <c r="L1406" s="24">
        <v>41450.854571759257</v>
      </c>
      <c r="M1406" s="27">
        <f t="shared" si="128"/>
        <v>6</v>
      </c>
      <c r="N1406" s="27">
        <f t="shared" si="129"/>
        <v>2013</v>
      </c>
      <c r="O1406" s="25" t="str">
        <f t="shared" si="130"/>
        <v>Jun</v>
      </c>
      <c r="P1406" s="19">
        <f t="shared" si="131"/>
        <v>41480.854571759257</v>
      </c>
      <c r="Q1406" t="b">
        <v>1</v>
      </c>
      <c r="R1406">
        <v>5</v>
      </c>
      <c r="S1406" t="b">
        <v>0</v>
      </c>
      <c r="T1406" t="s">
        <v>8287</v>
      </c>
      <c r="U1406" s="8">
        <v>1.6620689655172414E-2</v>
      </c>
      <c r="V1406" s="17">
        <f t="shared" si="126"/>
        <v>48.2</v>
      </c>
      <c r="W1406" t="s">
        <v>8322</v>
      </c>
      <c r="X1406" t="s">
        <v>8341</v>
      </c>
    </row>
    <row r="1407" spans="1:24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21">
        <f t="shared" si="127"/>
        <v>42032.30190972222</v>
      </c>
      <c r="L1407" s="24">
        <v>42032.30190972222</v>
      </c>
      <c r="M1407" s="27">
        <f t="shared" si="128"/>
        <v>1</v>
      </c>
      <c r="N1407" s="27">
        <f t="shared" si="129"/>
        <v>2015</v>
      </c>
      <c r="O1407" s="25" t="str">
        <f t="shared" si="130"/>
        <v>Jan</v>
      </c>
      <c r="P1407" s="19">
        <f t="shared" si="131"/>
        <v>42057.30190972222</v>
      </c>
      <c r="Q1407" t="b">
        <v>1</v>
      </c>
      <c r="R1407">
        <v>17</v>
      </c>
      <c r="S1407" t="b">
        <v>0</v>
      </c>
      <c r="T1407" t="s">
        <v>8287</v>
      </c>
      <c r="U1407" s="8">
        <v>4.1999999999999997E-3</v>
      </c>
      <c r="V1407" s="17">
        <f t="shared" si="126"/>
        <v>6.1764705882352944</v>
      </c>
      <c r="W1407" t="s">
        <v>8322</v>
      </c>
      <c r="X1407" t="s">
        <v>8341</v>
      </c>
    </row>
    <row r="1408" spans="1:24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21">
        <f t="shared" si="127"/>
        <v>41941.472233796296</v>
      </c>
      <c r="L1408" s="24">
        <v>41941.472233796296</v>
      </c>
      <c r="M1408" s="27">
        <f t="shared" si="128"/>
        <v>10</v>
      </c>
      <c r="N1408" s="27">
        <f t="shared" si="129"/>
        <v>2014</v>
      </c>
      <c r="O1408" s="25" t="str">
        <f t="shared" si="130"/>
        <v>Oct</v>
      </c>
      <c r="P1408" s="19">
        <f t="shared" si="131"/>
        <v>41971.51390046296</v>
      </c>
      <c r="Q1408" t="b">
        <v>0</v>
      </c>
      <c r="R1408">
        <v>3</v>
      </c>
      <c r="S1408" t="b">
        <v>0</v>
      </c>
      <c r="T1408" t="s">
        <v>8287</v>
      </c>
      <c r="U1408" s="8">
        <v>1.25E-3</v>
      </c>
      <c r="V1408" s="17">
        <f t="shared" si="126"/>
        <v>5</v>
      </c>
      <c r="W1408" t="s">
        <v>8322</v>
      </c>
      <c r="X1408" t="s">
        <v>8341</v>
      </c>
    </row>
    <row r="1409" spans="1:24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21">
        <f t="shared" si="127"/>
        <v>42297.224618055552</v>
      </c>
      <c r="L1409" s="24">
        <v>42297.224618055552</v>
      </c>
      <c r="M1409" s="27">
        <f t="shared" si="128"/>
        <v>10</v>
      </c>
      <c r="N1409" s="27">
        <f t="shared" si="129"/>
        <v>2015</v>
      </c>
      <c r="O1409" s="25" t="str">
        <f t="shared" si="130"/>
        <v>Oct</v>
      </c>
      <c r="P1409" s="19">
        <f t="shared" si="131"/>
        <v>42350.208333333336</v>
      </c>
      <c r="Q1409" t="b">
        <v>0</v>
      </c>
      <c r="R1409">
        <v>2</v>
      </c>
      <c r="S1409" t="b">
        <v>0</v>
      </c>
      <c r="T1409" t="s">
        <v>8287</v>
      </c>
      <c r="U1409" s="8">
        <v>5.0000000000000001E-3</v>
      </c>
      <c r="V1409" s="17">
        <f t="shared" si="126"/>
        <v>7.5</v>
      </c>
      <c r="W1409" t="s">
        <v>8322</v>
      </c>
      <c r="X1409" t="s">
        <v>8341</v>
      </c>
    </row>
    <row r="1410" spans="1:24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21">
        <f t="shared" si="127"/>
        <v>41838.32844907407</v>
      </c>
      <c r="L1410" s="24">
        <v>41838.328449074077</v>
      </c>
      <c r="M1410" s="27">
        <f t="shared" si="128"/>
        <v>7</v>
      </c>
      <c r="N1410" s="27">
        <f t="shared" si="129"/>
        <v>2014</v>
      </c>
      <c r="O1410" s="25" t="str">
        <f t="shared" si="130"/>
        <v>Jul</v>
      </c>
      <c r="P1410" s="19">
        <f t="shared" si="131"/>
        <v>41863.32844907407</v>
      </c>
      <c r="Q1410" t="b">
        <v>0</v>
      </c>
      <c r="R1410">
        <v>6</v>
      </c>
      <c r="S1410" t="b">
        <v>0</v>
      </c>
      <c r="T1410" t="s">
        <v>8287</v>
      </c>
      <c r="U1410" s="8">
        <v>7.1999999999999995E-2</v>
      </c>
      <c r="V1410" s="17">
        <f t="shared" ref="V1410:V1473" si="132">E1410/R1410</f>
        <v>12</v>
      </c>
      <c r="W1410" t="s">
        <v>8322</v>
      </c>
      <c r="X1410" t="s">
        <v>8341</v>
      </c>
    </row>
    <row r="1411" spans="1:24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21">
        <f t="shared" ref="K1411:K1474" si="133">(J1410/86400)+25569+(-5/24)</f>
        <v>42291.663842592585</v>
      </c>
      <c r="L1411" s="24">
        <v>42291.663842592592</v>
      </c>
      <c r="M1411" s="27">
        <f t="shared" ref="M1411:M1474" si="134">MONTH(L1411)</f>
        <v>10</v>
      </c>
      <c r="N1411" s="27">
        <f t="shared" ref="N1411:N1474" si="135">YEAR(L1411)</f>
        <v>2015</v>
      </c>
      <c r="O1411" s="25" t="str">
        <f t="shared" ref="O1411:O1474" si="136">VLOOKUP($M1411,$AI$3:$AJ$14,2,FALSE)</f>
        <v>Oct</v>
      </c>
      <c r="P1411" s="19">
        <f t="shared" ref="P1411:P1474" si="137">(I1410/86400)+25569+(-5/24)</f>
        <v>42321.705509259256</v>
      </c>
      <c r="Q1411" t="b">
        <v>0</v>
      </c>
      <c r="R1411">
        <v>0</v>
      </c>
      <c r="S1411" t="b">
        <v>0</v>
      </c>
      <c r="T1411" t="s">
        <v>8287</v>
      </c>
      <c r="U1411" s="8">
        <v>0</v>
      </c>
      <c r="V1411" s="17" t="e">
        <f t="shared" si="132"/>
        <v>#DIV/0!</v>
      </c>
      <c r="W1411" t="s">
        <v>8322</v>
      </c>
      <c r="X1411" t="s">
        <v>8341</v>
      </c>
    </row>
    <row r="1412" spans="1:24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21">
        <f t="shared" si="133"/>
        <v>41944.925173611111</v>
      </c>
      <c r="L1412" s="24">
        <v>41944.925173611111</v>
      </c>
      <c r="M1412" s="27">
        <f t="shared" si="134"/>
        <v>11</v>
      </c>
      <c r="N1412" s="27">
        <f t="shared" si="135"/>
        <v>2014</v>
      </c>
      <c r="O1412" s="25" t="str">
        <f t="shared" si="136"/>
        <v>Nov</v>
      </c>
      <c r="P1412" s="19">
        <f t="shared" si="137"/>
        <v>42004.966840277775</v>
      </c>
      <c r="Q1412" t="b">
        <v>0</v>
      </c>
      <c r="R1412">
        <v>1</v>
      </c>
      <c r="S1412" t="b">
        <v>0</v>
      </c>
      <c r="T1412" t="s">
        <v>8287</v>
      </c>
      <c r="U1412" s="8">
        <v>1.6666666666666666E-4</v>
      </c>
      <c r="V1412" s="17">
        <f t="shared" si="132"/>
        <v>1</v>
      </c>
      <c r="W1412" t="s">
        <v>8322</v>
      </c>
      <c r="X1412" t="s">
        <v>8341</v>
      </c>
    </row>
    <row r="1413" spans="1:24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21">
        <f t="shared" si="133"/>
        <v>42479.110185185178</v>
      </c>
      <c r="L1413" s="24">
        <v>42479.110185185185</v>
      </c>
      <c r="M1413" s="27">
        <f t="shared" si="134"/>
        <v>4</v>
      </c>
      <c r="N1413" s="27">
        <f t="shared" si="135"/>
        <v>2016</v>
      </c>
      <c r="O1413" s="25" t="str">
        <f t="shared" si="136"/>
        <v>Apr</v>
      </c>
      <c r="P1413" s="19">
        <f t="shared" si="137"/>
        <v>42524.110185185178</v>
      </c>
      <c r="Q1413" t="b">
        <v>0</v>
      </c>
      <c r="R1413">
        <v>3</v>
      </c>
      <c r="S1413" t="b">
        <v>0</v>
      </c>
      <c r="T1413" t="s">
        <v>8287</v>
      </c>
      <c r="U1413" s="8">
        <v>2.3333333333333335E-3</v>
      </c>
      <c r="V1413" s="17">
        <f t="shared" si="132"/>
        <v>2.3333333333333335</v>
      </c>
      <c r="W1413" t="s">
        <v>8322</v>
      </c>
      <c r="X1413" t="s">
        <v>8341</v>
      </c>
    </row>
    <row r="1414" spans="1:24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21">
        <f t="shared" si="133"/>
        <v>42012.850694444445</v>
      </c>
      <c r="L1414" s="24">
        <v>42012.850694444445</v>
      </c>
      <c r="M1414" s="27">
        <f t="shared" si="134"/>
        <v>1</v>
      </c>
      <c r="N1414" s="27">
        <f t="shared" si="135"/>
        <v>2015</v>
      </c>
      <c r="O1414" s="25" t="str">
        <f t="shared" si="136"/>
        <v>Jan</v>
      </c>
      <c r="P1414" s="19">
        <f t="shared" si="137"/>
        <v>42040.850694444445</v>
      </c>
      <c r="Q1414" t="b">
        <v>0</v>
      </c>
      <c r="R1414">
        <v>13</v>
      </c>
      <c r="S1414" t="b">
        <v>0</v>
      </c>
      <c r="T1414" t="s">
        <v>8287</v>
      </c>
      <c r="U1414" s="8">
        <v>4.5714285714285714E-2</v>
      </c>
      <c r="V1414" s="17">
        <f t="shared" si="132"/>
        <v>24.615384615384617</v>
      </c>
      <c r="W1414" t="s">
        <v>8322</v>
      </c>
      <c r="X1414" t="s">
        <v>8341</v>
      </c>
    </row>
    <row r="1415" spans="1:24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21">
        <f t="shared" si="133"/>
        <v>41946.855312499996</v>
      </c>
      <c r="L1415" s="24">
        <v>41946.855312500003</v>
      </c>
      <c r="M1415" s="27">
        <f t="shared" si="134"/>
        <v>11</v>
      </c>
      <c r="N1415" s="27">
        <f t="shared" si="135"/>
        <v>2014</v>
      </c>
      <c r="O1415" s="25" t="str">
        <f t="shared" si="136"/>
        <v>Nov</v>
      </c>
      <c r="P1415" s="19">
        <f t="shared" si="137"/>
        <v>41976.855312499996</v>
      </c>
      <c r="Q1415" t="b">
        <v>0</v>
      </c>
      <c r="R1415">
        <v>1</v>
      </c>
      <c r="S1415" t="b">
        <v>0</v>
      </c>
      <c r="T1415" t="s">
        <v>8287</v>
      </c>
      <c r="U1415" s="8">
        <v>0.05</v>
      </c>
      <c r="V1415" s="17">
        <f t="shared" si="132"/>
        <v>100</v>
      </c>
      <c r="W1415" t="s">
        <v>8322</v>
      </c>
      <c r="X1415" t="s">
        <v>8341</v>
      </c>
    </row>
    <row r="1416" spans="1:24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21">
        <f t="shared" si="133"/>
        <v>42360.228819444441</v>
      </c>
      <c r="L1416" s="24">
        <v>42360.228819444441</v>
      </c>
      <c r="M1416" s="27">
        <f t="shared" si="134"/>
        <v>12</v>
      </c>
      <c r="N1416" s="27">
        <f t="shared" si="135"/>
        <v>2015</v>
      </c>
      <c r="O1416" s="25" t="str">
        <f t="shared" si="136"/>
        <v>Dec</v>
      </c>
      <c r="P1416" s="19">
        <f t="shared" si="137"/>
        <v>42420.228819444441</v>
      </c>
      <c r="Q1416" t="b">
        <v>0</v>
      </c>
      <c r="R1416">
        <v>1</v>
      </c>
      <c r="S1416" t="b">
        <v>0</v>
      </c>
      <c r="T1416" t="s">
        <v>8287</v>
      </c>
      <c r="U1416" s="8">
        <v>2E-3</v>
      </c>
      <c r="V1416" s="17">
        <f t="shared" si="132"/>
        <v>1</v>
      </c>
      <c r="W1416" t="s">
        <v>8322</v>
      </c>
      <c r="X1416" t="s">
        <v>8341</v>
      </c>
    </row>
    <row r="1417" spans="1:24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21">
        <f t="shared" si="133"/>
        <v>42708.044756944444</v>
      </c>
      <c r="L1417" s="24">
        <v>42708.044756944444</v>
      </c>
      <c r="M1417" s="27">
        <f t="shared" si="134"/>
        <v>12</v>
      </c>
      <c r="N1417" s="27">
        <f t="shared" si="135"/>
        <v>2016</v>
      </c>
      <c r="O1417" s="25" t="str">
        <f t="shared" si="136"/>
        <v>Dec</v>
      </c>
      <c r="P1417" s="19">
        <f t="shared" si="137"/>
        <v>42738.044756944444</v>
      </c>
      <c r="Q1417" t="b">
        <v>0</v>
      </c>
      <c r="R1417">
        <v>9</v>
      </c>
      <c r="S1417" t="b">
        <v>0</v>
      </c>
      <c r="T1417" t="s">
        <v>8287</v>
      </c>
      <c r="U1417" s="8">
        <v>0.18181818181818182</v>
      </c>
      <c r="V1417" s="17">
        <f t="shared" si="132"/>
        <v>88.888888888888886</v>
      </c>
      <c r="W1417" t="s">
        <v>8322</v>
      </c>
      <c r="X1417" t="s">
        <v>8341</v>
      </c>
    </row>
    <row r="1418" spans="1:24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21">
        <f t="shared" si="133"/>
        <v>42192.467488425922</v>
      </c>
      <c r="L1418" s="24">
        <v>42192.467488425929</v>
      </c>
      <c r="M1418" s="27">
        <f t="shared" si="134"/>
        <v>7</v>
      </c>
      <c r="N1418" s="27">
        <f t="shared" si="135"/>
        <v>2015</v>
      </c>
      <c r="O1418" s="25" t="str">
        <f t="shared" si="136"/>
        <v>Jul</v>
      </c>
      <c r="P1418" s="19">
        <f t="shared" si="137"/>
        <v>42232.467488425922</v>
      </c>
      <c r="Q1418" t="b">
        <v>0</v>
      </c>
      <c r="R1418">
        <v>0</v>
      </c>
      <c r="S1418" t="b">
        <v>0</v>
      </c>
      <c r="T1418" t="s">
        <v>8287</v>
      </c>
      <c r="U1418" s="8">
        <v>0</v>
      </c>
      <c r="V1418" s="17" t="e">
        <f t="shared" si="132"/>
        <v>#DIV/0!</v>
      </c>
      <c r="W1418" t="s">
        <v>8322</v>
      </c>
      <c r="X1418" t="s">
        <v>8341</v>
      </c>
    </row>
    <row r="1419" spans="1:24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21">
        <f t="shared" si="133"/>
        <v>42299.717812499999</v>
      </c>
      <c r="L1419" s="24">
        <v>42299.717812499999</v>
      </c>
      <c r="M1419" s="27">
        <f t="shared" si="134"/>
        <v>10</v>
      </c>
      <c r="N1419" s="27">
        <f t="shared" si="135"/>
        <v>2015</v>
      </c>
      <c r="O1419" s="25" t="str">
        <f t="shared" si="136"/>
        <v>Oct</v>
      </c>
      <c r="P1419" s="19">
        <f t="shared" si="137"/>
        <v>42329.759479166663</v>
      </c>
      <c r="Q1419" t="b">
        <v>0</v>
      </c>
      <c r="R1419">
        <v>2</v>
      </c>
      <c r="S1419" t="b">
        <v>0</v>
      </c>
      <c r="T1419" t="s">
        <v>8287</v>
      </c>
      <c r="U1419" s="8">
        <v>1.2222222222222223E-2</v>
      </c>
      <c r="V1419" s="17">
        <f t="shared" si="132"/>
        <v>27.5</v>
      </c>
      <c r="W1419" t="s">
        <v>8322</v>
      </c>
      <c r="X1419" t="s">
        <v>8341</v>
      </c>
    </row>
    <row r="1420" spans="1:24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21">
        <f t="shared" si="133"/>
        <v>42231.941828703704</v>
      </c>
      <c r="L1420" s="24">
        <v>42231.941828703704</v>
      </c>
      <c r="M1420" s="27">
        <f t="shared" si="134"/>
        <v>8</v>
      </c>
      <c r="N1420" s="27">
        <f t="shared" si="135"/>
        <v>2015</v>
      </c>
      <c r="O1420" s="25" t="str">
        <f t="shared" si="136"/>
        <v>Aug</v>
      </c>
      <c r="P1420" s="19">
        <f t="shared" si="137"/>
        <v>42262.257638888885</v>
      </c>
      <c r="Q1420" t="b">
        <v>0</v>
      </c>
      <c r="R1420">
        <v>1</v>
      </c>
      <c r="S1420" t="b">
        <v>0</v>
      </c>
      <c r="T1420" t="s">
        <v>8287</v>
      </c>
      <c r="U1420" s="8">
        <v>2E-3</v>
      </c>
      <c r="V1420" s="17">
        <f t="shared" si="132"/>
        <v>6</v>
      </c>
      <c r="W1420" t="s">
        <v>8322</v>
      </c>
      <c r="X1420" t="s">
        <v>8341</v>
      </c>
    </row>
    <row r="1421" spans="1:24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21">
        <f t="shared" si="133"/>
        <v>42395.248078703698</v>
      </c>
      <c r="L1421" s="24">
        <v>42395.248078703706</v>
      </c>
      <c r="M1421" s="27">
        <f t="shared" si="134"/>
        <v>1</v>
      </c>
      <c r="N1421" s="27">
        <f t="shared" si="135"/>
        <v>2016</v>
      </c>
      <c r="O1421" s="25" t="str">
        <f t="shared" si="136"/>
        <v>Jan</v>
      </c>
      <c r="P1421" s="19">
        <f t="shared" si="137"/>
        <v>42425.248078703698</v>
      </c>
      <c r="Q1421" t="b">
        <v>0</v>
      </c>
      <c r="R1421">
        <v>10</v>
      </c>
      <c r="S1421" t="b">
        <v>0</v>
      </c>
      <c r="T1421" t="s">
        <v>8287</v>
      </c>
      <c r="U1421" s="8">
        <v>7.0634920634920634E-2</v>
      </c>
      <c r="V1421" s="17">
        <f t="shared" si="132"/>
        <v>44.5</v>
      </c>
      <c r="W1421" t="s">
        <v>8322</v>
      </c>
      <c r="X1421" t="s">
        <v>8341</v>
      </c>
    </row>
    <row r="1422" spans="1:24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21">
        <f t="shared" si="133"/>
        <v>42622.24790509259</v>
      </c>
      <c r="L1422" s="24">
        <v>42622.24790509259</v>
      </c>
      <c r="M1422" s="27">
        <f t="shared" si="134"/>
        <v>9</v>
      </c>
      <c r="N1422" s="27">
        <f t="shared" si="135"/>
        <v>2016</v>
      </c>
      <c r="O1422" s="25" t="str">
        <f t="shared" si="136"/>
        <v>Sep</v>
      </c>
      <c r="P1422" s="19">
        <f t="shared" si="137"/>
        <v>42652.24790509259</v>
      </c>
      <c r="Q1422" t="b">
        <v>0</v>
      </c>
      <c r="R1422">
        <v>3</v>
      </c>
      <c r="S1422" t="b">
        <v>0</v>
      </c>
      <c r="T1422" t="s">
        <v>8287</v>
      </c>
      <c r="U1422" s="8">
        <v>2.7272727272727271E-2</v>
      </c>
      <c r="V1422" s="17">
        <f t="shared" si="132"/>
        <v>1</v>
      </c>
      <c r="W1422" t="s">
        <v>8322</v>
      </c>
      <c r="X1422" t="s">
        <v>8341</v>
      </c>
    </row>
    <row r="1423" spans="1:24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21">
        <f t="shared" si="133"/>
        <v>42524.459328703706</v>
      </c>
      <c r="L1423" s="24">
        <v>42524.459328703706</v>
      </c>
      <c r="M1423" s="27">
        <f t="shared" si="134"/>
        <v>6</v>
      </c>
      <c r="N1423" s="27">
        <f t="shared" si="135"/>
        <v>2016</v>
      </c>
      <c r="O1423" s="25" t="str">
        <f t="shared" si="136"/>
        <v>Jun</v>
      </c>
      <c r="P1423" s="19">
        <f t="shared" si="137"/>
        <v>42549.459328703706</v>
      </c>
      <c r="Q1423" t="b">
        <v>0</v>
      </c>
      <c r="R1423">
        <v>2</v>
      </c>
      <c r="S1423" t="b">
        <v>0</v>
      </c>
      <c r="T1423" t="s">
        <v>8287</v>
      </c>
      <c r="U1423" s="8">
        <v>1E-3</v>
      </c>
      <c r="V1423" s="17">
        <f t="shared" si="132"/>
        <v>100</v>
      </c>
      <c r="W1423" t="s">
        <v>8322</v>
      </c>
      <c r="X1423" t="s">
        <v>8341</v>
      </c>
    </row>
    <row r="1424" spans="1:24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21">
        <f t="shared" si="133"/>
        <v>42013.707280092589</v>
      </c>
      <c r="L1424" s="24">
        <v>42013.707280092596</v>
      </c>
      <c r="M1424" s="27">
        <f t="shared" si="134"/>
        <v>1</v>
      </c>
      <c r="N1424" s="27">
        <f t="shared" si="135"/>
        <v>2015</v>
      </c>
      <c r="O1424" s="25" t="str">
        <f t="shared" si="136"/>
        <v>Jan</v>
      </c>
      <c r="P1424" s="19">
        <f t="shared" si="137"/>
        <v>42043.707280092589</v>
      </c>
      <c r="Q1424" t="b">
        <v>0</v>
      </c>
      <c r="R1424">
        <v>2</v>
      </c>
      <c r="S1424" t="b">
        <v>0</v>
      </c>
      <c r="T1424" t="s">
        <v>8287</v>
      </c>
      <c r="U1424" s="8">
        <v>1.0399999999999999E-3</v>
      </c>
      <c r="V1424" s="17">
        <f t="shared" si="132"/>
        <v>13</v>
      </c>
      <c r="W1424" t="s">
        <v>8322</v>
      </c>
      <c r="X1424" t="s">
        <v>8341</v>
      </c>
    </row>
    <row r="1425" spans="1:24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21">
        <f t="shared" si="133"/>
        <v>42604.031296296293</v>
      </c>
      <c r="L1425" s="24">
        <v>42604.0312962963</v>
      </c>
      <c r="M1425" s="27">
        <f t="shared" si="134"/>
        <v>8</v>
      </c>
      <c r="N1425" s="27">
        <f t="shared" si="135"/>
        <v>2016</v>
      </c>
      <c r="O1425" s="25" t="str">
        <f t="shared" si="136"/>
        <v>Aug</v>
      </c>
      <c r="P1425" s="19">
        <f t="shared" si="137"/>
        <v>42634.031296296293</v>
      </c>
      <c r="Q1425" t="b">
        <v>0</v>
      </c>
      <c r="R1425">
        <v>1</v>
      </c>
      <c r="S1425" t="b">
        <v>0</v>
      </c>
      <c r="T1425" t="s">
        <v>8287</v>
      </c>
      <c r="U1425" s="8">
        <v>3.3333333333333335E-3</v>
      </c>
      <c r="V1425" s="17">
        <f t="shared" si="132"/>
        <v>100</v>
      </c>
      <c r="W1425" t="s">
        <v>8322</v>
      </c>
      <c r="X1425" t="s">
        <v>8341</v>
      </c>
    </row>
    <row r="1426" spans="1:24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21">
        <f t="shared" si="133"/>
        <v>42340.151979166665</v>
      </c>
      <c r="L1426" s="24">
        <v>42340.151979166665</v>
      </c>
      <c r="M1426" s="27">
        <f t="shared" si="134"/>
        <v>12</v>
      </c>
      <c r="N1426" s="27">
        <f t="shared" si="135"/>
        <v>2015</v>
      </c>
      <c r="O1426" s="25" t="str">
        <f t="shared" si="136"/>
        <v>Dec</v>
      </c>
      <c r="P1426" s="19">
        <f t="shared" si="137"/>
        <v>42370.151979166665</v>
      </c>
      <c r="Q1426" t="b">
        <v>0</v>
      </c>
      <c r="R1426">
        <v>14</v>
      </c>
      <c r="S1426" t="b">
        <v>0</v>
      </c>
      <c r="T1426" t="s">
        <v>8287</v>
      </c>
      <c r="U1426" s="8">
        <v>0.2036</v>
      </c>
      <c r="V1426" s="17">
        <f t="shared" si="132"/>
        <v>109.07142857142857</v>
      </c>
      <c r="W1426" t="s">
        <v>8322</v>
      </c>
      <c r="X1426" t="s">
        <v>8341</v>
      </c>
    </row>
    <row r="1427" spans="1:24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21">
        <f t="shared" si="133"/>
        <v>42676.509282407402</v>
      </c>
      <c r="L1427" s="24">
        <v>42676.509282407409</v>
      </c>
      <c r="M1427" s="27">
        <f t="shared" si="134"/>
        <v>11</v>
      </c>
      <c r="N1427" s="27">
        <f t="shared" si="135"/>
        <v>2016</v>
      </c>
      <c r="O1427" s="25" t="str">
        <f t="shared" si="136"/>
        <v>Nov</v>
      </c>
      <c r="P1427" s="19">
        <f t="shared" si="137"/>
        <v>42689.550949074073</v>
      </c>
      <c r="Q1427" t="b">
        <v>0</v>
      </c>
      <c r="R1427">
        <v>0</v>
      </c>
      <c r="S1427" t="b">
        <v>0</v>
      </c>
      <c r="T1427" t="s">
        <v>8287</v>
      </c>
      <c r="U1427" s="8">
        <v>0</v>
      </c>
      <c r="V1427" s="17" t="e">
        <f t="shared" si="132"/>
        <v>#DIV/0!</v>
      </c>
      <c r="W1427" t="s">
        <v>8322</v>
      </c>
      <c r="X1427" t="s">
        <v>8341</v>
      </c>
    </row>
    <row r="1428" spans="1:24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21">
        <f t="shared" si="133"/>
        <v>42092.923136574071</v>
      </c>
      <c r="L1428" s="24">
        <v>42092.923136574071</v>
      </c>
      <c r="M1428" s="27">
        <f t="shared" si="134"/>
        <v>3</v>
      </c>
      <c r="N1428" s="27">
        <f t="shared" si="135"/>
        <v>2015</v>
      </c>
      <c r="O1428" s="25" t="str">
        <f t="shared" si="136"/>
        <v>Mar</v>
      </c>
      <c r="P1428" s="19">
        <f t="shared" si="137"/>
        <v>42122.923136574071</v>
      </c>
      <c r="Q1428" t="b">
        <v>0</v>
      </c>
      <c r="R1428">
        <v>0</v>
      </c>
      <c r="S1428" t="b">
        <v>0</v>
      </c>
      <c r="T1428" t="s">
        <v>8287</v>
      </c>
      <c r="U1428" s="8">
        <v>0</v>
      </c>
      <c r="V1428" s="17" t="e">
        <f t="shared" si="132"/>
        <v>#DIV/0!</v>
      </c>
      <c r="W1428" t="s">
        <v>8322</v>
      </c>
      <c r="X1428" t="s">
        <v>8341</v>
      </c>
    </row>
    <row r="1429" spans="1:24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21">
        <f t="shared" si="133"/>
        <v>42180.181944444441</v>
      </c>
      <c r="L1429" s="24">
        <v>42180.181944444441</v>
      </c>
      <c r="M1429" s="27">
        <f t="shared" si="134"/>
        <v>6</v>
      </c>
      <c r="N1429" s="27">
        <f t="shared" si="135"/>
        <v>2015</v>
      </c>
      <c r="O1429" s="25" t="str">
        <f t="shared" si="136"/>
        <v>Jun</v>
      </c>
      <c r="P1429" s="19">
        <f t="shared" si="137"/>
        <v>42240.181944444441</v>
      </c>
      <c r="Q1429" t="b">
        <v>0</v>
      </c>
      <c r="R1429">
        <v>4</v>
      </c>
      <c r="S1429" t="b">
        <v>0</v>
      </c>
      <c r="T1429" t="s">
        <v>8287</v>
      </c>
      <c r="U1429" s="8">
        <v>8.3799999999999999E-2</v>
      </c>
      <c r="V1429" s="17">
        <f t="shared" si="132"/>
        <v>104.75</v>
      </c>
      <c r="W1429" t="s">
        <v>8322</v>
      </c>
      <c r="X1429" t="s">
        <v>8341</v>
      </c>
    </row>
    <row r="1430" spans="1:24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21">
        <f t="shared" si="133"/>
        <v>42601.643344907403</v>
      </c>
      <c r="L1430" s="24">
        <v>42601.64334490741</v>
      </c>
      <c r="M1430" s="27">
        <f t="shared" si="134"/>
        <v>8</v>
      </c>
      <c r="N1430" s="27">
        <f t="shared" si="135"/>
        <v>2016</v>
      </c>
      <c r="O1430" s="25" t="str">
        <f t="shared" si="136"/>
        <v>Aug</v>
      </c>
      <c r="P1430" s="19">
        <f t="shared" si="137"/>
        <v>42631.643344907403</v>
      </c>
      <c r="Q1430" t="b">
        <v>0</v>
      </c>
      <c r="R1430">
        <v>3</v>
      </c>
      <c r="S1430" t="b">
        <v>0</v>
      </c>
      <c r="T1430" t="s">
        <v>8287</v>
      </c>
      <c r="U1430" s="8">
        <v>4.4999999999999998E-2</v>
      </c>
      <c r="V1430" s="17">
        <f t="shared" si="132"/>
        <v>15</v>
      </c>
      <c r="W1430" t="s">
        <v>8322</v>
      </c>
      <c r="X1430" t="s">
        <v>8341</v>
      </c>
    </row>
    <row r="1431" spans="1:24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21">
        <f t="shared" si="133"/>
        <v>42432.171493055554</v>
      </c>
      <c r="L1431" s="24">
        <v>42432.171493055554</v>
      </c>
      <c r="M1431" s="27">
        <f t="shared" si="134"/>
        <v>3</v>
      </c>
      <c r="N1431" s="27">
        <f t="shared" si="135"/>
        <v>2016</v>
      </c>
      <c r="O1431" s="25" t="str">
        <f t="shared" si="136"/>
        <v>Mar</v>
      </c>
      <c r="P1431" s="19">
        <f t="shared" si="137"/>
        <v>42462.129826388882</v>
      </c>
      <c r="Q1431" t="b">
        <v>0</v>
      </c>
      <c r="R1431">
        <v>0</v>
      </c>
      <c r="S1431" t="b">
        <v>0</v>
      </c>
      <c r="T1431" t="s">
        <v>8287</v>
      </c>
      <c r="U1431" s="8">
        <v>0</v>
      </c>
      <c r="V1431" s="17" t="e">
        <f t="shared" si="132"/>
        <v>#DIV/0!</v>
      </c>
      <c r="W1431" t="s">
        <v>8322</v>
      </c>
      <c r="X1431" t="s">
        <v>8341</v>
      </c>
    </row>
    <row r="1432" spans="1:24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21">
        <f t="shared" si="133"/>
        <v>42073.852337962962</v>
      </c>
      <c r="L1432" s="24">
        <v>42073.852337962962</v>
      </c>
      <c r="M1432" s="27">
        <f t="shared" si="134"/>
        <v>3</v>
      </c>
      <c r="N1432" s="27">
        <f t="shared" si="135"/>
        <v>2015</v>
      </c>
      <c r="O1432" s="25" t="str">
        <f t="shared" si="136"/>
        <v>Mar</v>
      </c>
      <c r="P1432" s="19">
        <f t="shared" si="137"/>
        <v>42103.852337962962</v>
      </c>
      <c r="Q1432" t="b">
        <v>0</v>
      </c>
      <c r="R1432">
        <v>5</v>
      </c>
      <c r="S1432" t="b">
        <v>0</v>
      </c>
      <c r="T1432" t="s">
        <v>8287</v>
      </c>
      <c r="U1432" s="8">
        <v>8.0600000000000005E-2</v>
      </c>
      <c r="V1432" s="17">
        <f t="shared" si="132"/>
        <v>80.599999999999994</v>
      </c>
      <c r="W1432" t="s">
        <v>8322</v>
      </c>
      <c r="X1432" t="s">
        <v>8341</v>
      </c>
    </row>
    <row r="1433" spans="1:24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21">
        <f t="shared" si="133"/>
        <v>41961.605185185188</v>
      </c>
      <c r="L1433" s="24">
        <v>41961.605185185188</v>
      </c>
      <c r="M1433" s="27">
        <f t="shared" si="134"/>
        <v>11</v>
      </c>
      <c r="N1433" s="27">
        <f t="shared" si="135"/>
        <v>2014</v>
      </c>
      <c r="O1433" s="25" t="str">
        <f t="shared" si="136"/>
        <v>Nov</v>
      </c>
      <c r="P1433" s="19">
        <f t="shared" si="137"/>
        <v>41992.605185185188</v>
      </c>
      <c r="Q1433" t="b">
        <v>0</v>
      </c>
      <c r="R1433">
        <v>47</v>
      </c>
      <c r="S1433" t="b">
        <v>0</v>
      </c>
      <c r="T1433" t="s">
        <v>8287</v>
      </c>
      <c r="U1433" s="8">
        <v>0.31947058823529412</v>
      </c>
      <c r="V1433" s="17">
        <f t="shared" si="132"/>
        <v>115.55319148936171</v>
      </c>
      <c r="W1433" t="s">
        <v>8322</v>
      </c>
      <c r="X1433" t="s">
        <v>8341</v>
      </c>
    </row>
    <row r="1434" spans="1:24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21">
        <f t="shared" si="133"/>
        <v>42304.002499999995</v>
      </c>
      <c r="L1434" s="24">
        <v>42304.002500000002</v>
      </c>
      <c r="M1434" s="27">
        <f t="shared" si="134"/>
        <v>10</v>
      </c>
      <c r="N1434" s="27">
        <f t="shared" si="135"/>
        <v>2015</v>
      </c>
      <c r="O1434" s="25" t="str">
        <f t="shared" si="136"/>
        <v>Oct</v>
      </c>
      <c r="P1434" s="19">
        <f t="shared" si="137"/>
        <v>42334.044166666667</v>
      </c>
      <c r="Q1434" t="b">
        <v>0</v>
      </c>
      <c r="R1434">
        <v>0</v>
      </c>
      <c r="S1434" t="b">
        <v>0</v>
      </c>
      <c r="T1434" t="s">
        <v>8287</v>
      </c>
      <c r="U1434" s="8">
        <v>0</v>
      </c>
      <c r="V1434" s="17" t="e">
        <f t="shared" si="132"/>
        <v>#DIV/0!</v>
      </c>
      <c r="W1434" t="s">
        <v>8322</v>
      </c>
      <c r="X1434" t="s">
        <v>8341</v>
      </c>
    </row>
    <row r="1435" spans="1:24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21">
        <f t="shared" si="133"/>
        <v>42175.572083333333</v>
      </c>
      <c r="L1435" s="24">
        <v>42175.572083333333</v>
      </c>
      <c r="M1435" s="27">
        <f t="shared" si="134"/>
        <v>6</v>
      </c>
      <c r="N1435" s="27">
        <f t="shared" si="135"/>
        <v>2015</v>
      </c>
      <c r="O1435" s="25" t="str">
        <f t="shared" si="136"/>
        <v>Jun</v>
      </c>
      <c r="P1435" s="19">
        <f t="shared" si="137"/>
        <v>42205.572083333333</v>
      </c>
      <c r="Q1435" t="b">
        <v>0</v>
      </c>
      <c r="R1435">
        <v>10</v>
      </c>
      <c r="S1435" t="b">
        <v>0</v>
      </c>
      <c r="T1435" t="s">
        <v>8287</v>
      </c>
      <c r="U1435" s="8">
        <v>6.7083333333333328E-2</v>
      </c>
      <c r="V1435" s="17">
        <f t="shared" si="132"/>
        <v>80.5</v>
      </c>
      <c r="W1435" t="s">
        <v>8322</v>
      </c>
      <c r="X1435" t="s">
        <v>8341</v>
      </c>
    </row>
    <row r="1436" spans="1:24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21">
        <f t="shared" si="133"/>
        <v>42673.417534722219</v>
      </c>
      <c r="L1436" s="24">
        <v>42673.417534722219</v>
      </c>
      <c r="M1436" s="27">
        <f t="shared" si="134"/>
        <v>10</v>
      </c>
      <c r="N1436" s="27">
        <f t="shared" si="135"/>
        <v>2016</v>
      </c>
      <c r="O1436" s="25" t="str">
        <f t="shared" si="136"/>
        <v>Oct</v>
      </c>
      <c r="P1436" s="19">
        <f t="shared" si="137"/>
        <v>42714.249999999993</v>
      </c>
      <c r="Q1436" t="b">
        <v>0</v>
      </c>
      <c r="R1436">
        <v>11</v>
      </c>
      <c r="S1436" t="b">
        <v>0</v>
      </c>
      <c r="T1436" t="s">
        <v>8287</v>
      </c>
      <c r="U1436" s="8">
        <v>9.987804878048781E-2</v>
      </c>
      <c r="V1436" s="17">
        <f t="shared" si="132"/>
        <v>744.5454545454545</v>
      </c>
      <c r="W1436" t="s">
        <v>8322</v>
      </c>
      <c r="X1436" t="s">
        <v>8341</v>
      </c>
    </row>
    <row r="1437" spans="1:24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21">
        <f t="shared" si="133"/>
        <v>42142.558773148143</v>
      </c>
      <c r="L1437" s="24">
        <v>42142.55877314815</v>
      </c>
      <c r="M1437" s="27">
        <f t="shared" si="134"/>
        <v>5</v>
      </c>
      <c r="N1437" s="27">
        <f t="shared" si="135"/>
        <v>2015</v>
      </c>
      <c r="O1437" s="25" t="str">
        <f t="shared" si="136"/>
        <v>May</v>
      </c>
      <c r="P1437" s="19">
        <f t="shared" si="137"/>
        <v>42163.416666666664</v>
      </c>
      <c r="Q1437" t="b">
        <v>0</v>
      </c>
      <c r="R1437">
        <v>2</v>
      </c>
      <c r="S1437" t="b">
        <v>0</v>
      </c>
      <c r="T1437" t="s">
        <v>8287</v>
      </c>
      <c r="U1437" s="8">
        <v>1E-3</v>
      </c>
      <c r="V1437" s="17">
        <f t="shared" si="132"/>
        <v>7.5</v>
      </c>
      <c r="W1437" t="s">
        <v>8322</v>
      </c>
      <c r="X1437" t="s">
        <v>8341</v>
      </c>
    </row>
    <row r="1438" spans="1:24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21">
        <f t="shared" si="133"/>
        <v>42258.57199074074</v>
      </c>
      <c r="L1438" s="24">
        <v>42258.57199074074</v>
      </c>
      <c r="M1438" s="27">
        <f t="shared" si="134"/>
        <v>9</v>
      </c>
      <c r="N1438" s="27">
        <f t="shared" si="135"/>
        <v>2015</v>
      </c>
      <c r="O1438" s="25" t="str">
        <f t="shared" si="136"/>
        <v>Sep</v>
      </c>
      <c r="P1438" s="19">
        <f t="shared" si="137"/>
        <v>42288.57199074074</v>
      </c>
      <c r="Q1438" t="b">
        <v>0</v>
      </c>
      <c r="R1438">
        <v>2</v>
      </c>
      <c r="S1438" t="b">
        <v>0</v>
      </c>
      <c r="T1438" t="s">
        <v>8287</v>
      </c>
      <c r="U1438" s="8">
        <v>7.7000000000000002E-3</v>
      </c>
      <c r="V1438" s="17">
        <f t="shared" si="132"/>
        <v>38.5</v>
      </c>
      <c r="W1438" t="s">
        <v>8322</v>
      </c>
      <c r="X1438" t="s">
        <v>8341</v>
      </c>
    </row>
    <row r="1439" spans="1:24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21">
        <f t="shared" si="133"/>
        <v>42391.141863425924</v>
      </c>
      <c r="L1439" s="24">
        <v>42391.141863425924</v>
      </c>
      <c r="M1439" s="27">
        <f t="shared" si="134"/>
        <v>1</v>
      </c>
      <c r="N1439" s="27">
        <f t="shared" si="135"/>
        <v>2016</v>
      </c>
      <c r="O1439" s="25" t="str">
        <f t="shared" si="136"/>
        <v>Jan</v>
      </c>
      <c r="P1439" s="19">
        <f t="shared" si="137"/>
        <v>42421.141863425924</v>
      </c>
      <c r="Q1439" t="b">
        <v>0</v>
      </c>
      <c r="R1439">
        <v>22</v>
      </c>
      <c r="S1439" t="b">
        <v>0</v>
      </c>
      <c r="T1439" t="s">
        <v>8287</v>
      </c>
      <c r="U1439" s="8">
        <v>0.26900000000000002</v>
      </c>
      <c r="V1439" s="17">
        <f t="shared" si="132"/>
        <v>36.68181818181818</v>
      </c>
      <c r="W1439" t="s">
        <v>8322</v>
      </c>
      <c r="X1439" t="s">
        <v>8341</v>
      </c>
    </row>
    <row r="1440" spans="1:24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21">
        <f t="shared" si="133"/>
        <v>41796.32336805555</v>
      </c>
      <c r="L1440" s="24">
        <v>41796.323368055557</v>
      </c>
      <c r="M1440" s="27">
        <f t="shared" si="134"/>
        <v>6</v>
      </c>
      <c r="N1440" s="27">
        <f t="shared" si="135"/>
        <v>2014</v>
      </c>
      <c r="O1440" s="25" t="str">
        <f t="shared" si="136"/>
        <v>Jun</v>
      </c>
      <c r="P1440" s="19">
        <f t="shared" si="137"/>
        <v>41832.999305555553</v>
      </c>
      <c r="Q1440" t="b">
        <v>0</v>
      </c>
      <c r="R1440">
        <v>8</v>
      </c>
      <c r="S1440" t="b">
        <v>0</v>
      </c>
      <c r="T1440" t="s">
        <v>8287</v>
      </c>
      <c r="U1440" s="8">
        <v>0.03</v>
      </c>
      <c r="V1440" s="17">
        <f t="shared" si="132"/>
        <v>75</v>
      </c>
      <c r="W1440" t="s">
        <v>8322</v>
      </c>
      <c r="X1440" t="s">
        <v>8341</v>
      </c>
    </row>
    <row r="1441" spans="1:24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21">
        <f t="shared" si="133"/>
        <v>42457.663182870368</v>
      </c>
      <c r="L1441" s="24">
        <v>42457.663182870368</v>
      </c>
      <c r="M1441" s="27">
        <f t="shared" si="134"/>
        <v>3</v>
      </c>
      <c r="N1441" s="27">
        <f t="shared" si="135"/>
        <v>2016</v>
      </c>
      <c r="O1441" s="25" t="str">
        <f t="shared" si="136"/>
        <v>Mar</v>
      </c>
      <c r="P1441" s="19">
        <f t="shared" si="137"/>
        <v>42487.371527777774</v>
      </c>
      <c r="Q1441" t="b">
        <v>0</v>
      </c>
      <c r="R1441">
        <v>6</v>
      </c>
      <c r="S1441" t="b">
        <v>0</v>
      </c>
      <c r="T1441" t="s">
        <v>8287</v>
      </c>
      <c r="U1441" s="8">
        <v>6.6055045871559637E-2</v>
      </c>
      <c r="V1441" s="17">
        <f t="shared" si="132"/>
        <v>30</v>
      </c>
      <c r="W1441" t="s">
        <v>8322</v>
      </c>
      <c r="X1441" t="s">
        <v>8341</v>
      </c>
    </row>
    <row r="1442" spans="1:24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21">
        <f t="shared" si="133"/>
        <v>42040.621539351851</v>
      </c>
      <c r="L1442" s="24">
        <v>42040.621539351851</v>
      </c>
      <c r="M1442" s="27">
        <f t="shared" si="134"/>
        <v>2</v>
      </c>
      <c r="N1442" s="27">
        <f t="shared" si="135"/>
        <v>2015</v>
      </c>
      <c r="O1442" s="25" t="str">
        <f t="shared" si="136"/>
        <v>Feb</v>
      </c>
      <c r="P1442" s="19">
        <f t="shared" si="137"/>
        <v>42070.621539351851</v>
      </c>
      <c r="Q1442" t="b">
        <v>0</v>
      </c>
      <c r="R1442">
        <v>1</v>
      </c>
      <c r="S1442" t="b">
        <v>0</v>
      </c>
      <c r="T1442" t="s">
        <v>8287</v>
      </c>
      <c r="U1442" s="8">
        <v>7.6923076923076926E-5</v>
      </c>
      <c r="V1442" s="17">
        <f t="shared" si="132"/>
        <v>1</v>
      </c>
      <c r="W1442" t="s">
        <v>8322</v>
      </c>
      <c r="X1442" t="s">
        <v>8341</v>
      </c>
    </row>
    <row r="1443" spans="1:24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21">
        <f t="shared" si="133"/>
        <v>42486.540081018517</v>
      </c>
      <c r="L1443" s="24">
        <v>42486.540081018517</v>
      </c>
      <c r="M1443" s="27">
        <f t="shared" si="134"/>
        <v>4</v>
      </c>
      <c r="N1443" s="27">
        <f t="shared" si="135"/>
        <v>2016</v>
      </c>
      <c r="O1443" s="25" t="str">
        <f t="shared" si="136"/>
        <v>Apr</v>
      </c>
      <c r="P1443" s="19">
        <f t="shared" si="137"/>
        <v>42516.540081018517</v>
      </c>
      <c r="Q1443" t="b">
        <v>0</v>
      </c>
      <c r="R1443">
        <v>3</v>
      </c>
      <c r="S1443" t="b">
        <v>0</v>
      </c>
      <c r="T1443" t="s">
        <v>8287</v>
      </c>
      <c r="U1443" s="8">
        <v>1.1222222222222222E-2</v>
      </c>
      <c r="V1443" s="17">
        <f t="shared" si="132"/>
        <v>673.33333333333337</v>
      </c>
      <c r="W1443" t="s">
        <v>8322</v>
      </c>
      <c r="X1443" t="s">
        <v>8341</v>
      </c>
    </row>
    <row r="1444" spans="1:24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21">
        <f t="shared" si="133"/>
        <v>42198.557511574072</v>
      </c>
      <c r="L1444" s="24">
        <v>42198.557511574072</v>
      </c>
      <c r="M1444" s="27">
        <f t="shared" si="134"/>
        <v>7</v>
      </c>
      <c r="N1444" s="27">
        <f t="shared" si="135"/>
        <v>2015</v>
      </c>
      <c r="O1444" s="25" t="str">
        <f t="shared" si="136"/>
        <v>Jul</v>
      </c>
      <c r="P1444" s="19">
        <f t="shared" si="137"/>
        <v>42258.557511574072</v>
      </c>
      <c r="Q1444" t="b">
        <v>0</v>
      </c>
      <c r="R1444">
        <v>0</v>
      </c>
      <c r="S1444" t="b">
        <v>0</v>
      </c>
      <c r="T1444" t="s">
        <v>8287</v>
      </c>
      <c r="U1444" s="8">
        <v>0</v>
      </c>
      <c r="V1444" s="17" t="e">
        <f t="shared" si="132"/>
        <v>#DIV/0!</v>
      </c>
      <c r="W1444" t="s">
        <v>8322</v>
      </c>
      <c r="X1444" t="s">
        <v>8341</v>
      </c>
    </row>
    <row r="1445" spans="1:24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21">
        <f t="shared" si="133"/>
        <v>42485.437013888884</v>
      </c>
      <c r="L1445" s="24">
        <v>42485.437013888892</v>
      </c>
      <c r="M1445" s="27">
        <f t="shared" si="134"/>
        <v>4</v>
      </c>
      <c r="N1445" s="27">
        <f t="shared" si="135"/>
        <v>2016</v>
      </c>
      <c r="O1445" s="25" t="str">
        <f t="shared" si="136"/>
        <v>Apr</v>
      </c>
      <c r="P1445" s="19">
        <f t="shared" si="137"/>
        <v>42515.437013888884</v>
      </c>
      <c r="Q1445" t="b">
        <v>0</v>
      </c>
      <c r="R1445">
        <v>0</v>
      </c>
      <c r="S1445" t="b">
        <v>0</v>
      </c>
      <c r="T1445" t="s">
        <v>8287</v>
      </c>
      <c r="U1445" s="8">
        <v>0</v>
      </c>
      <c r="V1445" s="17" t="e">
        <f t="shared" si="132"/>
        <v>#DIV/0!</v>
      </c>
      <c r="W1445" t="s">
        <v>8322</v>
      </c>
      <c r="X1445" t="s">
        <v>8341</v>
      </c>
    </row>
    <row r="1446" spans="1:24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21">
        <f t="shared" si="133"/>
        <v>42707.71769675926</v>
      </c>
      <c r="L1446" s="24">
        <v>42707.71769675926</v>
      </c>
      <c r="M1446" s="27">
        <f t="shared" si="134"/>
        <v>12</v>
      </c>
      <c r="N1446" s="27">
        <f t="shared" si="135"/>
        <v>2016</v>
      </c>
      <c r="O1446" s="25" t="str">
        <f t="shared" si="136"/>
        <v>Dec</v>
      </c>
      <c r="P1446" s="19">
        <f t="shared" si="137"/>
        <v>42737.71769675926</v>
      </c>
      <c r="Q1446" t="b">
        <v>0</v>
      </c>
      <c r="R1446">
        <v>0</v>
      </c>
      <c r="S1446" t="b">
        <v>0</v>
      </c>
      <c r="T1446" t="s">
        <v>8287</v>
      </c>
      <c r="U1446" s="8">
        <v>0</v>
      </c>
      <c r="V1446" s="17" t="e">
        <f t="shared" si="132"/>
        <v>#DIV/0!</v>
      </c>
      <c r="W1446" t="s">
        <v>8322</v>
      </c>
      <c r="X1446" t="s">
        <v>8341</v>
      </c>
    </row>
    <row r="1447" spans="1:24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21">
        <f t="shared" si="133"/>
        <v>42199.665069444447</v>
      </c>
      <c r="L1447" s="24">
        <v>42199.665069444447</v>
      </c>
      <c r="M1447" s="27">
        <f t="shared" si="134"/>
        <v>7</v>
      </c>
      <c r="N1447" s="27">
        <f t="shared" si="135"/>
        <v>2015</v>
      </c>
      <c r="O1447" s="25" t="str">
        <f t="shared" si="136"/>
        <v>Jul</v>
      </c>
      <c r="P1447" s="19">
        <f t="shared" si="137"/>
        <v>42259.665069444447</v>
      </c>
      <c r="Q1447" t="b">
        <v>0</v>
      </c>
      <c r="R1447">
        <v>0</v>
      </c>
      <c r="S1447" t="b">
        <v>0</v>
      </c>
      <c r="T1447" t="s">
        <v>8287</v>
      </c>
      <c r="U1447" s="8">
        <v>0</v>
      </c>
      <c r="V1447" s="17" t="e">
        <f t="shared" si="132"/>
        <v>#DIV/0!</v>
      </c>
      <c r="W1447" t="s">
        <v>8322</v>
      </c>
      <c r="X1447" t="s">
        <v>8341</v>
      </c>
    </row>
    <row r="1448" spans="1:24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21">
        <f t="shared" si="133"/>
        <v>42139.333969907406</v>
      </c>
      <c r="L1448" s="24">
        <v>42139.333969907406</v>
      </c>
      <c r="M1448" s="27">
        <f t="shared" si="134"/>
        <v>5</v>
      </c>
      <c r="N1448" s="27">
        <f t="shared" si="135"/>
        <v>2015</v>
      </c>
      <c r="O1448" s="25" t="str">
        <f t="shared" si="136"/>
        <v>May</v>
      </c>
      <c r="P1448" s="19">
        <f t="shared" si="137"/>
        <v>42169.333969907406</v>
      </c>
      <c r="Q1448" t="b">
        <v>0</v>
      </c>
      <c r="R1448">
        <v>0</v>
      </c>
      <c r="S1448" t="b">
        <v>0</v>
      </c>
      <c r="T1448" t="s">
        <v>8287</v>
      </c>
      <c r="U1448" s="8">
        <v>0</v>
      </c>
      <c r="V1448" s="17" t="e">
        <f t="shared" si="132"/>
        <v>#DIV/0!</v>
      </c>
      <c r="W1448" t="s">
        <v>8322</v>
      </c>
      <c r="X1448" t="s">
        <v>8341</v>
      </c>
    </row>
    <row r="1449" spans="1:24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21">
        <f t="shared" si="133"/>
        <v>42461.239328703705</v>
      </c>
      <c r="L1449" s="24">
        <v>42461.239328703705</v>
      </c>
      <c r="M1449" s="27">
        <f t="shared" si="134"/>
        <v>4</v>
      </c>
      <c r="N1449" s="27">
        <f t="shared" si="135"/>
        <v>2016</v>
      </c>
      <c r="O1449" s="25" t="str">
        <f t="shared" si="136"/>
        <v>Apr</v>
      </c>
      <c r="P1449" s="19">
        <f t="shared" si="137"/>
        <v>42481.239328703705</v>
      </c>
      <c r="Q1449" t="b">
        <v>0</v>
      </c>
      <c r="R1449">
        <v>3</v>
      </c>
      <c r="S1449" t="b">
        <v>0</v>
      </c>
      <c r="T1449" t="s">
        <v>8287</v>
      </c>
      <c r="U1449" s="8">
        <v>1.4999999999999999E-4</v>
      </c>
      <c r="V1449" s="17">
        <f t="shared" si="132"/>
        <v>25</v>
      </c>
      <c r="W1449" t="s">
        <v>8322</v>
      </c>
      <c r="X1449" t="s">
        <v>8341</v>
      </c>
    </row>
    <row r="1450" spans="1:24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21">
        <f t="shared" si="133"/>
        <v>42529.52238425926</v>
      </c>
      <c r="L1450" s="24">
        <v>42529.52238425926</v>
      </c>
      <c r="M1450" s="27">
        <f t="shared" si="134"/>
        <v>6</v>
      </c>
      <c r="N1450" s="27">
        <f t="shared" si="135"/>
        <v>2016</v>
      </c>
      <c r="O1450" s="25" t="str">
        <f t="shared" si="136"/>
        <v>Jun</v>
      </c>
      <c r="P1450" s="19">
        <f t="shared" si="137"/>
        <v>42559.52238425926</v>
      </c>
      <c r="Q1450" t="b">
        <v>0</v>
      </c>
      <c r="R1450">
        <v>0</v>
      </c>
      <c r="S1450" t="b">
        <v>0</v>
      </c>
      <c r="T1450" t="s">
        <v>8287</v>
      </c>
      <c r="U1450" s="8">
        <v>0</v>
      </c>
      <c r="V1450" s="17" t="e">
        <f t="shared" si="132"/>
        <v>#DIV/0!</v>
      </c>
      <c r="W1450" t="s">
        <v>8322</v>
      </c>
      <c r="X1450" t="s">
        <v>8341</v>
      </c>
    </row>
    <row r="1451" spans="1:24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21">
        <f t="shared" si="133"/>
        <v>42115.728217592587</v>
      </c>
      <c r="L1451" s="24">
        <v>42115.728217592594</v>
      </c>
      <c r="M1451" s="27">
        <f t="shared" si="134"/>
        <v>4</v>
      </c>
      <c r="N1451" s="27">
        <f t="shared" si="135"/>
        <v>2015</v>
      </c>
      <c r="O1451" s="25" t="str">
        <f t="shared" si="136"/>
        <v>Apr</v>
      </c>
      <c r="P1451" s="19">
        <f t="shared" si="137"/>
        <v>42146.017361111109</v>
      </c>
      <c r="Q1451" t="b">
        <v>0</v>
      </c>
      <c r="R1451">
        <v>0</v>
      </c>
      <c r="S1451" t="b">
        <v>0</v>
      </c>
      <c r="T1451" t="s">
        <v>8287</v>
      </c>
      <c r="U1451" s="8">
        <v>0</v>
      </c>
      <c r="V1451" s="17" t="e">
        <f t="shared" si="132"/>
        <v>#DIV/0!</v>
      </c>
      <c r="W1451" t="s">
        <v>8322</v>
      </c>
      <c r="X1451" t="s">
        <v>8341</v>
      </c>
    </row>
    <row r="1452" spans="1:24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21">
        <f t="shared" si="133"/>
        <v>42086.603067129625</v>
      </c>
      <c r="L1452" s="24">
        <v>42086.603067129632</v>
      </c>
      <c r="M1452" s="27">
        <f t="shared" si="134"/>
        <v>3</v>
      </c>
      <c r="N1452" s="27">
        <f t="shared" si="135"/>
        <v>2015</v>
      </c>
      <c r="O1452" s="25" t="str">
        <f t="shared" si="136"/>
        <v>Mar</v>
      </c>
      <c r="P1452" s="19">
        <f t="shared" si="137"/>
        <v>42134.603067129625</v>
      </c>
      <c r="Q1452" t="b">
        <v>0</v>
      </c>
      <c r="R1452">
        <v>1</v>
      </c>
      <c r="S1452" t="b">
        <v>0</v>
      </c>
      <c r="T1452" t="s">
        <v>8287</v>
      </c>
      <c r="U1452" s="8">
        <v>1.0000000000000001E-5</v>
      </c>
      <c r="V1452" s="17">
        <f t="shared" si="132"/>
        <v>1</v>
      </c>
      <c r="W1452" t="s">
        <v>8322</v>
      </c>
      <c r="X1452" t="s">
        <v>8341</v>
      </c>
    </row>
    <row r="1453" spans="1:24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21">
        <f t="shared" si="133"/>
        <v>42389.962928240733</v>
      </c>
      <c r="L1453" s="24">
        <v>42389.96292824074</v>
      </c>
      <c r="M1453" s="27">
        <f t="shared" si="134"/>
        <v>1</v>
      </c>
      <c r="N1453" s="27">
        <f t="shared" si="135"/>
        <v>2016</v>
      </c>
      <c r="O1453" s="25" t="str">
        <f t="shared" si="136"/>
        <v>Jan</v>
      </c>
      <c r="P1453" s="19">
        <f t="shared" si="137"/>
        <v>42419.962928240733</v>
      </c>
      <c r="Q1453" t="b">
        <v>0</v>
      </c>
      <c r="R1453">
        <v>2</v>
      </c>
      <c r="S1453" t="b">
        <v>0</v>
      </c>
      <c r="T1453" t="s">
        <v>8287</v>
      </c>
      <c r="U1453" s="8">
        <v>1.0554089709762533E-4</v>
      </c>
      <c r="V1453" s="17">
        <f t="shared" si="132"/>
        <v>1</v>
      </c>
      <c r="W1453" t="s">
        <v>8322</v>
      </c>
      <c r="X1453" t="s">
        <v>8341</v>
      </c>
    </row>
    <row r="1454" spans="1:24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21">
        <f t="shared" si="133"/>
        <v>41931.75068287037</v>
      </c>
      <c r="L1454" s="24">
        <v>41931.75068287037</v>
      </c>
      <c r="M1454" s="27">
        <f t="shared" si="134"/>
        <v>10</v>
      </c>
      <c r="N1454" s="27">
        <f t="shared" si="135"/>
        <v>2014</v>
      </c>
      <c r="O1454" s="25" t="str">
        <f t="shared" si="136"/>
        <v>Oct</v>
      </c>
      <c r="P1454" s="19">
        <f t="shared" si="137"/>
        <v>41961.792349537034</v>
      </c>
      <c r="Q1454" t="b">
        <v>0</v>
      </c>
      <c r="R1454">
        <v>0</v>
      </c>
      <c r="S1454" t="b">
        <v>0</v>
      </c>
      <c r="T1454" t="s">
        <v>8287</v>
      </c>
      <c r="U1454" s="8">
        <v>0</v>
      </c>
      <c r="V1454" s="17" t="e">
        <f t="shared" si="132"/>
        <v>#DIV/0!</v>
      </c>
      <c r="W1454" t="s">
        <v>8322</v>
      </c>
      <c r="X1454" t="s">
        <v>8341</v>
      </c>
    </row>
    <row r="1455" spans="1:24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21">
        <f t="shared" si="133"/>
        <v>41818.494942129626</v>
      </c>
      <c r="L1455" s="24">
        <v>41818.494942129626</v>
      </c>
      <c r="M1455" s="27">
        <f t="shared" si="134"/>
        <v>6</v>
      </c>
      <c r="N1455" s="27">
        <f t="shared" si="135"/>
        <v>2014</v>
      </c>
      <c r="O1455" s="25" t="str">
        <f t="shared" si="136"/>
        <v>Jun</v>
      </c>
      <c r="P1455" s="19">
        <f t="shared" si="137"/>
        <v>41848.494942129626</v>
      </c>
      <c r="Q1455" t="b">
        <v>0</v>
      </c>
      <c r="R1455">
        <v>0</v>
      </c>
      <c r="S1455" t="b">
        <v>0</v>
      </c>
      <c r="T1455" t="s">
        <v>8287</v>
      </c>
      <c r="U1455" s="8">
        <v>0</v>
      </c>
      <c r="V1455" s="17" t="e">
        <f t="shared" si="132"/>
        <v>#DIV/0!</v>
      </c>
      <c r="W1455" t="s">
        <v>8322</v>
      </c>
      <c r="X1455" t="s">
        <v>8341</v>
      </c>
    </row>
    <row r="1456" spans="1:24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21">
        <f t="shared" si="133"/>
        <v>42795.487812499996</v>
      </c>
      <c r="L1456" s="24">
        <v>42795.487812500003</v>
      </c>
      <c r="M1456" s="27">
        <f t="shared" si="134"/>
        <v>3</v>
      </c>
      <c r="N1456" s="27">
        <f t="shared" si="135"/>
        <v>2017</v>
      </c>
      <c r="O1456" s="25" t="str">
        <f t="shared" si="136"/>
        <v>Mar</v>
      </c>
      <c r="P1456" s="19">
        <f t="shared" si="137"/>
        <v>42840.446145833332</v>
      </c>
      <c r="Q1456" t="b">
        <v>0</v>
      </c>
      <c r="R1456">
        <v>1</v>
      </c>
      <c r="S1456" t="b">
        <v>0</v>
      </c>
      <c r="T1456" t="s">
        <v>8287</v>
      </c>
      <c r="U1456" s="8">
        <v>8.5714285714285719E-3</v>
      </c>
      <c r="V1456" s="17">
        <f t="shared" si="132"/>
        <v>15</v>
      </c>
      <c r="W1456" t="s">
        <v>8322</v>
      </c>
      <c r="X1456" t="s">
        <v>8341</v>
      </c>
    </row>
    <row r="1457" spans="1:24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21">
        <f t="shared" si="133"/>
        <v>42463.658333333333</v>
      </c>
      <c r="L1457" s="24">
        <v>42463.658333333333</v>
      </c>
      <c r="M1457" s="27">
        <f t="shared" si="134"/>
        <v>4</v>
      </c>
      <c r="N1457" s="27">
        <f t="shared" si="135"/>
        <v>2016</v>
      </c>
      <c r="O1457" s="25" t="str">
        <f t="shared" si="136"/>
        <v>Apr</v>
      </c>
      <c r="P1457" s="19">
        <f t="shared" si="137"/>
        <v>42484.707638888889</v>
      </c>
      <c r="Q1457" t="b">
        <v>0</v>
      </c>
      <c r="R1457">
        <v>7</v>
      </c>
      <c r="S1457" t="b">
        <v>0</v>
      </c>
      <c r="T1457" t="s">
        <v>8287</v>
      </c>
      <c r="U1457" s="8">
        <v>0.105</v>
      </c>
      <c r="V1457" s="17">
        <f t="shared" si="132"/>
        <v>225</v>
      </c>
      <c r="W1457" t="s">
        <v>8322</v>
      </c>
      <c r="X1457" t="s">
        <v>8341</v>
      </c>
    </row>
    <row r="1458" spans="1:24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21">
        <f t="shared" si="133"/>
        <v>41832.46435185185</v>
      </c>
      <c r="L1458" s="24">
        <v>41832.46435185185</v>
      </c>
      <c r="M1458" s="27">
        <f t="shared" si="134"/>
        <v>7</v>
      </c>
      <c r="N1458" s="27">
        <f t="shared" si="135"/>
        <v>2014</v>
      </c>
      <c r="O1458" s="25" t="str">
        <f t="shared" si="136"/>
        <v>Jul</v>
      </c>
      <c r="P1458" s="19">
        <f t="shared" si="137"/>
        <v>41887.360416666663</v>
      </c>
      <c r="Q1458" t="b">
        <v>0</v>
      </c>
      <c r="R1458">
        <v>3</v>
      </c>
      <c r="S1458" t="b">
        <v>0</v>
      </c>
      <c r="T1458" t="s">
        <v>8287</v>
      </c>
      <c r="U1458" s="8">
        <v>2.9000000000000001E-2</v>
      </c>
      <c r="V1458" s="17">
        <f t="shared" si="132"/>
        <v>48.333333333333336</v>
      </c>
      <c r="W1458" t="s">
        <v>8322</v>
      </c>
      <c r="X1458" t="s">
        <v>8341</v>
      </c>
    </row>
    <row r="1459" spans="1:24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21">
        <f t="shared" si="133"/>
        <v>42708.460243055553</v>
      </c>
      <c r="L1459" s="24">
        <v>42708.460243055553</v>
      </c>
      <c r="M1459" s="27">
        <f t="shared" si="134"/>
        <v>12</v>
      </c>
      <c r="N1459" s="27">
        <f t="shared" si="135"/>
        <v>2016</v>
      </c>
      <c r="O1459" s="25" t="str">
        <f t="shared" si="136"/>
        <v>Dec</v>
      </c>
      <c r="P1459" s="19">
        <f t="shared" si="137"/>
        <v>42738.460243055553</v>
      </c>
      <c r="Q1459" t="b">
        <v>0</v>
      </c>
      <c r="R1459">
        <v>0</v>
      </c>
      <c r="S1459" t="b">
        <v>0</v>
      </c>
      <c r="T1459" t="s">
        <v>8287</v>
      </c>
      <c r="U1459" s="8">
        <v>0</v>
      </c>
      <c r="V1459" s="17" t="e">
        <f t="shared" si="132"/>
        <v>#DIV/0!</v>
      </c>
      <c r="W1459" t="s">
        <v>8322</v>
      </c>
      <c r="X1459" t="s">
        <v>8341</v>
      </c>
    </row>
    <row r="1460" spans="1:24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21">
        <f t="shared" si="133"/>
        <v>42289.688009259255</v>
      </c>
      <c r="L1460" s="24">
        <v>42289.688009259262</v>
      </c>
      <c r="M1460" s="27">
        <f t="shared" si="134"/>
        <v>10</v>
      </c>
      <c r="N1460" s="27">
        <f t="shared" si="135"/>
        <v>2015</v>
      </c>
      <c r="O1460" s="25" t="str">
        <f t="shared" si="136"/>
        <v>Oct</v>
      </c>
      <c r="P1460" s="19">
        <f t="shared" si="137"/>
        <v>42319.729675925926</v>
      </c>
      <c r="Q1460" t="b">
        <v>0</v>
      </c>
      <c r="R1460">
        <v>0</v>
      </c>
      <c r="S1460" t="b">
        <v>0</v>
      </c>
      <c r="T1460" t="s">
        <v>8287</v>
      </c>
      <c r="U1460" s="8">
        <v>0</v>
      </c>
      <c r="V1460" s="17" t="e">
        <f t="shared" si="132"/>
        <v>#DIV/0!</v>
      </c>
      <c r="W1460" t="s">
        <v>8322</v>
      </c>
      <c r="X1460" t="s">
        <v>8341</v>
      </c>
    </row>
    <row r="1461" spans="1:24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21">
        <f t="shared" si="133"/>
        <v>41831.49722222222</v>
      </c>
      <c r="L1461" s="24">
        <v>41831.49722222222</v>
      </c>
      <c r="M1461" s="27">
        <f t="shared" si="134"/>
        <v>7</v>
      </c>
      <c r="N1461" s="27">
        <f t="shared" si="135"/>
        <v>2014</v>
      </c>
      <c r="O1461" s="25" t="str">
        <f t="shared" si="136"/>
        <v>Jul</v>
      </c>
      <c r="P1461" s="19">
        <f t="shared" si="137"/>
        <v>41861.958333333328</v>
      </c>
      <c r="Q1461" t="b">
        <v>0</v>
      </c>
      <c r="R1461">
        <v>0</v>
      </c>
      <c r="S1461" t="b">
        <v>0</v>
      </c>
      <c r="T1461" t="s">
        <v>8287</v>
      </c>
      <c r="U1461" s="8">
        <v>0</v>
      </c>
      <c r="V1461" s="17" t="e">
        <f t="shared" si="132"/>
        <v>#DIV/0!</v>
      </c>
      <c r="W1461" t="s">
        <v>8322</v>
      </c>
      <c r="X1461" t="s">
        <v>8341</v>
      </c>
    </row>
    <row r="1462" spans="1:24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21">
        <f t="shared" si="133"/>
        <v>42311.996481481481</v>
      </c>
      <c r="L1462" s="24">
        <v>42311.996481481481</v>
      </c>
      <c r="M1462" s="27">
        <f t="shared" si="134"/>
        <v>11</v>
      </c>
      <c r="N1462" s="27">
        <f t="shared" si="135"/>
        <v>2015</v>
      </c>
      <c r="O1462" s="25" t="str">
        <f t="shared" si="136"/>
        <v>Nov</v>
      </c>
      <c r="P1462" s="19">
        <f t="shared" si="137"/>
        <v>42340.517361111109</v>
      </c>
      <c r="Q1462" t="b">
        <v>0</v>
      </c>
      <c r="R1462">
        <v>0</v>
      </c>
      <c r="S1462" t="b">
        <v>0</v>
      </c>
      <c r="T1462" t="s">
        <v>8287</v>
      </c>
      <c r="U1462" s="8">
        <v>0</v>
      </c>
      <c r="V1462" s="17" t="e">
        <f t="shared" si="132"/>
        <v>#DIV/0!</v>
      </c>
      <c r="W1462" t="s">
        <v>8322</v>
      </c>
      <c r="X1462" t="s">
        <v>8341</v>
      </c>
    </row>
    <row r="1463" spans="1:24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21">
        <f t="shared" si="133"/>
        <v>41915.688634259255</v>
      </c>
      <c r="L1463" s="24">
        <v>41915.688634259262</v>
      </c>
      <c r="M1463" s="27">
        <f t="shared" si="134"/>
        <v>10</v>
      </c>
      <c r="N1463" s="27">
        <f t="shared" si="135"/>
        <v>2014</v>
      </c>
      <c r="O1463" s="25" t="str">
        <f t="shared" si="136"/>
        <v>Oct</v>
      </c>
      <c r="P1463" s="19">
        <f t="shared" si="137"/>
        <v>41973.781249999993</v>
      </c>
      <c r="Q1463" t="b">
        <v>1</v>
      </c>
      <c r="R1463">
        <v>340</v>
      </c>
      <c r="S1463" t="b">
        <v>1</v>
      </c>
      <c r="T1463" t="s">
        <v>8288</v>
      </c>
      <c r="U1463" s="8">
        <v>1.012446</v>
      </c>
      <c r="V1463" s="17">
        <f t="shared" si="132"/>
        <v>44.66673529411765</v>
      </c>
      <c r="W1463" t="s">
        <v>8322</v>
      </c>
      <c r="X1463" t="s">
        <v>8342</v>
      </c>
    </row>
    <row r="1464" spans="1:24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21">
        <f t="shared" si="133"/>
        <v>41899.436967592592</v>
      </c>
      <c r="L1464" s="24">
        <v>41899.436967592592</v>
      </c>
      <c r="M1464" s="27">
        <f t="shared" si="134"/>
        <v>9</v>
      </c>
      <c r="N1464" s="27">
        <f t="shared" si="135"/>
        <v>2014</v>
      </c>
      <c r="O1464" s="25" t="str">
        <f t="shared" si="136"/>
        <v>Sep</v>
      </c>
      <c r="P1464" s="19">
        <f t="shared" si="137"/>
        <v>41932.791666666664</v>
      </c>
      <c r="Q1464" t="b">
        <v>1</v>
      </c>
      <c r="R1464">
        <v>150</v>
      </c>
      <c r="S1464" t="b">
        <v>1</v>
      </c>
      <c r="T1464" t="s">
        <v>8288</v>
      </c>
      <c r="U1464" s="8">
        <v>1.085175</v>
      </c>
      <c r="V1464" s="17">
        <f t="shared" si="132"/>
        <v>28.937999999999999</v>
      </c>
      <c r="W1464" t="s">
        <v>8322</v>
      </c>
      <c r="X1464" t="s">
        <v>8342</v>
      </c>
    </row>
    <row r="1465" spans="1:24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21">
        <f t="shared" si="133"/>
        <v>41344.454525462963</v>
      </c>
      <c r="L1465" s="24">
        <v>41344.454525462963</v>
      </c>
      <c r="M1465" s="27">
        <f t="shared" si="134"/>
        <v>3</v>
      </c>
      <c r="N1465" s="27">
        <f t="shared" si="135"/>
        <v>2013</v>
      </c>
      <c r="O1465" s="25" t="str">
        <f t="shared" si="136"/>
        <v>Mar</v>
      </c>
      <c r="P1465" s="19">
        <f t="shared" si="137"/>
        <v>41374.454525462963</v>
      </c>
      <c r="Q1465" t="b">
        <v>1</v>
      </c>
      <c r="R1465">
        <v>25</v>
      </c>
      <c r="S1465" t="b">
        <v>1</v>
      </c>
      <c r="T1465" t="s">
        <v>8288</v>
      </c>
      <c r="U1465" s="8">
        <v>1.4766666666666666</v>
      </c>
      <c r="V1465" s="17">
        <f t="shared" si="132"/>
        <v>35.44</v>
      </c>
      <c r="W1465" t="s">
        <v>8322</v>
      </c>
      <c r="X1465" t="s">
        <v>8342</v>
      </c>
    </row>
    <row r="1466" spans="1:24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21">
        <f t="shared" si="133"/>
        <v>41326.702986111108</v>
      </c>
      <c r="L1466" s="24">
        <v>41326.702986111108</v>
      </c>
      <c r="M1466" s="27">
        <f t="shared" si="134"/>
        <v>2</v>
      </c>
      <c r="N1466" s="27">
        <f t="shared" si="135"/>
        <v>2013</v>
      </c>
      <c r="O1466" s="25" t="str">
        <f t="shared" si="136"/>
        <v>Feb</v>
      </c>
      <c r="P1466" s="19">
        <f t="shared" si="137"/>
        <v>41371.661319444444</v>
      </c>
      <c r="Q1466" t="b">
        <v>1</v>
      </c>
      <c r="R1466">
        <v>234</v>
      </c>
      <c r="S1466" t="b">
        <v>1</v>
      </c>
      <c r="T1466" t="s">
        <v>8288</v>
      </c>
      <c r="U1466" s="8">
        <v>1.6319999999999999</v>
      </c>
      <c r="V1466" s="17">
        <f t="shared" si="132"/>
        <v>34.871794871794869</v>
      </c>
      <c r="W1466" t="s">
        <v>8322</v>
      </c>
      <c r="X1466" t="s">
        <v>8342</v>
      </c>
    </row>
    <row r="1467" spans="1:24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21">
        <f t="shared" si="133"/>
        <v>41291.453217592592</v>
      </c>
      <c r="L1467" s="24">
        <v>41291.453217592592</v>
      </c>
      <c r="M1467" s="27">
        <f t="shared" si="134"/>
        <v>1</v>
      </c>
      <c r="N1467" s="27">
        <f t="shared" si="135"/>
        <v>2013</v>
      </c>
      <c r="O1467" s="25" t="str">
        <f t="shared" si="136"/>
        <v>Jan</v>
      </c>
      <c r="P1467" s="19">
        <f t="shared" si="137"/>
        <v>41321.453217592592</v>
      </c>
      <c r="Q1467" t="b">
        <v>1</v>
      </c>
      <c r="R1467">
        <v>2602</v>
      </c>
      <c r="S1467" t="b">
        <v>1</v>
      </c>
      <c r="T1467" t="s">
        <v>8288</v>
      </c>
      <c r="U1467" s="8">
        <v>4.5641449999999999</v>
      </c>
      <c r="V1467" s="17">
        <f t="shared" si="132"/>
        <v>52.622732513451197</v>
      </c>
      <c r="W1467" t="s">
        <v>8322</v>
      </c>
      <c r="X1467" t="s">
        <v>8342</v>
      </c>
    </row>
    <row r="1468" spans="1:24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21">
        <f t="shared" si="133"/>
        <v>40959.526064814811</v>
      </c>
      <c r="L1468" s="24">
        <v>40959.526064814818</v>
      </c>
      <c r="M1468" s="27">
        <f t="shared" si="134"/>
        <v>2</v>
      </c>
      <c r="N1468" s="27">
        <f t="shared" si="135"/>
        <v>2012</v>
      </c>
      <c r="O1468" s="25" t="str">
        <f t="shared" si="136"/>
        <v>Feb</v>
      </c>
      <c r="P1468" s="19">
        <f t="shared" si="137"/>
        <v>40989.916666666664</v>
      </c>
      <c r="Q1468" t="b">
        <v>1</v>
      </c>
      <c r="R1468">
        <v>248</v>
      </c>
      <c r="S1468" t="b">
        <v>1</v>
      </c>
      <c r="T1468" t="s">
        <v>8288</v>
      </c>
      <c r="U1468" s="8">
        <v>1.0787731249999999</v>
      </c>
      <c r="V1468" s="17">
        <f t="shared" si="132"/>
        <v>69.598266129032254</v>
      </c>
      <c r="W1468" t="s">
        <v>8322</v>
      </c>
      <c r="X1468" t="s">
        <v>8342</v>
      </c>
    </row>
    <row r="1469" spans="1:24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21">
        <f t="shared" si="133"/>
        <v>42339.963726851849</v>
      </c>
      <c r="L1469" s="24">
        <v>42339.963726851849</v>
      </c>
      <c r="M1469" s="27">
        <f t="shared" si="134"/>
        <v>12</v>
      </c>
      <c r="N1469" s="27">
        <f t="shared" si="135"/>
        <v>2015</v>
      </c>
      <c r="O1469" s="25" t="str">
        <f t="shared" si="136"/>
        <v>Dec</v>
      </c>
      <c r="P1469" s="19">
        <f t="shared" si="137"/>
        <v>42380.999999999993</v>
      </c>
      <c r="Q1469" t="b">
        <v>1</v>
      </c>
      <c r="R1469">
        <v>600</v>
      </c>
      <c r="S1469" t="b">
        <v>1</v>
      </c>
      <c r="T1469" t="s">
        <v>8288</v>
      </c>
      <c r="U1469" s="8">
        <v>1.1508</v>
      </c>
      <c r="V1469" s="17">
        <f t="shared" si="132"/>
        <v>76.72</v>
      </c>
      <c r="W1469" t="s">
        <v>8322</v>
      </c>
      <c r="X1469" t="s">
        <v>8342</v>
      </c>
    </row>
    <row r="1470" spans="1:24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21">
        <f t="shared" si="133"/>
        <v>40933.593576388885</v>
      </c>
      <c r="L1470" s="24">
        <v>40933.593576388892</v>
      </c>
      <c r="M1470" s="27">
        <f t="shared" si="134"/>
        <v>1</v>
      </c>
      <c r="N1470" s="27">
        <f t="shared" si="135"/>
        <v>2012</v>
      </c>
      <c r="O1470" s="25" t="str">
        <f t="shared" si="136"/>
        <v>Jan</v>
      </c>
      <c r="P1470" s="19">
        <f t="shared" si="137"/>
        <v>40993.55190972222</v>
      </c>
      <c r="Q1470" t="b">
        <v>1</v>
      </c>
      <c r="R1470">
        <v>293</v>
      </c>
      <c r="S1470" t="b">
        <v>1</v>
      </c>
      <c r="T1470" t="s">
        <v>8288</v>
      </c>
      <c r="U1470" s="8">
        <v>1.0236842105263158</v>
      </c>
      <c r="V1470" s="17">
        <f t="shared" si="132"/>
        <v>33.191126279863482</v>
      </c>
      <c r="W1470" t="s">
        <v>8322</v>
      </c>
      <c r="X1470" t="s">
        <v>8342</v>
      </c>
    </row>
    <row r="1471" spans="1:24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21">
        <f t="shared" si="133"/>
        <v>40645.806122685179</v>
      </c>
      <c r="L1471" s="24">
        <v>40645.806122685186</v>
      </c>
      <c r="M1471" s="27">
        <f t="shared" si="134"/>
        <v>4</v>
      </c>
      <c r="N1471" s="27">
        <f t="shared" si="135"/>
        <v>2011</v>
      </c>
      <c r="O1471" s="25" t="str">
        <f t="shared" si="136"/>
        <v>Apr</v>
      </c>
      <c r="P1471" s="19">
        <f t="shared" si="137"/>
        <v>40705.806122685179</v>
      </c>
      <c r="Q1471" t="b">
        <v>1</v>
      </c>
      <c r="R1471">
        <v>321</v>
      </c>
      <c r="S1471" t="b">
        <v>1</v>
      </c>
      <c r="T1471" t="s">
        <v>8288</v>
      </c>
      <c r="U1471" s="8">
        <v>1.0842485875706214</v>
      </c>
      <c r="V1471" s="17">
        <f t="shared" si="132"/>
        <v>149.46417445482865</v>
      </c>
      <c r="W1471" t="s">
        <v>8322</v>
      </c>
      <c r="X1471" t="s">
        <v>8342</v>
      </c>
    </row>
    <row r="1472" spans="1:24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21">
        <f t="shared" si="133"/>
        <v>41290.390150462961</v>
      </c>
      <c r="L1472" s="24">
        <v>41290.390150462961</v>
      </c>
      <c r="M1472" s="27">
        <f t="shared" si="134"/>
        <v>1</v>
      </c>
      <c r="N1472" s="27">
        <f t="shared" si="135"/>
        <v>2013</v>
      </c>
      <c r="O1472" s="25" t="str">
        <f t="shared" si="136"/>
        <v>Jan</v>
      </c>
      <c r="P1472" s="19">
        <f t="shared" si="137"/>
        <v>41320.390150462961</v>
      </c>
      <c r="Q1472" t="b">
        <v>1</v>
      </c>
      <c r="R1472">
        <v>81</v>
      </c>
      <c r="S1472" t="b">
        <v>1</v>
      </c>
      <c r="T1472" t="s">
        <v>8288</v>
      </c>
      <c r="U1472" s="8">
        <v>1.2513333333333334</v>
      </c>
      <c r="V1472" s="17">
        <f t="shared" si="132"/>
        <v>23.172839506172838</v>
      </c>
      <c r="W1472" t="s">
        <v>8322</v>
      </c>
      <c r="X1472" t="s">
        <v>8342</v>
      </c>
    </row>
    <row r="1473" spans="1:24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21">
        <f t="shared" si="133"/>
        <v>41250.618784722217</v>
      </c>
      <c r="L1473" s="24">
        <v>41250.618784722225</v>
      </c>
      <c r="M1473" s="27">
        <f t="shared" si="134"/>
        <v>12</v>
      </c>
      <c r="N1473" s="27">
        <f t="shared" si="135"/>
        <v>2012</v>
      </c>
      <c r="O1473" s="25" t="str">
        <f t="shared" si="136"/>
        <v>Dec</v>
      </c>
      <c r="P1473" s="19">
        <f t="shared" si="137"/>
        <v>41271.618784722217</v>
      </c>
      <c r="Q1473" t="b">
        <v>1</v>
      </c>
      <c r="R1473">
        <v>343</v>
      </c>
      <c r="S1473" t="b">
        <v>1</v>
      </c>
      <c r="T1473" t="s">
        <v>8288</v>
      </c>
      <c r="U1473" s="8">
        <v>1.03840625</v>
      </c>
      <c r="V1473" s="17">
        <f t="shared" si="132"/>
        <v>96.877551020408163</v>
      </c>
      <c r="W1473" t="s">
        <v>8322</v>
      </c>
      <c r="X1473" t="s">
        <v>8342</v>
      </c>
    </row>
    <row r="1474" spans="1:24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21">
        <f t="shared" si="133"/>
        <v>42073.749236111107</v>
      </c>
      <c r="L1474" s="24">
        <v>42073.749236111114</v>
      </c>
      <c r="M1474" s="27">
        <f t="shared" si="134"/>
        <v>3</v>
      </c>
      <c r="N1474" s="27">
        <f t="shared" si="135"/>
        <v>2015</v>
      </c>
      <c r="O1474" s="25" t="str">
        <f t="shared" si="136"/>
        <v>Mar</v>
      </c>
      <c r="P1474" s="19">
        <f t="shared" si="137"/>
        <v>42103.749236111107</v>
      </c>
      <c r="Q1474" t="b">
        <v>1</v>
      </c>
      <c r="R1474">
        <v>336</v>
      </c>
      <c r="S1474" t="b">
        <v>1</v>
      </c>
      <c r="T1474" t="s">
        <v>8288</v>
      </c>
      <c r="U1474" s="8">
        <v>1.3870400000000001</v>
      </c>
      <c r="V1474" s="17">
        <f t="shared" ref="V1474:V1537" si="138">E1474/R1474</f>
        <v>103.20238095238095</v>
      </c>
      <c r="W1474" t="s">
        <v>8322</v>
      </c>
      <c r="X1474" t="s">
        <v>8342</v>
      </c>
    </row>
    <row r="1475" spans="1:24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21">
        <f t="shared" ref="K1475:K1538" si="139">(J1474/86400)+25569+(-5/24)</f>
        <v>41533.33452546296</v>
      </c>
      <c r="L1475" s="24">
        <v>41533.33452546296</v>
      </c>
      <c r="M1475" s="27">
        <f t="shared" ref="M1475:M1538" si="140">MONTH(L1475)</f>
        <v>9</v>
      </c>
      <c r="N1475" s="27">
        <f t="shared" ref="N1475:N1538" si="141">YEAR(L1475)</f>
        <v>2013</v>
      </c>
      <c r="O1475" s="25" t="str">
        <f t="shared" ref="O1475:O1538" si="142">VLOOKUP($M1475,$AI$3:$AJ$14,2,FALSE)</f>
        <v>Sep</v>
      </c>
      <c r="P1475" s="19">
        <f t="shared" ref="P1475:P1538" si="143">(I1474/86400)+25569+(-5/24)</f>
        <v>41563.33452546296</v>
      </c>
      <c r="Q1475" t="b">
        <v>1</v>
      </c>
      <c r="R1475">
        <v>47</v>
      </c>
      <c r="S1475" t="b">
        <v>1</v>
      </c>
      <c r="T1475" t="s">
        <v>8288</v>
      </c>
      <c r="U1475" s="8">
        <v>1.20516</v>
      </c>
      <c r="V1475" s="17">
        <f t="shared" si="138"/>
        <v>38.462553191489363</v>
      </c>
      <c r="W1475" t="s">
        <v>8322</v>
      </c>
      <c r="X1475" t="s">
        <v>8342</v>
      </c>
    </row>
    <row r="1476" spans="1:24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21">
        <f t="shared" si="139"/>
        <v>40939.771284722221</v>
      </c>
      <c r="L1476" s="24">
        <v>40939.771284722221</v>
      </c>
      <c r="M1476" s="27">
        <f t="shared" si="140"/>
        <v>1</v>
      </c>
      <c r="N1476" s="27">
        <f t="shared" si="141"/>
        <v>2012</v>
      </c>
      <c r="O1476" s="25" t="str">
        <f t="shared" si="142"/>
        <v>Jan</v>
      </c>
      <c r="P1476" s="19">
        <f t="shared" si="143"/>
        <v>40969.771284722221</v>
      </c>
      <c r="Q1476" t="b">
        <v>1</v>
      </c>
      <c r="R1476">
        <v>76</v>
      </c>
      <c r="S1476" t="b">
        <v>1</v>
      </c>
      <c r="T1476" t="s">
        <v>8288</v>
      </c>
      <c r="U1476" s="8">
        <v>1.1226666666666667</v>
      </c>
      <c r="V1476" s="17">
        <f t="shared" si="138"/>
        <v>44.315789473684212</v>
      </c>
      <c r="W1476" t="s">
        <v>8322</v>
      </c>
      <c r="X1476" t="s">
        <v>8342</v>
      </c>
    </row>
    <row r="1477" spans="1:24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21">
        <f t="shared" si="139"/>
        <v>41500.519583333335</v>
      </c>
      <c r="L1477" s="24">
        <v>41500.519583333335</v>
      </c>
      <c r="M1477" s="27">
        <f t="shared" si="140"/>
        <v>8</v>
      </c>
      <c r="N1477" s="27">
        <f t="shared" si="141"/>
        <v>2013</v>
      </c>
      <c r="O1477" s="25" t="str">
        <f t="shared" si="142"/>
        <v>Aug</v>
      </c>
      <c r="P1477" s="19">
        <f t="shared" si="143"/>
        <v>41530.519583333335</v>
      </c>
      <c r="Q1477" t="b">
        <v>1</v>
      </c>
      <c r="R1477">
        <v>441</v>
      </c>
      <c r="S1477" t="b">
        <v>1</v>
      </c>
      <c r="T1477" t="s">
        <v>8288</v>
      </c>
      <c r="U1477" s="8">
        <v>1.8866966666666667</v>
      </c>
      <c r="V1477" s="17">
        <f t="shared" si="138"/>
        <v>64.173356009070289</v>
      </c>
      <c r="W1477" t="s">
        <v>8322</v>
      </c>
      <c r="X1477" t="s">
        <v>8342</v>
      </c>
    </row>
    <row r="1478" spans="1:24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21">
        <f t="shared" si="139"/>
        <v>41960.514618055553</v>
      </c>
      <c r="L1478" s="24">
        <v>41960.514618055553</v>
      </c>
      <c r="M1478" s="27">
        <f t="shared" si="140"/>
        <v>11</v>
      </c>
      <c r="N1478" s="27">
        <f t="shared" si="141"/>
        <v>2014</v>
      </c>
      <c r="O1478" s="25" t="str">
        <f t="shared" si="142"/>
        <v>Nov</v>
      </c>
      <c r="P1478" s="19">
        <f t="shared" si="143"/>
        <v>41992.999305555553</v>
      </c>
      <c r="Q1478" t="b">
        <v>1</v>
      </c>
      <c r="R1478">
        <v>916</v>
      </c>
      <c r="S1478" t="b">
        <v>1</v>
      </c>
      <c r="T1478" t="s">
        <v>8288</v>
      </c>
      <c r="U1478" s="8">
        <v>6.6155466666666669</v>
      </c>
      <c r="V1478" s="17">
        <f t="shared" si="138"/>
        <v>43.333275109170302</v>
      </c>
      <c r="W1478" t="s">
        <v>8322</v>
      </c>
      <c r="X1478" t="s">
        <v>8342</v>
      </c>
    </row>
    <row r="1479" spans="1:24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21">
        <f t="shared" si="139"/>
        <v>40765.833587962959</v>
      </c>
      <c r="L1479" s="24">
        <v>40765.833587962959</v>
      </c>
      <c r="M1479" s="27">
        <f t="shared" si="140"/>
        <v>8</v>
      </c>
      <c r="N1479" s="27">
        <f t="shared" si="141"/>
        <v>2011</v>
      </c>
      <c r="O1479" s="25" t="str">
        <f t="shared" si="142"/>
        <v>Aug</v>
      </c>
      <c r="P1479" s="19">
        <f t="shared" si="143"/>
        <v>40795.833587962959</v>
      </c>
      <c r="Q1479" t="b">
        <v>1</v>
      </c>
      <c r="R1479">
        <v>369</v>
      </c>
      <c r="S1479" t="b">
        <v>1</v>
      </c>
      <c r="T1479" t="s">
        <v>8288</v>
      </c>
      <c r="U1479" s="8">
        <v>1.1131</v>
      </c>
      <c r="V1479" s="17">
        <f t="shared" si="138"/>
        <v>90.495934959349597</v>
      </c>
      <c r="W1479" t="s">
        <v>8322</v>
      </c>
      <c r="X1479" t="s">
        <v>8342</v>
      </c>
    </row>
    <row r="1480" spans="1:24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21">
        <f t="shared" si="139"/>
        <v>40840.407453703701</v>
      </c>
      <c r="L1480" s="24">
        <v>40840.407453703701</v>
      </c>
      <c r="M1480" s="27">
        <f t="shared" si="140"/>
        <v>10</v>
      </c>
      <c r="N1480" s="27">
        <f t="shared" si="141"/>
        <v>2011</v>
      </c>
      <c r="O1480" s="25" t="str">
        <f t="shared" si="142"/>
        <v>Oct</v>
      </c>
      <c r="P1480" s="19">
        <f t="shared" si="143"/>
        <v>40899.916666666664</v>
      </c>
      <c r="Q1480" t="b">
        <v>1</v>
      </c>
      <c r="R1480">
        <v>20242</v>
      </c>
      <c r="S1480" t="b">
        <v>1</v>
      </c>
      <c r="T1480" t="s">
        <v>8288</v>
      </c>
      <c r="U1480" s="8">
        <v>11.8161422</v>
      </c>
      <c r="V1480" s="17">
        <f t="shared" si="138"/>
        <v>29.187190495010373</v>
      </c>
      <c r="W1480" t="s">
        <v>8322</v>
      </c>
      <c r="X1480" t="s">
        <v>8342</v>
      </c>
    </row>
    <row r="1481" spans="1:24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21">
        <f t="shared" si="139"/>
        <v>41394.663344907407</v>
      </c>
      <c r="L1481" s="24">
        <v>41394.663344907407</v>
      </c>
      <c r="M1481" s="27">
        <f t="shared" si="140"/>
        <v>4</v>
      </c>
      <c r="N1481" s="27">
        <f t="shared" si="141"/>
        <v>2013</v>
      </c>
      <c r="O1481" s="25" t="str">
        <f t="shared" si="142"/>
        <v>Apr</v>
      </c>
      <c r="P1481" s="19">
        <f t="shared" si="143"/>
        <v>41408.663344907407</v>
      </c>
      <c r="Q1481" t="b">
        <v>1</v>
      </c>
      <c r="R1481">
        <v>71</v>
      </c>
      <c r="S1481" t="b">
        <v>1</v>
      </c>
      <c r="T1481" t="s">
        <v>8288</v>
      </c>
      <c r="U1481" s="8">
        <v>1.37375</v>
      </c>
      <c r="V1481" s="17">
        <f t="shared" si="138"/>
        <v>30.95774647887324</v>
      </c>
      <c r="W1481" t="s">
        <v>8322</v>
      </c>
      <c r="X1481" t="s">
        <v>8342</v>
      </c>
    </row>
    <row r="1482" spans="1:24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21">
        <f t="shared" si="139"/>
        <v>41754.536909722221</v>
      </c>
      <c r="L1482" s="24">
        <v>41754.536909722221</v>
      </c>
      <c r="M1482" s="27">
        <f t="shared" si="140"/>
        <v>4</v>
      </c>
      <c r="N1482" s="27">
        <f t="shared" si="141"/>
        <v>2014</v>
      </c>
      <c r="O1482" s="25" t="str">
        <f t="shared" si="142"/>
        <v>Apr</v>
      </c>
      <c r="P1482" s="19">
        <f t="shared" si="143"/>
        <v>41768.957638888889</v>
      </c>
      <c r="Q1482" t="b">
        <v>1</v>
      </c>
      <c r="R1482">
        <v>635</v>
      </c>
      <c r="S1482" t="b">
        <v>1</v>
      </c>
      <c r="T1482" t="s">
        <v>8288</v>
      </c>
      <c r="U1482" s="8">
        <v>1.170404</v>
      </c>
      <c r="V1482" s="17">
        <f t="shared" si="138"/>
        <v>92.157795275590544</v>
      </c>
      <c r="W1482" t="s">
        <v>8322</v>
      </c>
      <c r="X1482" t="s">
        <v>8342</v>
      </c>
    </row>
    <row r="1483" spans="1:24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21">
        <f t="shared" si="139"/>
        <v>41464.725682870368</v>
      </c>
      <c r="L1483" s="24">
        <v>41464.725682870368</v>
      </c>
      <c r="M1483" s="27">
        <f t="shared" si="140"/>
        <v>7</v>
      </c>
      <c r="N1483" s="27">
        <f t="shared" si="141"/>
        <v>2013</v>
      </c>
      <c r="O1483" s="25" t="str">
        <f t="shared" si="142"/>
        <v>Jul</v>
      </c>
      <c r="P1483" s="19">
        <f t="shared" si="143"/>
        <v>41481.5</v>
      </c>
      <c r="Q1483" t="b">
        <v>0</v>
      </c>
      <c r="R1483">
        <v>6</v>
      </c>
      <c r="S1483" t="b">
        <v>0</v>
      </c>
      <c r="T1483" t="s">
        <v>8275</v>
      </c>
      <c r="U1483" s="8">
        <v>2.1000000000000001E-2</v>
      </c>
      <c r="V1483" s="17">
        <f t="shared" si="138"/>
        <v>17.5</v>
      </c>
      <c r="W1483" t="s">
        <v>8322</v>
      </c>
      <c r="X1483" t="s">
        <v>8324</v>
      </c>
    </row>
    <row r="1484" spans="1:24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21">
        <f t="shared" si="139"/>
        <v>41550.714641203704</v>
      </c>
      <c r="L1484" s="24">
        <v>41550.714641203704</v>
      </c>
      <c r="M1484" s="27">
        <f t="shared" si="140"/>
        <v>10</v>
      </c>
      <c r="N1484" s="27">
        <f t="shared" si="141"/>
        <v>2013</v>
      </c>
      <c r="O1484" s="25" t="str">
        <f t="shared" si="142"/>
        <v>Oct</v>
      </c>
      <c r="P1484" s="19">
        <f t="shared" si="143"/>
        <v>41580.714641203704</v>
      </c>
      <c r="Q1484" t="b">
        <v>0</v>
      </c>
      <c r="R1484">
        <v>1</v>
      </c>
      <c r="S1484" t="b">
        <v>0</v>
      </c>
      <c r="T1484" t="s">
        <v>8275</v>
      </c>
      <c r="U1484" s="8">
        <v>1E-3</v>
      </c>
      <c r="V1484" s="17">
        <f t="shared" si="138"/>
        <v>5</v>
      </c>
      <c r="W1484" t="s">
        <v>8322</v>
      </c>
      <c r="X1484" t="s">
        <v>8324</v>
      </c>
    </row>
    <row r="1485" spans="1:24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21">
        <f t="shared" si="139"/>
        <v>41136.649722222217</v>
      </c>
      <c r="L1485" s="24">
        <v>41136.649722222224</v>
      </c>
      <c r="M1485" s="27">
        <f t="shared" si="140"/>
        <v>8</v>
      </c>
      <c r="N1485" s="27">
        <f t="shared" si="141"/>
        <v>2012</v>
      </c>
      <c r="O1485" s="25" t="str">
        <f t="shared" si="142"/>
        <v>Aug</v>
      </c>
      <c r="P1485" s="19">
        <f t="shared" si="143"/>
        <v>41159.118750000001</v>
      </c>
      <c r="Q1485" t="b">
        <v>0</v>
      </c>
      <c r="R1485">
        <v>2</v>
      </c>
      <c r="S1485" t="b">
        <v>0</v>
      </c>
      <c r="T1485" t="s">
        <v>8275</v>
      </c>
      <c r="U1485" s="8">
        <v>7.1428571428571426E-3</v>
      </c>
      <c r="V1485" s="17">
        <f t="shared" si="138"/>
        <v>25</v>
      </c>
      <c r="W1485" t="s">
        <v>8322</v>
      </c>
      <c r="X1485" t="s">
        <v>8324</v>
      </c>
    </row>
    <row r="1486" spans="1:24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21">
        <f t="shared" si="139"/>
        <v>42547.984664351847</v>
      </c>
      <c r="L1486" s="24">
        <v>42547.984664351854</v>
      </c>
      <c r="M1486" s="27">
        <f t="shared" si="140"/>
        <v>6</v>
      </c>
      <c r="N1486" s="27">
        <f t="shared" si="141"/>
        <v>2016</v>
      </c>
      <c r="O1486" s="25" t="str">
        <f t="shared" si="142"/>
        <v>Jun</v>
      </c>
      <c r="P1486" s="19">
        <f t="shared" si="143"/>
        <v>42572.984664351847</v>
      </c>
      <c r="Q1486" t="b">
        <v>0</v>
      </c>
      <c r="R1486">
        <v>0</v>
      </c>
      <c r="S1486" t="b">
        <v>0</v>
      </c>
      <c r="T1486" t="s">
        <v>8275</v>
      </c>
      <c r="U1486" s="8">
        <v>0</v>
      </c>
      <c r="V1486" s="17" t="e">
        <f t="shared" si="138"/>
        <v>#DIV/0!</v>
      </c>
      <c r="W1486" t="s">
        <v>8322</v>
      </c>
      <c r="X1486" t="s">
        <v>8324</v>
      </c>
    </row>
    <row r="1487" spans="1:24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21">
        <f t="shared" si="139"/>
        <v>41052.992627314808</v>
      </c>
      <c r="L1487" s="24">
        <v>41052.992627314816</v>
      </c>
      <c r="M1487" s="27">
        <f t="shared" si="140"/>
        <v>5</v>
      </c>
      <c r="N1487" s="27">
        <f t="shared" si="141"/>
        <v>2012</v>
      </c>
      <c r="O1487" s="25" t="str">
        <f t="shared" si="142"/>
        <v>May</v>
      </c>
      <c r="P1487" s="19">
        <f t="shared" si="143"/>
        <v>41111.410416666666</v>
      </c>
      <c r="Q1487" t="b">
        <v>0</v>
      </c>
      <c r="R1487">
        <v>3</v>
      </c>
      <c r="S1487" t="b">
        <v>0</v>
      </c>
      <c r="T1487" t="s">
        <v>8275</v>
      </c>
      <c r="U1487" s="8">
        <v>2.2388059701492536E-2</v>
      </c>
      <c r="V1487" s="17">
        <f t="shared" si="138"/>
        <v>50</v>
      </c>
      <c r="W1487" t="s">
        <v>8322</v>
      </c>
      <c r="X1487" t="s">
        <v>8324</v>
      </c>
    </row>
    <row r="1488" spans="1:24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21">
        <f t="shared" si="139"/>
        <v>42130.587650462963</v>
      </c>
      <c r="L1488" s="24">
        <v>42130.587650462963</v>
      </c>
      <c r="M1488" s="27">
        <f t="shared" si="140"/>
        <v>5</v>
      </c>
      <c r="N1488" s="27">
        <f t="shared" si="141"/>
        <v>2015</v>
      </c>
      <c r="O1488" s="25" t="str">
        <f t="shared" si="142"/>
        <v>May</v>
      </c>
      <c r="P1488" s="19">
        <f t="shared" si="143"/>
        <v>42175.587650462963</v>
      </c>
      <c r="Q1488" t="b">
        <v>0</v>
      </c>
      <c r="R1488">
        <v>3</v>
      </c>
      <c r="S1488" t="b">
        <v>0</v>
      </c>
      <c r="T1488" t="s">
        <v>8275</v>
      </c>
      <c r="U1488" s="8">
        <v>2.3999999999999998E-3</v>
      </c>
      <c r="V1488" s="17">
        <f t="shared" si="138"/>
        <v>16</v>
      </c>
      <c r="W1488" t="s">
        <v>8322</v>
      </c>
      <c r="X1488" t="s">
        <v>8324</v>
      </c>
    </row>
    <row r="1489" spans="1:24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21">
        <f t="shared" si="139"/>
        <v>42031.960196759253</v>
      </c>
      <c r="L1489" s="24">
        <v>42031.960196759261</v>
      </c>
      <c r="M1489" s="27">
        <f t="shared" si="140"/>
        <v>1</v>
      </c>
      <c r="N1489" s="27">
        <f t="shared" si="141"/>
        <v>2015</v>
      </c>
      <c r="O1489" s="25" t="str">
        <f t="shared" si="142"/>
        <v>Jan</v>
      </c>
      <c r="P1489" s="19">
        <f t="shared" si="143"/>
        <v>42061.960196759253</v>
      </c>
      <c r="Q1489" t="b">
        <v>0</v>
      </c>
      <c r="R1489">
        <v>0</v>
      </c>
      <c r="S1489" t="b">
        <v>0</v>
      </c>
      <c r="T1489" t="s">
        <v>8275</v>
      </c>
      <c r="U1489" s="8">
        <v>0</v>
      </c>
      <c r="V1489" s="17" t="e">
        <f t="shared" si="138"/>
        <v>#DIV/0!</v>
      </c>
      <c r="W1489" t="s">
        <v>8322</v>
      </c>
      <c r="X1489" t="s">
        <v>8324</v>
      </c>
    </row>
    <row r="1490" spans="1:24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21">
        <f t="shared" si="139"/>
        <v>42554.709155092591</v>
      </c>
      <c r="L1490" s="24">
        <v>42554.709155092591</v>
      </c>
      <c r="M1490" s="27">
        <f t="shared" si="140"/>
        <v>7</v>
      </c>
      <c r="N1490" s="27">
        <f t="shared" si="141"/>
        <v>2016</v>
      </c>
      <c r="O1490" s="25" t="str">
        <f t="shared" si="142"/>
        <v>Jul</v>
      </c>
      <c r="P1490" s="19">
        <f t="shared" si="143"/>
        <v>42584.709155092591</v>
      </c>
      <c r="Q1490" t="b">
        <v>0</v>
      </c>
      <c r="R1490">
        <v>6</v>
      </c>
      <c r="S1490" t="b">
        <v>0</v>
      </c>
      <c r="T1490" t="s">
        <v>8275</v>
      </c>
      <c r="U1490" s="8">
        <v>2.4E-2</v>
      </c>
      <c r="V1490" s="17">
        <f t="shared" si="138"/>
        <v>60</v>
      </c>
      <c r="W1490" t="s">
        <v>8322</v>
      </c>
      <c r="X1490" t="s">
        <v>8324</v>
      </c>
    </row>
    <row r="1491" spans="1:24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21">
        <f t="shared" si="139"/>
        <v>41614.354861111111</v>
      </c>
      <c r="L1491" s="24">
        <v>41614.354861111111</v>
      </c>
      <c r="M1491" s="27">
        <f t="shared" si="140"/>
        <v>12</v>
      </c>
      <c r="N1491" s="27">
        <f t="shared" si="141"/>
        <v>2013</v>
      </c>
      <c r="O1491" s="25" t="str">
        <f t="shared" si="142"/>
        <v>Dec</v>
      </c>
      <c r="P1491" s="19">
        <f t="shared" si="143"/>
        <v>41644.354861111111</v>
      </c>
      <c r="Q1491" t="b">
        <v>0</v>
      </c>
      <c r="R1491">
        <v>0</v>
      </c>
      <c r="S1491" t="b">
        <v>0</v>
      </c>
      <c r="T1491" t="s">
        <v>8275</v>
      </c>
      <c r="U1491" s="8">
        <v>0</v>
      </c>
      <c r="V1491" s="17" t="e">
        <f t="shared" si="138"/>
        <v>#DIV/0!</v>
      </c>
      <c r="W1491" t="s">
        <v>8322</v>
      </c>
      <c r="X1491" t="s">
        <v>8324</v>
      </c>
    </row>
    <row r="1492" spans="1:24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21">
        <f t="shared" si="139"/>
        <v>41198.403379629628</v>
      </c>
      <c r="L1492" s="24">
        <v>41198.403379629628</v>
      </c>
      <c r="M1492" s="27">
        <f t="shared" si="140"/>
        <v>10</v>
      </c>
      <c r="N1492" s="27">
        <f t="shared" si="141"/>
        <v>2012</v>
      </c>
      <c r="O1492" s="25" t="str">
        <f t="shared" si="142"/>
        <v>Oct</v>
      </c>
      <c r="P1492" s="19">
        <f t="shared" si="143"/>
        <v>41228.445046296292</v>
      </c>
      <c r="Q1492" t="b">
        <v>0</v>
      </c>
      <c r="R1492">
        <v>19</v>
      </c>
      <c r="S1492" t="b">
        <v>0</v>
      </c>
      <c r="T1492" t="s">
        <v>8275</v>
      </c>
      <c r="U1492" s="8">
        <v>0.30862068965517242</v>
      </c>
      <c r="V1492" s="17">
        <f t="shared" si="138"/>
        <v>47.10526315789474</v>
      </c>
      <c r="W1492" t="s">
        <v>8322</v>
      </c>
      <c r="X1492" t="s">
        <v>8324</v>
      </c>
    </row>
    <row r="1493" spans="1:24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21">
        <f t="shared" si="139"/>
        <v>41520.352708333332</v>
      </c>
      <c r="L1493" s="24">
        <v>41520.352708333332</v>
      </c>
      <c r="M1493" s="27">
        <f t="shared" si="140"/>
        <v>9</v>
      </c>
      <c r="N1493" s="27">
        <f t="shared" si="141"/>
        <v>2013</v>
      </c>
      <c r="O1493" s="25" t="str">
        <f t="shared" si="142"/>
        <v>Sep</v>
      </c>
      <c r="P1493" s="19">
        <f t="shared" si="143"/>
        <v>41549.352708333332</v>
      </c>
      <c r="Q1493" t="b">
        <v>0</v>
      </c>
      <c r="R1493">
        <v>1</v>
      </c>
      <c r="S1493" t="b">
        <v>0</v>
      </c>
      <c r="T1493" t="s">
        <v>8275</v>
      </c>
      <c r="U1493" s="8">
        <v>8.3333333333333329E-2</v>
      </c>
      <c r="V1493" s="17">
        <f t="shared" si="138"/>
        <v>100</v>
      </c>
      <c r="W1493" t="s">
        <v>8322</v>
      </c>
      <c r="X1493" t="s">
        <v>8324</v>
      </c>
    </row>
    <row r="1494" spans="1:24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21">
        <f t="shared" si="139"/>
        <v>41991.505127314813</v>
      </c>
      <c r="L1494" s="24">
        <v>41991.505127314813</v>
      </c>
      <c r="M1494" s="27">
        <f t="shared" si="140"/>
        <v>12</v>
      </c>
      <c r="N1494" s="27">
        <f t="shared" si="141"/>
        <v>2014</v>
      </c>
      <c r="O1494" s="25" t="str">
        <f t="shared" si="142"/>
        <v>Dec</v>
      </c>
      <c r="P1494" s="19">
        <f t="shared" si="143"/>
        <v>42050.443055555552</v>
      </c>
      <c r="Q1494" t="b">
        <v>0</v>
      </c>
      <c r="R1494">
        <v>2</v>
      </c>
      <c r="S1494" t="b">
        <v>0</v>
      </c>
      <c r="T1494" t="s">
        <v>8275</v>
      </c>
      <c r="U1494" s="8">
        <v>7.4999999999999997E-3</v>
      </c>
      <c r="V1494" s="17">
        <f t="shared" si="138"/>
        <v>15</v>
      </c>
      <c r="W1494" t="s">
        <v>8322</v>
      </c>
      <c r="X1494" t="s">
        <v>8324</v>
      </c>
    </row>
    <row r="1495" spans="1:24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21">
        <f t="shared" si="139"/>
        <v>40682.676458333335</v>
      </c>
      <c r="L1495" s="24">
        <v>40682.676458333335</v>
      </c>
      <c r="M1495" s="27">
        <f t="shared" si="140"/>
        <v>5</v>
      </c>
      <c r="N1495" s="27">
        <f t="shared" si="141"/>
        <v>2011</v>
      </c>
      <c r="O1495" s="25" t="str">
        <f t="shared" si="142"/>
        <v>May</v>
      </c>
      <c r="P1495" s="19">
        <f t="shared" si="143"/>
        <v>40712.676458333335</v>
      </c>
      <c r="Q1495" t="b">
        <v>0</v>
      </c>
      <c r="R1495">
        <v>0</v>
      </c>
      <c r="S1495" t="b">
        <v>0</v>
      </c>
      <c r="T1495" t="s">
        <v>8275</v>
      </c>
      <c r="U1495" s="8">
        <v>0</v>
      </c>
      <c r="V1495" s="17" t="e">
        <f t="shared" si="138"/>
        <v>#DIV/0!</v>
      </c>
      <c r="W1495" t="s">
        <v>8322</v>
      </c>
      <c r="X1495" t="s">
        <v>8324</v>
      </c>
    </row>
    <row r="1496" spans="1:24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21">
        <f t="shared" si="139"/>
        <v>41411.658275462956</v>
      </c>
      <c r="L1496" s="24">
        <v>41411.658275462964</v>
      </c>
      <c r="M1496" s="27">
        <f t="shared" si="140"/>
        <v>5</v>
      </c>
      <c r="N1496" s="27">
        <f t="shared" si="141"/>
        <v>2013</v>
      </c>
      <c r="O1496" s="25" t="str">
        <f t="shared" si="142"/>
        <v>May</v>
      </c>
      <c r="P1496" s="19">
        <f t="shared" si="143"/>
        <v>41441.658275462956</v>
      </c>
      <c r="Q1496" t="b">
        <v>0</v>
      </c>
      <c r="R1496">
        <v>11</v>
      </c>
      <c r="S1496" t="b">
        <v>0</v>
      </c>
      <c r="T1496" t="s">
        <v>8275</v>
      </c>
      <c r="U1496" s="8">
        <v>8.8999999999999996E-2</v>
      </c>
      <c r="V1496" s="17">
        <f t="shared" si="138"/>
        <v>40.454545454545453</v>
      </c>
      <c r="W1496" t="s">
        <v>8322</v>
      </c>
      <c r="X1496" t="s">
        <v>8324</v>
      </c>
    </row>
    <row r="1497" spans="1:24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21">
        <f t="shared" si="139"/>
        <v>42067.514039351845</v>
      </c>
      <c r="L1497" s="24">
        <v>42067.514039351852</v>
      </c>
      <c r="M1497" s="27">
        <f t="shared" si="140"/>
        <v>3</v>
      </c>
      <c r="N1497" s="27">
        <f t="shared" si="141"/>
        <v>2015</v>
      </c>
      <c r="O1497" s="25" t="str">
        <f t="shared" si="142"/>
        <v>Mar</v>
      </c>
      <c r="P1497" s="19">
        <f t="shared" si="143"/>
        <v>42097.443055555552</v>
      </c>
      <c r="Q1497" t="b">
        <v>0</v>
      </c>
      <c r="R1497">
        <v>0</v>
      </c>
      <c r="S1497" t="b">
        <v>0</v>
      </c>
      <c r="T1497" t="s">
        <v>8275</v>
      </c>
      <c r="U1497" s="8">
        <v>0</v>
      </c>
      <c r="V1497" s="17" t="e">
        <f t="shared" si="138"/>
        <v>#DIV/0!</v>
      </c>
      <c r="W1497" t="s">
        <v>8322</v>
      </c>
      <c r="X1497" t="s">
        <v>8324</v>
      </c>
    </row>
    <row r="1498" spans="1:24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21">
        <f t="shared" si="139"/>
        <v>40752.581377314811</v>
      </c>
      <c r="L1498" s="24">
        <v>40752.581377314818</v>
      </c>
      <c r="M1498" s="27">
        <f t="shared" si="140"/>
        <v>7</v>
      </c>
      <c r="N1498" s="27">
        <f t="shared" si="141"/>
        <v>2011</v>
      </c>
      <c r="O1498" s="25" t="str">
        <f t="shared" si="142"/>
        <v>Jul</v>
      </c>
      <c r="P1498" s="19">
        <f t="shared" si="143"/>
        <v>40782.581377314811</v>
      </c>
      <c r="Q1498" t="b">
        <v>0</v>
      </c>
      <c r="R1498">
        <v>0</v>
      </c>
      <c r="S1498" t="b">
        <v>0</v>
      </c>
      <c r="T1498" t="s">
        <v>8275</v>
      </c>
      <c r="U1498" s="8">
        <v>0</v>
      </c>
      <c r="V1498" s="17" t="e">
        <f t="shared" si="138"/>
        <v>#DIV/0!</v>
      </c>
      <c r="W1498" t="s">
        <v>8322</v>
      </c>
      <c r="X1498" t="s">
        <v>8324</v>
      </c>
    </row>
    <row r="1499" spans="1:24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21">
        <f t="shared" si="139"/>
        <v>41838.266886574071</v>
      </c>
      <c r="L1499" s="24">
        <v>41838.266886574071</v>
      </c>
      <c r="M1499" s="27">
        <f t="shared" si="140"/>
        <v>7</v>
      </c>
      <c r="N1499" s="27">
        <f t="shared" si="141"/>
        <v>2014</v>
      </c>
      <c r="O1499" s="25" t="str">
        <f t="shared" si="142"/>
        <v>Jul</v>
      </c>
      <c r="P1499" s="19">
        <f t="shared" si="143"/>
        <v>41898.266886574071</v>
      </c>
      <c r="Q1499" t="b">
        <v>0</v>
      </c>
      <c r="R1499">
        <v>1</v>
      </c>
      <c r="S1499" t="b">
        <v>0</v>
      </c>
      <c r="T1499" t="s">
        <v>8275</v>
      </c>
      <c r="U1499" s="8">
        <v>6.666666666666667E-5</v>
      </c>
      <c r="V1499" s="17">
        <f t="shared" si="138"/>
        <v>1</v>
      </c>
      <c r="W1499" t="s">
        <v>8322</v>
      </c>
      <c r="X1499" t="s">
        <v>8324</v>
      </c>
    </row>
    <row r="1500" spans="1:24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21">
        <f t="shared" si="139"/>
        <v>41444.434282407405</v>
      </c>
      <c r="L1500" s="24">
        <v>41444.434282407405</v>
      </c>
      <c r="M1500" s="27">
        <f t="shared" si="140"/>
        <v>6</v>
      </c>
      <c r="N1500" s="27">
        <f t="shared" si="141"/>
        <v>2013</v>
      </c>
      <c r="O1500" s="25" t="str">
        <f t="shared" si="142"/>
        <v>Jun</v>
      </c>
      <c r="P1500" s="19">
        <f t="shared" si="143"/>
        <v>41486.613194444442</v>
      </c>
      <c r="Q1500" t="b">
        <v>0</v>
      </c>
      <c r="R1500">
        <v>3</v>
      </c>
      <c r="S1500" t="b">
        <v>0</v>
      </c>
      <c r="T1500" t="s">
        <v>8275</v>
      </c>
      <c r="U1500" s="8">
        <v>1.9E-2</v>
      </c>
      <c r="V1500" s="17">
        <f t="shared" si="138"/>
        <v>19</v>
      </c>
      <c r="W1500" t="s">
        <v>8322</v>
      </c>
      <c r="X1500" t="s">
        <v>8324</v>
      </c>
    </row>
    <row r="1501" spans="1:24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21">
        <f t="shared" si="139"/>
        <v>41840.775208333333</v>
      </c>
      <c r="L1501" s="24">
        <v>41840.775208333333</v>
      </c>
      <c r="M1501" s="27">
        <f t="shared" si="140"/>
        <v>7</v>
      </c>
      <c r="N1501" s="27">
        <f t="shared" si="141"/>
        <v>2014</v>
      </c>
      <c r="O1501" s="25" t="str">
        <f t="shared" si="142"/>
        <v>Jul</v>
      </c>
      <c r="P1501" s="19">
        <f t="shared" si="143"/>
        <v>41885.775208333333</v>
      </c>
      <c r="Q1501" t="b">
        <v>0</v>
      </c>
      <c r="R1501">
        <v>1</v>
      </c>
      <c r="S1501" t="b">
        <v>0</v>
      </c>
      <c r="T1501" t="s">
        <v>8275</v>
      </c>
      <c r="U1501" s="8">
        <v>2.5000000000000001E-3</v>
      </c>
      <c r="V1501" s="17">
        <f t="shared" si="138"/>
        <v>5</v>
      </c>
      <c r="W1501" t="s">
        <v>8322</v>
      </c>
      <c r="X1501" t="s">
        <v>8324</v>
      </c>
    </row>
    <row r="1502" spans="1:24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21">
        <f t="shared" si="139"/>
        <v>42526.798993055556</v>
      </c>
      <c r="L1502" s="24">
        <v>42526.798993055556</v>
      </c>
      <c r="M1502" s="27">
        <f t="shared" si="140"/>
        <v>6</v>
      </c>
      <c r="N1502" s="27">
        <f t="shared" si="141"/>
        <v>2016</v>
      </c>
      <c r="O1502" s="25" t="str">
        <f t="shared" si="142"/>
        <v>Jun</v>
      </c>
      <c r="P1502" s="19">
        <f t="shared" si="143"/>
        <v>42586.798993055556</v>
      </c>
      <c r="Q1502" t="b">
        <v>0</v>
      </c>
      <c r="R1502">
        <v>15</v>
      </c>
      <c r="S1502" t="b">
        <v>0</v>
      </c>
      <c r="T1502" t="s">
        <v>8275</v>
      </c>
      <c r="U1502" s="8">
        <v>0.25035714285714283</v>
      </c>
      <c r="V1502" s="17">
        <f t="shared" si="138"/>
        <v>46.733333333333334</v>
      </c>
      <c r="W1502" t="s">
        <v>8322</v>
      </c>
      <c r="X1502" t="s">
        <v>8324</v>
      </c>
    </row>
    <row r="1503" spans="1:24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21">
        <f t="shared" si="139"/>
        <v>41365.69626157407</v>
      </c>
      <c r="L1503" s="24">
        <v>41365.696261574078</v>
      </c>
      <c r="M1503" s="27">
        <f t="shared" si="140"/>
        <v>4</v>
      </c>
      <c r="N1503" s="27">
        <f t="shared" si="141"/>
        <v>2013</v>
      </c>
      <c r="O1503" s="25" t="str">
        <f t="shared" si="142"/>
        <v>Apr</v>
      </c>
      <c r="P1503" s="19">
        <f t="shared" si="143"/>
        <v>41395.69626157407</v>
      </c>
      <c r="Q1503" t="b">
        <v>1</v>
      </c>
      <c r="R1503">
        <v>885</v>
      </c>
      <c r="S1503" t="b">
        <v>1</v>
      </c>
      <c r="T1503" t="s">
        <v>8285</v>
      </c>
      <c r="U1503" s="8">
        <v>1.6633076923076924</v>
      </c>
      <c r="V1503" s="17">
        <f t="shared" si="138"/>
        <v>97.731073446327684</v>
      </c>
      <c r="W1503" t="s">
        <v>8338</v>
      </c>
      <c r="X1503" t="s">
        <v>8339</v>
      </c>
    </row>
    <row r="1504" spans="1:24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21">
        <f t="shared" si="139"/>
        <v>42163.3752662037</v>
      </c>
      <c r="L1504" s="24">
        <v>42163.3752662037</v>
      </c>
      <c r="M1504" s="27">
        <f t="shared" si="140"/>
        <v>6</v>
      </c>
      <c r="N1504" s="27">
        <f t="shared" si="141"/>
        <v>2015</v>
      </c>
      <c r="O1504" s="25" t="str">
        <f t="shared" si="142"/>
        <v>Jun</v>
      </c>
      <c r="P1504" s="19">
        <f t="shared" si="143"/>
        <v>42193.3752662037</v>
      </c>
      <c r="Q1504" t="b">
        <v>1</v>
      </c>
      <c r="R1504">
        <v>329</v>
      </c>
      <c r="S1504" t="b">
        <v>1</v>
      </c>
      <c r="T1504" t="s">
        <v>8285</v>
      </c>
      <c r="U1504" s="8">
        <v>1.0144545454545455</v>
      </c>
      <c r="V1504" s="17">
        <f t="shared" si="138"/>
        <v>67.835866261398181</v>
      </c>
      <c r="W1504" t="s">
        <v>8338</v>
      </c>
      <c r="X1504" t="s">
        <v>8339</v>
      </c>
    </row>
    <row r="1505" spans="1:24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21">
        <f t="shared" si="139"/>
        <v>42426.33425925926</v>
      </c>
      <c r="L1505" s="24">
        <v>42426.33425925926</v>
      </c>
      <c r="M1505" s="27">
        <f t="shared" si="140"/>
        <v>2</v>
      </c>
      <c r="N1505" s="27">
        <f t="shared" si="141"/>
        <v>2016</v>
      </c>
      <c r="O1505" s="25" t="str">
        <f t="shared" si="142"/>
        <v>Feb</v>
      </c>
      <c r="P1505" s="19">
        <f t="shared" si="143"/>
        <v>42454.708333333336</v>
      </c>
      <c r="Q1505" t="b">
        <v>1</v>
      </c>
      <c r="R1505">
        <v>71</v>
      </c>
      <c r="S1505" t="b">
        <v>1</v>
      </c>
      <c r="T1505" t="s">
        <v>8285</v>
      </c>
      <c r="U1505" s="8">
        <v>1.0789146666666667</v>
      </c>
      <c r="V1505" s="17">
        <f t="shared" si="138"/>
        <v>56.98492957746479</v>
      </c>
      <c r="W1505" t="s">
        <v>8338</v>
      </c>
      <c r="X1505" t="s">
        <v>8339</v>
      </c>
    </row>
    <row r="1506" spans="1:24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21">
        <f t="shared" si="139"/>
        <v>42606.13890046296</v>
      </c>
      <c r="L1506" s="24">
        <v>42606.13890046296</v>
      </c>
      <c r="M1506" s="27">
        <f t="shared" si="140"/>
        <v>8</v>
      </c>
      <c r="N1506" s="27">
        <f t="shared" si="141"/>
        <v>2016</v>
      </c>
      <c r="O1506" s="25" t="str">
        <f t="shared" si="142"/>
        <v>Aug</v>
      </c>
      <c r="P1506" s="19">
        <f t="shared" si="143"/>
        <v>42666.13890046296</v>
      </c>
      <c r="Q1506" t="b">
        <v>1</v>
      </c>
      <c r="R1506">
        <v>269</v>
      </c>
      <c r="S1506" t="b">
        <v>1</v>
      </c>
      <c r="T1506" t="s">
        <v>8285</v>
      </c>
      <c r="U1506" s="8">
        <v>2.7793846153846156</v>
      </c>
      <c r="V1506" s="17">
        <f t="shared" si="138"/>
        <v>67.159851301115239</v>
      </c>
      <c r="W1506" t="s">
        <v>8338</v>
      </c>
      <c r="X1506" t="s">
        <v>8339</v>
      </c>
    </row>
    <row r="1507" spans="1:24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21">
        <f t="shared" si="139"/>
        <v>41772.44935185185</v>
      </c>
      <c r="L1507" s="24">
        <v>41772.44935185185</v>
      </c>
      <c r="M1507" s="27">
        <f t="shared" si="140"/>
        <v>5</v>
      </c>
      <c r="N1507" s="27">
        <f t="shared" si="141"/>
        <v>2014</v>
      </c>
      <c r="O1507" s="25" t="str">
        <f t="shared" si="142"/>
        <v>May</v>
      </c>
      <c r="P1507" s="19">
        <f t="shared" si="143"/>
        <v>41800.147916666661</v>
      </c>
      <c r="Q1507" t="b">
        <v>1</v>
      </c>
      <c r="R1507">
        <v>345</v>
      </c>
      <c r="S1507" t="b">
        <v>1</v>
      </c>
      <c r="T1507" t="s">
        <v>8285</v>
      </c>
      <c r="U1507" s="8">
        <v>1.0358125</v>
      </c>
      <c r="V1507" s="17">
        <f t="shared" si="138"/>
        <v>48.037681159420288</v>
      </c>
      <c r="W1507" t="s">
        <v>8338</v>
      </c>
      <c r="X1507" t="s">
        <v>8339</v>
      </c>
    </row>
    <row r="1508" spans="1:24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21">
        <f t="shared" si="139"/>
        <v>42414.234988425924</v>
      </c>
      <c r="L1508" s="24">
        <v>42414.234988425924</v>
      </c>
      <c r="M1508" s="27">
        <f t="shared" si="140"/>
        <v>2</v>
      </c>
      <c r="N1508" s="27">
        <f t="shared" si="141"/>
        <v>2016</v>
      </c>
      <c r="O1508" s="25" t="str">
        <f t="shared" si="142"/>
        <v>Feb</v>
      </c>
      <c r="P1508" s="19">
        <f t="shared" si="143"/>
        <v>42451.625694444439</v>
      </c>
      <c r="Q1508" t="b">
        <v>1</v>
      </c>
      <c r="R1508">
        <v>43</v>
      </c>
      <c r="S1508" t="b">
        <v>1</v>
      </c>
      <c r="T1508" t="s">
        <v>8285</v>
      </c>
      <c r="U1508" s="8">
        <v>1.1140000000000001</v>
      </c>
      <c r="V1508" s="17">
        <f t="shared" si="138"/>
        <v>38.860465116279073</v>
      </c>
      <c r="W1508" t="s">
        <v>8338</v>
      </c>
      <c r="X1508" t="s">
        <v>8339</v>
      </c>
    </row>
    <row r="1509" spans="1:24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21">
        <f t="shared" si="139"/>
        <v>41814.577592592592</v>
      </c>
      <c r="L1509" s="24">
        <v>41814.577592592592</v>
      </c>
      <c r="M1509" s="27">
        <f t="shared" si="140"/>
        <v>6</v>
      </c>
      <c r="N1509" s="27">
        <f t="shared" si="141"/>
        <v>2014</v>
      </c>
      <c r="O1509" s="25" t="str">
        <f t="shared" si="142"/>
        <v>Jun</v>
      </c>
      <c r="P1509" s="19">
        <f t="shared" si="143"/>
        <v>41844.577592592592</v>
      </c>
      <c r="Q1509" t="b">
        <v>1</v>
      </c>
      <c r="R1509">
        <v>33</v>
      </c>
      <c r="S1509" t="b">
        <v>1</v>
      </c>
      <c r="T1509" t="s">
        <v>8285</v>
      </c>
      <c r="U1509" s="8">
        <v>2.15</v>
      </c>
      <c r="V1509" s="17">
        <f t="shared" si="138"/>
        <v>78.181818181818187</v>
      </c>
      <c r="W1509" t="s">
        <v>8338</v>
      </c>
      <c r="X1509" t="s">
        <v>8339</v>
      </c>
    </row>
    <row r="1510" spans="1:24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21">
        <f t="shared" si="139"/>
        <v>40254.242002314808</v>
      </c>
      <c r="L1510" s="24">
        <v>40254.242002314815</v>
      </c>
      <c r="M1510" s="27">
        <f t="shared" si="140"/>
        <v>3</v>
      </c>
      <c r="N1510" s="27">
        <f t="shared" si="141"/>
        <v>2010</v>
      </c>
      <c r="O1510" s="25" t="str">
        <f t="shared" si="142"/>
        <v>Mar</v>
      </c>
      <c r="P1510" s="19">
        <f t="shared" si="143"/>
        <v>40313.131944444445</v>
      </c>
      <c r="Q1510" t="b">
        <v>1</v>
      </c>
      <c r="R1510">
        <v>211</v>
      </c>
      <c r="S1510" t="b">
        <v>1</v>
      </c>
      <c r="T1510" t="s">
        <v>8285</v>
      </c>
      <c r="U1510" s="8">
        <v>1.1076216216216217</v>
      </c>
      <c r="V1510" s="17">
        <f t="shared" si="138"/>
        <v>97.113744075829388</v>
      </c>
      <c r="W1510" t="s">
        <v>8338</v>
      </c>
      <c r="X1510" t="s">
        <v>8339</v>
      </c>
    </row>
    <row r="1511" spans="1:24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21">
        <f t="shared" si="139"/>
        <v>41786.406030092592</v>
      </c>
      <c r="L1511" s="24">
        <v>41786.406030092592</v>
      </c>
      <c r="M1511" s="27">
        <f t="shared" si="140"/>
        <v>5</v>
      </c>
      <c r="N1511" s="27">
        <f t="shared" si="141"/>
        <v>2014</v>
      </c>
      <c r="O1511" s="25" t="str">
        <f t="shared" si="142"/>
        <v>May</v>
      </c>
      <c r="P1511" s="19">
        <f t="shared" si="143"/>
        <v>41817.406030092592</v>
      </c>
      <c r="Q1511" t="b">
        <v>1</v>
      </c>
      <c r="R1511">
        <v>196</v>
      </c>
      <c r="S1511" t="b">
        <v>1</v>
      </c>
      <c r="T1511" t="s">
        <v>8285</v>
      </c>
      <c r="U1511" s="8">
        <v>1.2364125714285714</v>
      </c>
      <c r="V1511" s="17">
        <f t="shared" si="138"/>
        <v>110.39397959183674</v>
      </c>
      <c r="W1511" t="s">
        <v>8338</v>
      </c>
      <c r="X1511" t="s">
        <v>8339</v>
      </c>
    </row>
    <row r="1512" spans="1:24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21">
        <f t="shared" si="139"/>
        <v>42751.325057870366</v>
      </c>
      <c r="L1512" s="24">
        <v>42751.325057870374</v>
      </c>
      <c r="M1512" s="27">
        <f t="shared" si="140"/>
        <v>1</v>
      </c>
      <c r="N1512" s="27">
        <f t="shared" si="141"/>
        <v>2017</v>
      </c>
      <c r="O1512" s="25" t="str">
        <f t="shared" si="142"/>
        <v>Jan</v>
      </c>
      <c r="P1512" s="19">
        <f t="shared" si="143"/>
        <v>42780.749305555553</v>
      </c>
      <c r="Q1512" t="b">
        <v>1</v>
      </c>
      <c r="R1512">
        <v>405</v>
      </c>
      <c r="S1512" t="b">
        <v>1</v>
      </c>
      <c r="T1512" t="s">
        <v>8285</v>
      </c>
      <c r="U1512" s="8">
        <v>1.0103500000000001</v>
      </c>
      <c r="V1512" s="17">
        <f t="shared" si="138"/>
        <v>39.91506172839506</v>
      </c>
      <c r="W1512" t="s">
        <v>8338</v>
      </c>
      <c r="X1512" t="s">
        <v>8339</v>
      </c>
    </row>
    <row r="1513" spans="1:24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21">
        <f t="shared" si="139"/>
        <v>41809.176828703705</v>
      </c>
      <c r="L1513" s="24">
        <v>41809.176828703705</v>
      </c>
      <c r="M1513" s="27">
        <f t="shared" si="140"/>
        <v>6</v>
      </c>
      <c r="N1513" s="27">
        <f t="shared" si="141"/>
        <v>2014</v>
      </c>
      <c r="O1513" s="25" t="str">
        <f t="shared" si="142"/>
        <v>Jun</v>
      </c>
      <c r="P1513" s="19">
        <f t="shared" si="143"/>
        <v>41839.176828703705</v>
      </c>
      <c r="Q1513" t="b">
        <v>1</v>
      </c>
      <c r="R1513">
        <v>206</v>
      </c>
      <c r="S1513" t="b">
        <v>1</v>
      </c>
      <c r="T1513" t="s">
        <v>8285</v>
      </c>
      <c r="U1513" s="8">
        <v>1.1179285714285714</v>
      </c>
      <c r="V1513" s="17">
        <f t="shared" si="138"/>
        <v>75.975728155339809</v>
      </c>
      <c r="W1513" t="s">
        <v>8338</v>
      </c>
      <c r="X1513" t="s">
        <v>8339</v>
      </c>
    </row>
    <row r="1514" spans="1:24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21">
        <f t="shared" si="139"/>
        <v>42296.375046296293</v>
      </c>
      <c r="L1514" s="24">
        <v>42296.3750462963</v>
      </c>
      <c r="M1514" s="27">
        <f t="shared" si="140"/>
        <v>10</v>
      </c>
      <c r="N1514" s="27">
        <f t="shared" si="141"/>
        <v>2015</v>
      </c>
      <c r="O1514" s="25" t="str">
        <f t="shared" si="142"/>
        <v>Oct</v>
      </c>
      <c r="P1514" s="19">
        <f t="shared" si="143"/>
        <v>42326.416712962957</v>
      </c>
      <c r="Q1514" t="b">
        <v>1</v>
      </c>
      <c r="R1514">
        <v>335</v>
      </c>
      <c r="S1514" t="b">
        <v>1</v>
      </c>
      <c r="T1514" t="s">
        <v>8285</v>
      </c>
      <c r="U1514" s="8">
        <v>5.5877142857142861</v>
      </c>
      <c r="V1514" s="17">
        <f t="shared" si="138"/>
        <v>58.379104477611939</v>
      </c>
      <c r="W1514" t="s">
        <v>8338</v>
      </c>
      <c r="X1514" t="s">
        <v>8339</v>
      </c>
    </row>
    <row r="1515" spans="1:24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21">
        <f t="shared" si="139"/>
        <v>42741.476145833331</v>
      </c>
      <c r="L1515" s="24">
        <v>42741.476145833331</v>
      </c>
      <c r="M1515" s="27">
        <f t="shared" si="140"/>
        <v>1</v>
      </c>
      <c r="N1515" s="27">
        <f t="shared" si="141"/>
        <v>2017</v>
      </c>
      <c r="O1515" s="25" t="str">
        <f t="shared" si="142"/>
        <v>Jan</v>
      </c>
      <c r="P1515" s="19">
        <f t="shared" si="143"/>
        <v>42771.476145833331</v>
      </c>
      <c r="Q1515" t="b">
        <v>1</v>
      </c>
      <c r="R1515">
        <v>215</v>
      </c>
      <c r="S1515" t="b">
        <v>1</v>
      </c>
      <c r="T1515" t="s">
        <v>8285</v>
      </c>
      <c r="U1515" s="8">
        <v>1.5001875</v>
      </c>
      <c r="V1515" s="17">
        <f t="shared" si="138"/>
        <v>55.82093023255814</v>
      </c>
      <c r="W1515" t="s">
        <v>8338</v>
      </c>
      <c r="X1515" t="s">
        <v>8339</v>
      </c>
    </row>
    <row r="1516" spans="1:24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21">
        <f t="shared" si="139"/>
        <v>41806.42900462963</v>
      </c>
      <c r="L1516" s="24">
        <v>41806.42900462963</v>
      </c>
      <c r="M1516" s="27">
        <f t="shared" si="140"/>
        <v>6</v>
      </c>
      <c r="N1516" s="27">
        <f t="shared" si="141"/>
        <v>2014</v>
      </c>
      <c r="O1516" s="25" t="str">
        <f t="shared" si="142"/>
        <v>Jun</v>
      </c>
      <c r="P1516" s="19">
        <f t="shared" si="143"/>
        <v>41836.42900462963</v>
      </c>
      <c r="Q1516" t="b">
        <v>1</v>
      </c>
      <c r="R1516">
        <v>176</v>
      </c>
      <c r="S1516" t="b">
        <v>1</v>
      </c>
      <c r="T1516" t="s">
        <v>8285</v>
      </c>
      <c r="U1516" s="8">
        <v>1.0647599999999999</v>
      </c>
      <c r="V1516" s="17">
        <f t="shared" si="138"/>
        <v>151.24431818181819</v>
      </c>
      <c r="W1516" t="s">
        <v>8338</v>
      </c>
      <c r="X1516" t="s">
        <v>8339</v>
      </c>
    </row>
    <row r="1517" spans="1:24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21">
        <f t="shared" si="139"/>
        <v>42234.389351851853</v>
      </c>
      <c r="L1517" s="24">
        <v>42234.389351851853</v>
      </c>
      <c r="M1517" s="27">
        <f t="shared" si="140"/>
        <v>8</v>
      </c>
      <c r="N1517" s="27">
        <f t="shared" si="141"/>
        <v>2015</v>
      </c>
      <c r="O1517" s="25" t="str">
        <f t="shared" si="142"/>
        <v>Aug</v>
      </c>
      <c r="P1517" s="19">
        <f t="shared" si="143"/>
        <v>42274.389351851853</v>
      </c>
      <c r="Q1517" t="b">
        <v>1</v>
      </c>
      <c r="R1517">
        <v>555</v>
      </c>
      <c r="S1517" t="b">
        <v>1</v>
      </c>
      <c r="T1517" t="s">
        <v>8285</v>
      </c>
      <c r="U1517" s="8">
        <v>1.57189</v>
      </c>
      <c r="V1517" s="17">
        <f t="shared" si="138"/>
        <v>849.67027027027029</v>
      </c>
      <c r="W1517" t="s">
        <v>8338</v>
      </c>
      <c r="X1517" t="s">
        <v>8339</v>
      </c>
    </row>
    <row r="1518" spans="1:24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21">
        <f t="shared" si="139"/>
        <v>42415.04510416666</v>
      </c>
      <c r="L1518" s="24">
        <v>42415.045104166667</v>
      </c>
      <c r="M1518" s="27">
        <f t="shared" si="140"/>
        <v>2</v>
      </c>
      <c r="N1518" s="27">
        <f t="shared" si="141"/>
        <v>2016</v>
      </c>
      <c r="O1518" s="25" t="str">
        <f t="shared" si="142"/>
        <v>Feb</v>
      </c>
      <c r="P1518" s="19">
        <f t="shared" si="143"/>
        <v>42445.003437499996</v>
      </c>
      <c r="Q1518" t="b">
        <v>1</v>
      </c>
      <c r="R1518">
        <v>116</v>
      </c>
      <c r="S1518" t="b">
        <v>1</v>
      </c>
      <c r="T1518" t="s">
        <v>8285</v>
      </c>
      <c r="U1518" s="8">
        <v>1.0865882352941176</v>
      </c>
      <c r="V1518" s="17">
        <f t="shared" si="138"/>
        <v>159.24137931034483</v>
      </c>
      <c r="W1518" t="s">
        <v>8338</v>
      </c>
      <c r="X1518" t="s">
        <v>8339</v>
      </c>
    </row>
    <row r="1519" spans="1:24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21">
        <f t="shared" si="139"/>
        <v>42619.258009259262</v>
      </c>
      <c r="L1519" s="24">
        <v>42619.258009259262</v>
      </c>
      <c r="M1519" s="27">
        <f t="shared" si="140"/>
        <v>9</v>
      </c>
      <c r="N1519" s="27">
        <f t="shared" si="141"/>
        <v>2016</v>
      </c>
      <c r="O1519" s="25" t="str">
        <f t="shared" si="142"/>
        <v>Sep</v>
      </c>
      <c r="P1519" s="19">
        <f t="shared" si="143"/>
        <v>42649.374999999993</v>
      </c>
      <c r="Q1519" t="b">
        <v>1</v>
      </c>
      <c r="R1519">
        <v>615</v>
      </c>
      <c r="S1519" t="b">
        <v>1</v>
      </c>
      <c r="T1519" t="s">
        <v>8285</v>
      </c>
      <c r="U1519" s="8">
        <v>1.6197999999999999</v>
      </c>
      <c r="V1519" s="17">
        <f t="shared" si="138"/>
        <v>39.507317073170732</v>
      </c>
      <c r="W1519" t="s">
        <v>8338</v>
      </c>
      <c r="X1519" t="s">
        <v>8339</v>
      </c>
    </row>
    <row r="1520" spans="1:24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21">
        <f t="shared" si="139"/>
        <v>41948.358252314814</v>
      </c>
      <c r="L1520" s="24">
        <v>41948.358252314814</v>
      </c>
      <c r="M1520" s="27">
        <f t="shared" si="140"/>
        <v>11</v>
      </c>
      <c r="N1520" s="27">
        <f t="shared" si="141"/>
        <v>2014</v>
      </c>
      <c r="O1520" s="25" t="str">
        <f t="shared" si="142"/>
        <v>Nov</v>
      </c>
      <c r="P1520" s="19">
        <f t="shared" si="143"/>
        <v>41979.041666666664</v>
      </c>
      <c r="Q1520" t="b">
        <v>1</v>
      </c>
      <c r="R1520">
        <v>236</v>
      </c>
      <c r="S1520" t="b">
        <v>1</v>
      </c>
      <c r="T1520" t="s">
        <v>8285</v>
      </c>
      <c r="U1520" s="8">
        <v>2.0536666666666665</v>
      </c>
      <c r="V1520" s="17">
        <f t="shared" si="138"/>
        <v>130.52966101694915</v>
      </c>
      <c r="W1520" t="s">
        <v>8338</v>
      </c>
      <c r="X1520" t="s">
        <v>8339</v>
      </c>
    </row>
    <row r="1521" spans="1:24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21">
        <f t="shared" si="139"/>
        <v>41760.611712962964</v>
      </c>
      <c r="L1521" s="24">
        <v>41760.611712962964</v>
      </c>
      <c r="M1521" s="27">
        <f t="shared" si="140"/>
        <v>5</v>
      </c>
      <c r="N1521" s="27">
        <f t="shared" si="141"/>
        <v>2014</v>
      </c>
      <c r="O1521" s="25" t="str">
        <f t="shared" si="142"/>
        <v>May</v>
      </c>
      <c r="P1521" s="19">
        <f t="shared" si="143"/>
        <v>41790.611712962964</v>
      </c>
      <c r="Q1521" t="b">
        <v>1</v>
      </c>
      <c r="R1521">
        <v>145</v>
      </c>
      <c r="S1521" t="b">
        <v>1</v>
      </c>
      <c r="T1521" t="s">
        <v>8285</v>
      </c>
      <c r="U1521" s="8">
        <v>1.033638888888889</v>
      </c>
      <c r="V1521" s="17">
        <f t="shared" si="138"/>
        <v>64.156896551724131</v>
      </c>
      <c r="W1521" t="s">
        <v>8338</v>
      </c>
      <c r="X1521" t="s">
        <v>8339</v>
      </c>
    </row>
    <row r="1522" spans="1:24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21">
        <f t="shared" si="139"/>
        <v>41782.533368055556</v>
      </c>
      <c r="L1522" s="24">
        <v>41782.533368055556</v>
      </c>
      <c r="M1522" s="27">
        <f t="shared" si="140"/>
        <v>5</v>
      </c>
      <c r="N1522" s="27">
        <f t="shared" si="141"/>
        <v>2014</v>
      </c>
      <c r="O1522" s="25" t="str">
        <f t="shared" si="142"/>
        <v>May</v>
      </c>
      <c r="P1522" s="19">
        <f t="shared" si="143"/>
        <v>41810.707638888889</v>
      </c>
      <c r="Q1522" t="b">
        <v>1</v>
      </c>
      <c r="R1522">
        <v>167</v>
      </c>
      <c r="S1522" t="b">
        <v>1</v>
      </c>
      <c r="T1522" t="s">
        <v>8285</v>
      </c>
      <c r="U1522" s="8">
        <v>1.0347222222222223</v>
      </c>
      <c r="V1522" s="17">
        <f t="shared" si="138"/>
        <v>111.52694610778443</v>
      </c>
      <c r="W1522" t="s">
        <v>8338</v>
      </c>
      <c r="X1522" t="s">
        <v>8339</v>
      </c>
    </row>
    <row r="1523" spans="1:24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21">
        <f t="shared" si="139"/>
        <v>41955.649456018517</v>
      </c>
      <c r="L1523" s="24">
        <v>41955.649456018517</v>
      </c>
      <c r="M1523" s="27">
        <f t="shared" si="140"/>
        <v>11</v>
      </c>
      <c r="N1523" s="27">
        <f t="shared" si="141"/>
        <v>2014</v>
      </c>
      <c r="O1523" s="25" t="str">
        <f t="shared" si="142"/>
        <v>Nov</v>
      </c>
      <c r="P1523" s="19">
        <f t="shared" si="143"/>
        <v>41991.958333333336</v>
      </c>
      <c r="Q1523" t="b">
        <v>1</v>
      </c>
      <c r="R1523">
        <v>235</v>
      </c>
      <c r="S1523" t="b">
        <v>1</v>
      </c>
      <c r="T1523" t="s">
        <v>8285</v>
      </c>
      <c r="U1523" s="8">
        <v>1.0681333333333334</v>
      </c>
      <c r="V1523" s="17">
        <f t="shared" si="138"/>
        <v>170.44680851063831</v>
      </c>
      <c r="W1523" t="s">
        <v>8338</v>
      </c>
      <c r="X1523" t="s">
        <v>8339</v>
      </c>
    </row>
    <row r="1524" spans="1:24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21">
        <f t="shared" si="139"/>
        <v>42492.959386574068</v>
      </c>
      <c r="L1524" s="24">
        <v>42492.959386574075</v>
      </c>
      <c r="M1524" s="27">
        <f t="shared" si="140"/>
        <v>5</v>
      </c>
      <c r="N1524" s="27">
        <f t="shared" si="141"/>
        <v>2016</v>
      </c>
      <c r="O1524" s="25" t="str">
        <f t="shared" si="142"/>
        <v>May</v>
      </c>
      <c r="P1524" s="19">
        <f t="shared" si="143"/>
        <v>42527.959386574068</v>
      </c>
      <c r="Q1524" t="b">
        <v>1</v>
      </c>
      <c r="R1524">
        <v>452</v>
      </c>
      <c r="S1524" t="b">
        <v>1</v>
      </c>
      <c r="T1524" t="s">
        <v>8285</v>
      </c>
      <c r="U1524" s="8">
        <v>1.3896574712643677</v>
      </c>
      <c r="V1524" s="17">
        <f t="shared" si="138"/>
        <v>133.7391592920354</v>
      </c>
      <c r="W1524" t="s">
        <v>8338</v>
      </c>
      <c r="X1524" t="s">
        <v>8339</v>
      </c>
    </row>
    <row r="1525" spans="1:24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21">
        <f t="shared" si="139"/>
        <v>41899.621979166666</v>
      </c>
      <c r="L1525" s="24">
        <v>41899.621979166666</v>
      </c>
      <c r="M1525" s="27">
        <f t="shared" si="140"/>
        <v>9</v>
      </c>
      <c r="N1525" s="27">
        <f t="shared" si="141"/>
        <v>2014</v>
      </c>
      <c r="O1525" s="25" t="str">
        <f t="shared" si="142"/>
        <v>Sep</v>
      </c>
      <c r="P1525" s="19">
        <f t="shared" si="143"/>
        <v>41929.621979166666</v>
      </c>
      <c r="Q1525" t="b">
        <v>1</v>
      </c>
      <c r="R1525">
        <v>241</v>
      </c>
      <c r="S1525" t="b">
        <v>1</v>
      </c>
      <c r="T1525" t="s">
        <v>8285</v>
      </c>
      <c r="U1525" s="8">
        <v>1.2484324324324325</v>
      </c>
      <c r="V1525" s="17">
        <f t="shared" si="138"/>
        <v>95.834024896265561</v>
      </c>
      <c r="W1525" t="s">
        <v>8338</v>
      </c>
      <c r="X1525" t="s">
        <v>8339</v>
      </c>
    </row>
    <row r="1526" spans="1:24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21">
        <f t="shared" si="139"/>
        <v>41964.543009259258</v>
      </c>
      <c r="L1526" s="24">
        <v>41964.543009259258</v>
      </c>
      <c r="M1526" s="27">
        <f t="shared" si="140"/>
        <v>11</v>
      </c>
      <c r="N1526" s="27">
        <f t="shared" si="141"/>
        <v>2014</v>
      </c>
      <c r="O1526" s="25" t="str">
        <f t="shared" si="142"/>
        <v>Nov</v>
      </c>
      <c r="P1526" s="19">
        <f t="shared" si="143"/>
        <v>41995.791666666664</v>
      </c>
      <c r="Q1526" t="b">
        <v>1</v>
      </c>
      <c r="R1526">
        <v>28</v>
      </c>
      <c r="S1526" t="b">
        <v>1</v>
      </c>
      <c r="T1526" t="s">
        <v>8285</v>
      </c>
      <c r="U1526" s="8">
        <v>2.0699999999999998</v>
      </c>
      <c r="V1526" s="17">
        <f t="shared" si="138"/>
        <v>221.78571428571428</v>
      </c>
      <c r="W1526" t="s">
        <v>8338</v>
      </c>
      <c r="X1526" t="s">
        <v>8339</v>
      </c>
    </row>
    <row r="1527" spans="1:24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21">
        <f t="shared" si="139"/>
        <v>42756.292708333327</v>
      </c>
      <c r="L1527" s="24">
        <v>42756.292708333334</v>
      </c>
      <c r="M1527" s="27">
        <f t="shared" si="140"/>
        <v>1</v>
      </c>
      <c r="N1527" s="27">
        <f t="shared" si="141"/>
        <v>2017</v>
      </c>
      <c r="O1527" s="25" t="str">
        <f t="shared" si="142"/>
        <v>Jan</v>
      </c>
      <c r="P1527" s="19">
        <f t="shared" si="143"/>
        <v>42786.292708333327</v>
      </c>
      <c r="Q1527" t="b">
        <v>1</v>
      </c>
      <c r="R1527">
        <v>140</v>
      </c>
      <c r="S1527" t="b">
        <v>1</v>
      </c>
      <c r="T1527" t="s">
        <v>8285</v>
      </c>
      <c r="U1527" s="8">
        <v>1.7400576923076922</v>
      </c>
      <c r="V1527" s="17">
        <f t="shared" si="138"/>
        <v>32.315357142857138</v>
      </c>
      <c r="W1527" t="s">
        <v>8338</v>
      </c>
      <c r="X1527" t="s">
        <v>8339</v>
      </c>
    </row>
    <row r="1528" spans="1:24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21">
        <f t="shared" si="139"/>
        <v>42570.494652777772</v>
      </c>
      <c r="L1528" s="24">
        <v>42570.494652777779</v>
      </c>
      <c r="M1528" s="27">
        <f t="shared" si="140"/>
        <v>7</v>
      </c>
      <c r="N1528" s="27">
        <f t="shared" si="141"/>
        <v>2016</v>
      </c>
      <c r="O1528" s="25" t="str">
        <f t="shared" si="142"/>
        <v>Jul</v>
      </c>
      <c r="P1528" s="19">
        <f t="shared" si="143"/>
        <v>42600.494652777772</v>
      </c>
      <c r="Q1528" t="b">
        <v>1</v>
      </c>
      <c r="R1528">
        <v>280</v>
      </c>
      <c r="S1528" t="b">
        <v>1</v>
      </c>
      <c r="T1528" t="s">
        <v>8285</v>
      </c>
      <c r="U1528" s="8">
        <v>1.2032608695652174</v>
      </c>
      <c r="V1528" s="17">
        <f t="shared" si="138"/>
        <v>98.839285714285708</v>
      </c>
      <c r="W1528" t="s">
        <v>8338</v>
      </c>
      <c r="X1528" t="s">
        <v>8339</v>
      </c>
    </row>
    <row r="1529" spans="1:24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21">
        <f t="shared" si="139"/>
        <v>42339.067673611113</v>
      </c>
      <c r="L1529" s="24">
        <v>42339.067673611113</v>
      </c>
      <c r="M1529" s="27">
        <f t="shared" si="140"/>
        <v>12</v>
      </c>
      <c r="N1529" s="27">
        <f t="shared" si="141"/>
        <v>2015</v>
      </c>
      <c r="O1529" s="25" t="str">
        <f t="shared" si="142"/>
        <v>Dec</v>
      </c>
      <c r="P1529" s="19">
        <f t="shared" si="143"/>
        <v>42388.067673611113</v>
      </c>
      <c r="Q1529" t="b">
        <v>1</v>
      </c>
      <c r="R1529">
        <v>70</v>
      </c>
      <c r="S1529" t="b">
        <v>1</v>
      </c>
      <c r="T1529" t="s">
        <v>8285</v>
      </c>
      <c r="U1529" s="8">
        <v>1.1044428571428573</v>
      </c>
      <c r="V1529" s="17">
        <f t="shared" si="138"/>
        <v>55.222142857142863</v>
      </c>
      <c r="W1529" t="s">
        <v>8338</v>
      </c>
      <c r="X1529" t="s">
        <v>8339</v>
      </c>
    </row>
    <row r="1530" spans="1:24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21">
        <f t="shared" si="139"/>
        <v>42780.392199074071</v>
      </c>
      <c r="L1530" s="24">
        <v>42780.392199074071</v>
      </c>
      <c r="M1530" s="27">
        <f t="shared" si="140"/>
        <v>2</v>
      </c>
      <c r="N1530" s="27">
        <f t="shared" si="141"/>
        <v>2017</v>
      </c>
      <c r="O1530" s="25" t="str">
        <f t="shared" si="142"/>
        <v>Feb</v>
      </c>
      <c r="P1530" s="19">
        <f t="shared" si="143"/>
        <v>42808.350532407407</v>
      </c>
      <c r="Q1530" t="b">
        <v>1</v>
      </c>
      <c r="R1530">
        <v>160</v>
      </c>
      <c r="S1530" t="b">
        <v>1</v>
      </c>
      <c r="T1530" t="s">
        <v>8285</v>
      </c>
      <c r="U1530" s="8">
        <v>2.8156666666666665</v>
      </c>
      <c r="V1530" s="17">
        <f t="shared" si="138"/>
        <v>52.793750000000003</v>
      </c>
      <c r="W1530" t="s">
        <v>8338</v>
      </c>
      <c r="X1530" t="s">
        <v>8339</v>
      </c>
    </row>
    <row r="1531" spans="1:24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21">
        <f t="shared" si="139"/>
        <v>42736.524560185186</v>
      </c>
      <c r="L1531" s="24">
        <v>42736.524560185186</v>
      </c>
      <c r="M1531" s="27">
        <f t="shared" si="140"/>
        <v>1</v>
      </c>
      <c r="N1531" s="27">
        <f t="shared" si="141"/>
        <v>2017</v>
      </c>
      <c r="O1531" s="25" t="str">
        <f t="shared" si="142"/>
        <v>Jan</v>
      </c>
      <c r="P1531" s="19">
        <f t="shared" si="143"/>
        <v>42766.791666666664</v>
      </c>
      <c r="Q1531" t="b">
        <v>1</v>
      </c>
      <c r="R1531">
        <v>141</v>
      </c>
      <c r="S1531" t="b">
        <v>1</v>
      </c>
      <c r="T1531" t="s">
        <v>8285</v>
      </c>
      <c r="U1531" s="8">
        <v>1.0067894736842105</v>
      </c>
      <c r="V1531" s="17">
        <f t="shared" si="138"/>
        <v>135.66666666666666</v>
      </c>
      <c r="W1531" t="s">
        <v>8338</v>
      </c>
      <c r="X1531" t="s">
        <v>8339</v>
      </c>
    </row>
    <row r="1532" spans="1:24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21">
        <f t="shared" si="139"/>
        <v>42052.420370370368</v>
      </c>
      <c r="L1532" s="24">
        <v>42052.420370370368</v>
      </c>
      <c r="M1532" s="27">
        <f t="shared" si="140"/>
        <v>2</v>
      </c>
      <c r="N1532" s="27">
        <f t="shared" si="141"/>
        <v>2015</v>
      </c>
      <c r="O1532" s="25" t="str">
        <f t="shared" si="142"/>
        <v>Feb</v>
      </c>
      <c r="P1532" s="19">
        <f t="shared" si="143"/>
        <v>42082.378703703704</v>
      </c>
      <c r="Q1532" t="b">
        <v>1</v>
      </c>
      <c r="R1532">
        <v>874</v>
      </c>
      <c r="S1532" t="b">
        <v>1</v>
      </c>
      <c r="T1532" t="s">
        <v>8285</v>
      </c>
      <c r="U1532" s="8">
        <v>1.3482571428571428</v>
      </c>
      <c r="V1532" s="17">
        <f t="shared" si="138"/>
        <v>53.991990846681922</v>
      </c>
      <c r="W1532" t="s">
        <v>8338</v>
      </c>
      <c r="X1532" t="s">
        <v>8339</v>
      </c>
    </row>
    <row r="1533" spans="1:24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21">
        <f t="shared" si="139"/>
        <v>42275.558969907404</v>
      </c>
      <c r="L1533" s="24">
        <v>42275.558969907404</v>
      </c>
      <c r="M1533" s="27">
        <f t="shared" si="140"/>
        <v>9</v>
      </c>
      <c r="N1533" s="27">
        <f t="shared" si="141"/>
        <v>2015</v>
      </c>
      <c r="O1533" s="25" t="str">
        <f t="shared" si="142"/>
        <v>Sep</v>
      </c>
      <c r="P1533" s="19">
        <f t="shared" si="143"/>
        <v>42300.558969907404</v>
      </c>
      <c r="Q1533" t="b">
        <v>1</v>
      </c>
      <c r="R1533">
        <v>73</v>
      </c>
      <c r="S1533" t="b">
        <v>1</v>
      </c>
      <c r="T1533" t="s">
        <v>8285</v>
      </c>
      <c r="U1533" s="8">
        <v>1.7595744680851064</v>
      </c>
      <c r="V1533" s="17">
        <f t="shared" si="138"/>
        <v>56.643835616438359</v>
      </c>
      <c r="W1533" t="s">
        <v>8338</v>
      </c>
      <c r="X1533" t="s">
        <v>8339</v>
      </c>
    </row>
    <row r="1534" spans="1:24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21">
        <f t="shared" si="139"/>
        <v>41941.594050925924</v>
      </c>
      <c r="L1534" s="24">
        <v>41941.594050925924</v>
      </c>
      <c r="M1534" s="27">
        <f t="shared" si="140"/>
        <v>10</v>
      </c>
      <c r="N1534" s="27">
        <f t="shared" si="141"/>
        <v>2014</v>
      </c>
      <c r="O1534" s="25" t="str">
        <f t="shared" si="142"/>
        <v>Oct</v>
      </c>
      <c r="P1534" s="19">
        <f t="shared" si="143"/>
        <v>41973.916666666664</v>
      </c>
      <c r="Q1534" t="b">
        <v>1</v>
      </c>
      <c r="R1534">
        <v>294</v>
      </c>
      <c r="S1534" t="b">
        <v>1</v>
      </c>
      <c r="T1534" t="s">
        <v>8285</v>
      </c>
      <c r="U1534" s="8">
        <v>4.8402000000000003</v>
      </c>
      <c r="V1534" s="17">
        <f t="shared" si="138"/>
        <v>82.316326530612244</v>
      </c>
      <c r="W1534" t="s">
        <v>8338</v>
      </c>
      <c r="X1534" t="s">
        <v>8339</v>
      </c>
    </row>
    <row r="1535" spans="1:24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21">
        <f t="shared" si="139"/>
        <v>42391.266956018517</v>
      </c>
      <c r="L1535" s="24">
        <v>42391.266956018517</v>
      </c>
      <c r="M1535" s="27">
        <f t="shared" si="140"/>
        <v>1</v>
      </c>
      <c r="N1535" s="27">
        <f t="shared" si="141"/>
        <v>2016</v>
      </c>
      <c r="O1535" s="25" t="str">
        <f t="shared" si="142"/>
        <v>Jan</v>
      </c>
      <c r="P1535" s="19">
        <f t="shared" si="143"/>
        <v>42415.416666666664</v>
      </c>
      <c r="Q1535" t="b">
        <v>1</v>
      </c>
      <c r="R1535">
        <v>740</v>
      </c>
      <c r="S1535" t="b">
        <v>1</v>
      </c>
      <c r="T1535" t="s">
        <v>8285</v>
      </c>
      <c r="U1535" s="8">
        <v>1.4514</v>
      </c>
      <c r="V1535" s="17">
        <f t="shared" si="138"/>
        <v>88.26081081081081</v>
      </c>
      <c r="W1535" t="s">
        <v>8338</v>
      </c>
      <c r="X1535" t="s">
        <v>8339</v>
      </c>
    </row>
    <row r="1536" spans="1:24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21">
        <f t="shared" si="139"/>
        <v>42442.793715277774</v>
      </c>
      <c r="L1536" s="24">
        <v>42442.793715277781</v>
      </c>
      <c r="M1536" s="27">
        <f t="shared" si="140"/>
        <v>3</v>
      </c>
      <c r="N1536" s="27">
        <f t="shared" si="141"/>
        <v>2016</v>
      </c>
      <c r="O1536" s="25" t="str">
        <f t="shared" si="142"/>
        <v>Mar</v>
      </c>
      <c r="P1536" s="19">
        <f t="shared" si="143"/>
        <v>42491.957638888889</v>
      </c>
      <c r="Q1536" t="b">
        <v>1</v>
      </c>
      <c r="R1536">
        <v>369</v>
      </c>
      <c r="S1536" t="b">
        <v>1</v>
      </c>
      <c r="T1536" t="s">
        <v>8285</v>
      </c>
      <c r="U1536" s="8">
        <v>4.1773333333333333</v>
      </c>
      <c r="V1536" s="17">
        <f t="shared" si="138"/>
        <v>84.905149051490511</v>
      </c>
      <c r="W1536" t="s">
        <v>8338</v>
      </c>
      <c r="X1536" t="s">
        <v>8339</v>
      </c>
    </row>
    <row r="1537" spans="1:24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21">
        <f t="shared" si="139"/>
        <v>42221.465995370367</v>
      </c>
      <c r="L1537" s="24">
        <v>42221.465995370374</v>
      </c>
      <c r="M1537" s="27">
        <f t="shared" si="140"/>
        <v>8</v>
      </c>
      <c r="N1537" s="27">
        <f t="shared" si="141"/>
        <v>2015</v>
      </c>
      <c r="O1537" s="25" t="str">
        <f t="shared" si="142"/>
        <v>Aug</v>
      </c>
      <c r="P1537" s="19">
        <f t="shared" si="143"/>
        <v>42251.465995370367</v>
      </c>
      <c r="Q1537" t="b">
        <v>1</v>
      </c>
      <c r="R1537">
        <v>110</v>
      </c>
      <c r="S1537" t="b">
        <v>1</v>
      </c>
      <c r="T1537" t="s">
        <v>8285</v>
      </c>
      <c r="U1537" s="8">
        <v>1.3242499999999999</v>
      </c>
      <c r="V1537" s="17">
        <f t="shared" si="138"/>
        <v>48.154545454545456</v>
      </c>
      <c r="W1537" t="s">
        <v>8338</v>
      </c>
      <c r="X1537" t="s">
        <v>8339</v>
      </c>
    </row>
    <row r="1538" spans="1:24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21">
        <f t="shared" si="139"/>
        <v>42484.620729166665</v>
      </c>
      <c r="L1538" s="24">
        <v>42484.620729166665</v>
      </c>
      <c r="M1538" s="27">
        <f t="shared" si="140"/>
        <v>4</v>
      </c>
      <c r="N1538" s="27">
        <f t="shared" si="141"/>
        <v>2016</v>
      </c>
      <c r="O1538" s="25" t="str">
        <f t="shared" si="142"/>
        <v>Apr</v>
      </c>
      <c r="P1538" s="19">
        <f t="shared" si="143"/>
        <v>42513.708333333336</v>
      </c>
      <c r="Q1538" t="b">
        <v>1</v>
      </c>
      <c r="R1538">
        <v>455</v>
      </c>
      <c r="S1538" t="b">
        <v>1</v>
      </c>
      <c r="T1538" t="s">
        <v>8285</v>
      </c>
      <c r="U1538" s="8">
        <v>2.5030841666666666</v>
      </c>
      <c r="V1538" s="17">
        <f t="shared" ref="V1538:V1601" si="144">E1538/R1538</f>
        <v>66.015406593406595</v>
      </c>
      <c r="W1538" t="s">
        <v>8338</v>
      </c>
      <c r="X1538" t="s">
        <v>8339</v>
      </c>
    </row>
    <row r="1539" spans="1:24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21">
        <f t="shared" ref="K1539:K1602" si="145">(J1538/86400)+25569+(-5/24)</f>
        <v>42213.593865740739</v>
      </c>
      <c r="L1539" s="24">
        <v>42213.593865740739</v>
      </c>
      <c r="M1539" s="27">
        <f t="shared" ref="M1539:M1602" si="146">MONTH(L1539)</f>
        <v>7</v>
      </c>
      <c r="N1539" s="27">
        <f t="shared" ref="N1539:N1602" si="147">YEAR(L1539)</f>
        <v>2015</v>
      </c>
      <c r="O1539" s="25" t="str">
        <f t="shared" ref="O1539:O1602" si="148">VLOOKUP($M1539,$AI$3:$AJ$14,2,FALSE)</f>
        <v>Jul</v>
      </c>
      <c r="P1539" s="19">
        <f t="shared" ref="P1539:P1602" si="149">(I1538/86400)+25569+(-5/24)</f>
        <v>42243.593865740739</v>
      </c>
      <c r="Q1539" t="b">
        <v>1</v>
      </c>
      <c r="R1539">
        <v>224</v>
      </c>
      <c r="S1539" t="b">
        <v>1</v>
      </c>
      <c r="T1539" t="s">
        <v>8285</v>
      </c>
      <c r="U1539" s="8">
        <v>1.7989999999999999</v>
      </c>
      <c r="V1539" s="17">
        <f t="shared" si="144"/>
        <v>96.375</v>
      </c>
      <c r="W1539" t="s">
        <v>8338</v>
      </c>
      <c r="X1539" t="s">
        <v>8339</v>
      </c>
    </row>
    <row r="1540" spans="1:24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21">
        <f t="shared" si="145"/>
        <v>42552.106793981475</v>
      </c>
      <c r="L1540" s="24">
        <v>42552.106793981482</v>
      </c>
      <c r="M1540" s="27">
        <f t="shared" si="146"/>
        <v>7</v>
      </c>
      <c r="N1540" s="27">
        <f t="shared" si="147"/>
        <v>2016</v>
      </c>
      <c r="O1540" s="25" t="str">
        <f t="shared" si="148"/>
        <v>Jul</v>
      </c>
      <c r="P1540" s="19">
        <f t="shared" si="149"/>
        <v>42588.541666666664</v>
      </c>
      <c r="Q1540" t="b">
        <v>1</v>
      </c>
      <c r="R1540">
        <v>46</v>
      </c>
      <c r="S1540" t="b">
        <v>1</v>
      </c>
      <c r="T1540" t="s">
        <v>8285</v>
      </c>
      <c r="U1540" s="8">
        <v>1.0262857142857142</v>
      </c>
      <c r="V1540" s="17">
        <f t="shared" si="144"/>
        <v>156.17391304347825</v>
      </c>
      <c r="W1540" t="s">
        <v>8338</v>
      </c>
      <c r="X1540" t="s">
        <v>8339</v>
      </c>
    </row>
    <row r="1541" spans="1:24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21">
        <f t="shared" si="145"/>
        <v>41981.57372685185</v>
      </c>
      <c r="L1541" s="24">
        <v>41981.57372685185</v>
      </c>
      <c r="M1541" s="27">
        <f t="shared" si="146"/>
        <v>12</v>
      </c>
      <c r="N1541" s="27">
        <f t="shared" si="147"/>
        <v>2014</v>
      </c>
      <c r="O1541" s="25" t="str">
        <f t="shared" si="148"/>
        <v>Dec</v>
      </c>
      <c r="P1541" s="19">
        <f t="shared" si="149"/>
        <v>42026.57372685185</v>
      </c>
      <c r="Q1541" t="b">
        <v>0</v>
      </c>
      <c r="R1541">
        <v>284</v>
      </c>
      <c r="S1541" t="b">
        <v>1</v>
      </c>
      <c r="T1541" t="s">
        <v>8285</v>
      </c>
      <c r="U1541" s="8">
        <v>1.359861</v>
      </c>
      <c r="V1541" s="17">
        <f t="shared" si="144"/>
        <v>95.764859154929582</v>
      </c>
      <c r="W1541" t="s">
        <v>8338</v>
      </c>
      <c r="X1541" t="s">
        <v>8339</v>
      </c>
    </row>
    <row r="1542" spans="1:24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21">
        <f t="shared" si="145"/>
        <v>42705.710868055554</v>
      </c>
      <c r="L1542" s="24">
        <v>42705.710868055554</v>
      </c>
      <c r="M1542" s="27">
        <f t="shared" si="146"/>
        <v>12</v>
      </c>
      <c r="N1542" s="27">
        <f t="shared" si="147"/>
        <v>2016</v>
      </c>
      <c r="O1542" s="25" t="str">
        <f t="shared" si="148"/>
        <v>Dec</v>
      </c>
      <c r="P1542" s="19">
        <f t="shared" si="149"/>
        <v>42738.710868055554</v>
      </c>
      <c r="Q1542" t="b">
        <v>1</v>
      </c>
      <c r="R1542">
        <v>98</v>
      </c>
      <c r="S1542" t="b">
        <v>1</v>
      </c>
      <c r="T1542" t="s">
        <v>8285</v>
      </c>
      <c r="U1542" s="8">
        <v>1.1786666666666668</v>
      </c>
      <c r="V1542" s="17">
        <f t="shared" si="144"/>
        <v>180.40816326530611</v>
      </c>
      <c r="W1542" t="s">
        <v>8338</v>
      </c>
      <c r="X1542" t="s">
        <v>8339</v>
      </c>
    </row>
    <row r="1543" spans="1:24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21">
        <f t="shared" si="145"/>
        <v>41938.798796296294</v>
      </c>
      <c r="L1543" s="24">
        <v>41938.798796296294</v>
      </c>
      <c r="M1543" s="27">
        <f t="shared" si="146"/>
        <v>10</v>
      </c>
      <c r="N1543" s="27">
        <f t="shared" si="147"/>
        <v>2014</v>
      </c>
      <c r="O1543" s="25" t="str">
        <f t="shared" si="148"/>
        <v>Oct</v>
      </c>
      <c r="P1543" s="19">
        <f t="shared" si="149"/>
        <v>41968.843749999993</v>
      </c>
      <c r="Q1543" t="b">
        <v>0</v>
      </c>
      <c r="R1543">
        <v>2</v>
      </c>
      <c r="S1543" t="b">
        <v>0</v>
      </c>
      <c r="T1543" t="s">
        <v>8289</v>
      </c>
      <c r="U1543" s="8">
        <v>3.3333333333333332E-4</v>
      </c>
      <c r="V1543" s="17">
        <f t="shared" si="144"/>
        <v>3</v>
      </c>
      <c r="W1543" t="s">
        <v>8338</v>
      </c>
      <c r="X1543" t="s">
        <v>8343</v>
      </c>
    </row>
    <row r="1544" spans="1:24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21">
        <f t="shared" si="145"/>
        <v>41974.503912037035</v>
      </c>
      <c r="L1544" s="24">
        <v>41974.503912037035</v>
      </c>
      <c r="M1544" s="27">
        <f t="shared" si="146"/>
        <v>12</v>
      </c>
      <c r="N1544" s="27">
        <f t="shared" si="147"/>
        <v>2014</v>
      </c>
      <c r="O1544" s="25" t="str">
        <f t="shared" si="148"/>
        <v>Dec</v>
      </c>
      <c r="P1544" s="19">
        <f t="shared" si="149"/>
        <v>42004.503912037035</v>
      </c>
      <c r="Q1544" t="b">
        <v>0</v>
      </c>
      <c r="R1544">
        <v>1</v>
      </c>
      <c r="S1544" t="b">
        <v>0</v>
      </c>
      <c r="T1544" t="s">
        <v>8289</v>
      </c>
      <c r="U1544" s="8">
        <v>0.04</v>
      </c>
      <c r="V1544" s="17">
        <f t="shared" si="144"/>
        <v>20</v>
      </c>
      <c r="W1544" t="s">
        <v>8338</v>
      </c>
      <c r="X1544" t="s">
        <v>8343</v>
      </c>
    </row>
    <row r="1545" spans="1:24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21">
        <f t="shared" si="145"/>
        <v>42170.788194444445</v>
      </c>
      <c r="L1545" s="24">
        <v>42170.788194444445</v>
      </c>
      <c r="M1545" s="27">
        <f t="shared" si="146"/>
        <v>6</v>
      </c>
      <c r="N1545" s="27">
        <f t="shared" si="147"/>
        <v>2015</v>
      </c>
      <c r="O1545" s="25" t="str">
        <f t="shared" si="148"/>
        <v>Jun</v>
      </c>
      <c r="P1545" s="19">
        <f t="shared" si="149"/>
        <v>42185.788194444445</v>
      </c>
      <c r="Q1545" t="b">
        <v>0</v>
      </c>
      <c r="R1545">
        <v>1</v>
      </c>
      <c r="S1545" t="b">
        <v>0</v>
      </c>
      <c r="T1545" t="s">
        <v>8289</v>
      </c>
      <c r="U1545" s="8">
        <v>4.4444444444444444E-3</v>
      </c>
      <c r="V1545" s="17">
        <f t="shared" si="144"/>
        <v>10</v>
      </c>
      <c r="W1545" t="s">
        <v>8338</v>
      </c>
      <c r="X1545" t="s">
        <v>8343</v>
      </c>
    </row>
    <row r="1546" spans="1:24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21">
        <f t="shared" si="145"/>
        <v>41935.301319444443</v>
      </c>
      <c r="L1546" s="24">
        <v>41935.301319444443</v>
      </c>
      <c r="M1546" s="27">
        <f t="shared" si="146"/>
        <v>10</v>
      </c>
      <c r="N1546" s="27">
        <f t="shared" si="147"/>
        <v>2014</v>
      </c>
      <c r="O1546" s="25" t="str">
        <f t="shared" si="148"/>
        <v>Oct</v>
      </c>
      <c r="P1546" s="19">
        <f t="shared" si="149"/>
        <v>41965.342986111107</v>
      </c>
      <c r="Q1546" t="b">
        <v>0</v>
      </c>
      <c r="R1546">
        <v>0</v>
      </c>
      <c r="S1546" t="b">
        <v>0</v>
      </c>
      <c r="T1546" t="s">
        <v>8289</v>
      </c>
      <c r="U1546" s="8">
        <v>0</v>
      </c>
      <c r="V1546" s="17" t="e">
        <f t="shared" si="144"/>
        <v>#DIV/0!</v>
      </c>
      <c r="W1546" t="s">
        <v>8338</v>
      </c>
      <c r="X1546" t="s">
        <v>8343</v>
      </c>
    </row>
    <row r="1547" spans="1:24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21">
        <f t="shared" si="145"/>
        <v>42052.842870370368</v>
      </c>
      <c r="L1547" s="24">
        <v>42052.842870370368</v>
      </c>
      <c r="M1547" s="27">
        <f t="shared" si="146"/>
        <v>2</v>
      </c>
      <c r="N1547" s="27">
        <f t="shared" si="147"/>
        <v>2015</v>
      </c>
      <c r="O1547" s="25" t="str">
        <f t="shared" si="148"/>
        <v>Feb</v>
      </c>
      <c r="P1547" s="19">
        <f t="shared" si="149"/>
        <v>42094.804166666661</v>
      </c>
      <c r="Q1547" t="b">
        <v>0</v>
      </c>
      <c r="R1547">
        <v>1</v>
      </c>
      <c r="S1547" t="b">
        <v>0</v>
      </c>
      <c r="T1547" t="s">
        <v>8289</v>
      </c>
      <c r="U1547" s="8">
        <v>3.3333333333333332E-4</v>
      </c>
      <c r="V1547" s="17">
        <f t="shared" si="144"/>
        <v>1</v>
      </c>
      <c r="W1547" t="s">
        <v>8338</v>
      </c>
      <c r="X1547" t="s">
        <v>8343</v>
      </c>
    </row>
    <row r="1548" spans="1:24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21">
        <f t="shared" si="145"/>
        <v>42031.676319444443</v>
      </c>
      <c r="L1548" s="24">
        <v>42031.676319444443</v>
      </c>
      <c r="M1548" s="27">
        <f t="shared" si="146"/>
        <v>1</v>
      </c>
      <c r="N1548" s="27">
        <f t="shared" si="147"/>
        <v>2015</v>
      </c>
      <c r="O1548" s="25" t="str">
        <f t="shared" si="148"/>
        <v>Jan</v>
      </c>
      <c r="P1548" s="19">
        <f t="shared" si="149"/>
        <v>42065.677777777775</v>
      </c>
      <c r="Q1548" t="b">
        <v>0</v>
      </c>
      <c r="R1548">
        <v>11</v>
      </c>
      <c r="S1548" t="b">
        <v>0</v>
      </c>
      <c r="T1548" t="s">
        <v>8289</v>
      </c>
      <c r="U1548" s="8">
        <v>0.28899999999999998</v>
      </c>
      <c r="V1548" s="17">
        <f t="shared" si="144"/>
        <v>26.272727272727273</v>
      </c>
      <c r="W1548" t="s">
        <v>8338</v>
      </c>
      <c r="X1548" t="s">
        <v>8343</v>
      </c>
    </row>
    <row r="1549" spans="1:24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21">
        <f t="shared" si="145"/>
        <v>41839.004618055551</v>
      </c>
      <c r="L1549" s="24">
        <v>41839.004618055558</v>
      </c>
      <c r="M1549" s="27">
        <f t="shared" si="146"/>
        <v>7</v>
      </c>
      <c r="N1549" s="27">
        <f t="shared" si="147"/>
        <v>2014</v>
      </c>
      <c r="O1549" s="25" t="str">
        <f t="shared" si="148"/>
        <v>Jul</v>
      </c>
      <c r="P1549" s="19">
        <f t="shared" si="149"/>
        <v>41899.004618055551</v>
      </c>
      <c r="Q1549" t="b">
        <v>0</v>
      </c>
      <c r="R1549">
        <v>0</v>
      </c>
      <c r="S1549" t="b">
        <v>0</v>
      </c>
      <c r="T1549" t="s">
        <v>8289</v>
      </c>
      <c r="U1549" s="8">
        <v>0</v>
      </c>
      <c r="V1549" s="17" t="e">
        <f t="shared" si="144"/>
        <v>#DIV/0!</v>
      </c>
      <c r="W1549" t="s">
        <v>8338</v>
      </c>
      <c r="X1549" t="s">
        <v>8343</v>
      </c>
    </row>
    <row r="1550" spans="1:24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21">
        <f t="shared" si="145"/>
        <v>42782.218541666669</v>
      </c>
      <c r="L1550" s="24">
        <v>42782.218541666669</v>
      </c>
      <c r="M1550" s="27">
        <f t="shared" si="146"/>
        <v>2</v>
      </c>
      <c r="N1550" s="27">
        <f t="shared" si="147"/>
        <v>2017</v>
      </c>
      <c r="O1550" s="25" t="str">
        <f t="shared" si="148"/>
        <v>Feb</v>
      </c>
      <c r="P1550" s="19">
        <f t="shared" si="149"/>
        <v>42789.218541666669</v>
      </c>
      <c r="Q1550" t="b">
        <v>0</v>
      </c>
      <c r="R1550">
        <v>1</v>
      </c>
      <c r="S1550" t="b">
        <v>0</v>
      </c>
      <c r="T1550" t="s">
        <v>8289</v>
      </c>
      <c r="U1550" s="8">
        <v>8.5714285714285715E-2</v>
      </c>
      <c r="V1550" s="17">
        <f t="shared" si="144"/>
        <v>60</v>
      </c>
      <c r="W1550" t="s">
        <v>8338</v>
      </c>
      <c r="X1550" t="s">
        <v>8343</v>
      </c>
    </row>
    <row r="1551" spans="1:24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21">
        <f t="shared" si="145"/>
        <v>42286.673842592594</v>
      </c>
      <c r="L1551" s="24">
        <v>42286.673842592594</v>
      </c>
      <c r="M1551" s="27">
        <f t="shared" si="146"/>
        <v>10</v>
      </c>
      <c r="N1551" s="27">
        <f t="shared" si="147"/>
        <v>2015</v>
      </c>
      <c r="O1551" s="25" t="str">
        <f t="shared" si="148"/>
        <v>Oct</v>
      </c>
      <c r="P1551" s="19">
        <f t="shared" si="149"/>
        <v>42316.715509259258</v>
      </c>
      <c r="Q1551" t="b">
        <v>0</v>
      </c>
      <c r="R1551">
        <v>6</v>
      </c>
      <c r="S1551" t="b">
        <v>0</v>
      </c>
      <c r="T1551" t="s">
        <v>8289</v>
      </c>
      <c r="U1551" s="8">
        <v>0.34</v>
      </c>
      <c r="V1551" s="17">
        <f t="shared" si="144"/>
        <v>28.333333333333332</v>
      </c>
      <c r="W1551" t="s">
        <v>8338</v>
      </c>
      <c r="X1551" t="s">
        <v>8343</v>
      </c>
    </row>
    <row r="1552" spans="1:24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21">
        <f t="shared" si="145"/>
        <v>42280.927766203698</v>
      </c>
      <c r="L1552" s="24">
        <v>42280.927766203706</v>
      </c>
      <c r="M1552" s="27">
        <f t="shared" si="146"/>
        <v>10</v>
      </c>
      <c r="N1552" s="27">
        <f t="shared" si="147"/>
        <v>2015</v>
      </c>
      <c r="O1552" s="25" t="str">
        <f t="shared" si="148"/>
        <v>Oct</v>
      </c>
      <c r="P1552" s="19">
        <f t="shared" si="149"/>
        <v>42310.96943287037</v>
      </c>
      <c r="Q1552" t="b">
        <v>0</v>
      </c>
      <c r="R1552">
        <v>7</v>
      </c>
      <c r="S1552" t="b">
        <v>0</v>
      </c>
      <c r="T1552" t="s">
        <v>8289</v>
      </c>
      <c r="U1552" s="8">
        <v>0.13466666666666666</v>
      </c>
      <c r="V1552" s="17">
        <f t="shared" si="144"/>
        <v>14.428571428571429</v>
      </c>
      <c r="W1552" t="s">
        <v>8338</v>
      </c>
      <c r="X1552" t="s">
        <v>8343</v>
      </c>
    </row>
    <row r="1553" spans="1:24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21">
        <f t="shared" si="145"/>
        <v>42472.24113425926</v>
      </c>
      <c r="L1553" s="24">
        <v>42472.24113425926</v>
      </c>
      <c r="M1553" s="27">
        <f t="shared" si="146"/>
        <v>4</v>
      </c>
      <c r="N1553" s="27">
        <f t="shared" si="147"/>
        <v>2016</v>
      </c>
      <c r="O1553" s="25" t="str">
        <f t="shared" si="148"/>
        <v>Apr</v>
      </c>
      <c r="P1553" s="19">
        <f t="shared" si="149"/>
        <v>42502.24113425926</v>
      </c>
      <c r="Q1553" t="b">
        <v>0</v>
      </c>
      <c r="R1553">
        <v>0</v>
      </c>
      <c r="S1553" t="b">
        <v>0</v>
      </c>
      <c r="T1553" t="s">
        <v>8289</v>
      </c>
      <c r="U1553" s="8">
        <v>0</v>
      </c>
      <c r="V1553" s="17" t="e">
        <f t="shared" si="144"/>
        <v>#DIV/0!</v>
      </c>
      <c r="W1553" t="s">
        <v>8338</v>
      </c>
      <c r="X1553" t="s">
        <v>8343</v>
      </c>
    </row>
    <row r="1554" spans="1:24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21">
        <f t="shared" si="145"/>
        <v>42121.616192129623</v>
      </c>
      <c r="L1554" s="24">
        <v>42121.61619212963</v>
      </c>
      <c r="M1554" s="27">
        <f t="shared" si="146"/>
        <v>4</v>
      </c>
      <c r="N1554" s="27">
        <f t="shared" si="147"/>
        <v>2015</v>
      </c>
      <c r="O1554" s="25" t="str">
        <f t="shared" si="148"/>
        <v>Apr</v>
      </c>
      <c r="P1554" s="19">
        <f t="shared" si="149"/>
        <v>42151.616192129623</v>
      </c>
      <c r="Q1554" t="b">
        <v>0</v>
      </c>
      <c r="R1554">
        <v>16</v>
      </c>
      <c r="S1554" t="b">
        <v>0</v>
      </c>
      <c r="T1554" t="s">
        <v>8289</v>
      </c>
      <c r="U1554" s="8">
        <v>0.49186046511627907</v>
      </c>
      <c r="V1554" s="17">
        <f t="shared" si="144"/>
        <v>132.1875</v>
      </c>
      <c r="W1554" t="s">
        <v>8338</v>
      </c>
      <c r="X1554" t="s">
        <v>8343</v>
      </c>
    </row>
    <row r="1555" spans="1:24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21">
        <f t="shared" si="145"/>
        <v>41892.480416666665</v>
      </c>
      <c r="L1555" s="24">
        <v>41892.480416666665</v>
      </c>
      <c r="M1555" s="27">
        <f t="shared" si="146"/>
        <v>9</v>
      </c>
      <c r="N1555" s="27">
        <f t="shared" si="147"/>
        <v>2014</v>
      </c>
      <c r="O1555" s="25" t="str">
        <f t="shared" si="148"/>
        <v>Sep</v>
      </c>
      <c r="P1555" s="19">
        <f t="shared" si="149"/>
        <v>41912.957638888889</v>
      </c>
      <c r="Q1555" t="b">
        <v>0</v>
      </c>
      <c r="R1555">
        <v>0</v>
      </c>
      <c r="S1555" t="b">
        <v>0</v>
      </c>
      <c r="T1555" t="s">
        <v>8289</v>
      </c>
      <c r="U1555" s="8">
        <v>0</v>
      </c>
      <c r="V1555" s="17" t="e">
        <f t="shared" si="144"/>
        <v>#DIV/0!</v>
      </c>
      <c r="W1555" t="s">
        <v>8338</v>
      </c>
      <c r="X1555" t="s">
        <v>8343</v>
      </c>
    </row>
    <row r="1556" spans="1:24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21">
        <f t="shared" si="145"/>
        <v>42219.074618055551</v>
      </c>
      <c r="L1556" s="24">
        <v>42219.074618055558</v>
      </c>
      <c r="M1556" s="27">
        <f t="shared" si="146"/>
        <v>8</v>
      </c>
      <c r="N1556" s="27">
        <f t="shared" si="147"/>
        <v>2015</v>
      </c>
      <c r="O1556" s="25" t="str">
        <f t="shared" si="148"/>
        <v>Aug</v>
      </c>
      <c r="P1556" s="19">
        <f t="shared" si="149"/>
        <v>42249.074618055551</v>
      </c>
      <c r="Q1556" t="b">
        <v>0</v>
      </c>
      <c r="R1556">
        <v>0</v>
      </c>
      <c r="S1556" t="b">
        <v>0</v>
      </c>
      <c r="T1556" t="s">
        <v>8289</v>
      </c>
      <c r="U1556" s="8">
        <v>0</v>
      </c>
      <c r="V1556" s="17" t="e">
        <f t="shared" si="144"/>
        <v>#DIV/0!</v>
      </c>
      <c r="W1556" t="s">
        <v>8338</v>
      </c>
      <c r="X1556" t="s">
        <v>8343</v>
      </c>
    </row>
    <row r="1557" spans="1:24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21">
        <f t="shared" si="145"/>
        <v>42188.043865740743</v>
      </c>
      <c r="L1557" s="24">
        <v>42188.043865740743</v>
      </c>
      <c r="M1557" s="27">
        <f t="shared" si="146"/>
        <v>7</v>
      </c>
      <c r="N1557" s="27">
        <f t="shared" si="147"/>
        <v>2015</v>
      </c>
      <c r="O1557" s="25" t="str">
        <f t="shared" si="148"/>
        <v>Jul</v>
      </c>
      <c r="P1557" s="19">
        <f t="shared" si="149"/>
        <v>42218.043865740743</v>
      </c>
      <c r="Q1557" t="b">
        <v>0</v>
      </c>
      <c r="R1557">
        <v>0</v>
      </c>
      <c r="S1557" t="b">
        <v>0</v>
      </c>
      <c r="T1557" t="s">
        <v>8289</v>
      </c>
      <c r="U1557" s="8">
        <v>0</v>
      </c>
      <c r="V1557" s="17" t="e">
        <f t="shared" si="144"/>
        <v>#DIV/0!</v>
      </c>
      <c r="W1557" t="s">
        <v>8338</v>
      </c>
      <c r="X1557" t="s">
        <v>8343</v>
      </c>
    </row>
    <row r="1558" spans="1:24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21">
        <f t="shared" si="145"/>
        <v>42241.405462962961</v>
      </c>
      <c r="L1558" s="24">
        <v>42241.405462962961</v>
      </c>
      <c r="M1558" s="27">
        <f t="shared" si="146"/>
        <v>8</v>
      </c>
      <c r="N1558" s="27">
        <f t="shared" si="147"/>
        <v>2015</v>
      </c>
      <c r="O1558" s="25" t="str">
        <f t="shared" si="148"/>
        <v>Aug</v>
      </c>
      <c r="P1558" s="19">
        <f t="shared" si="149"/>
        <v>42264.499999999993</v>
      </c>
      <c r="Q1558" t="b">
        <v>0</v>
      </c>
      <c r="R1558">
        <v>12</v>
      </c>
      <c r="S1558" t="b">
        <v>0</v>
      </c>
      <c r="T1558" t="s">
        <v>8289</v>
      </c>
      <c r="U1558" s="8">
        <v>0.45133333333333331</v>
      </c>
      <c r="V1558" s="17">
        <f t="shared" si="144"/>
        <v>56.416666666666664</v>
      </c>
      <c r="W1558" t="s">
        <v>8338</v>
      </c>
      <c r="X1558" t="s">
        <v>8343</v>
      </c>
    </row>
    <row r="1559" spans="1:24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21">
        <f t="shared" si="145"/>
        <v>42524.944722222215</v>
      </c>
      <c r="L1559" s="24">
        <v>42524.944722222222</v>
      </c>
      <c r="M1559" s="27">
        <f t="shared" si="146"/>
        <v>6</v>
      </c>
      <c r="N1559" s="27">
        <f t="shared" si="147"/>
        <v>2016</v>
      </c>
      <c r="O1559" s="25" t="str">
        <f t="shared" si="148"/>
        <v>Jun</v>
      </c>
      <c r="P1559" s="19">
        <f t="shared" si="149"/>
        <v>42554.944722222215</v>
      </c>
      <c r="Q1559" t="b">
        <v>0</v>
      </c>
      <c r="R1559">
        <v>1</v>
      </c>
      <c r="S1559" t="b">
        <v>0</v>
      </c>
      <c r="T1559" t="s">
        <v>8289</v>
      </c>
      <c r="U1559" s="8">
        <v>0.04</v>
      </c>
      <c r="V1559" s="17">
        <f t="shared" si="144"/>
        <v>100</v>
      </c>
      <c r="W1559" t="s">
        <v>8338</v>
      </c>
      <c r="X1559" t="s">
        <v>8343</v>
      </c>
    </row>
    <row r="1560" spans="1:24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21">
        <f t="shared" si="145"/>
        <v>41871.444826388884</v>
      </c>
      <c r="L1560" s="24">
        <v>41871.444826388892</v>
      </c>
      <c r="M1560" s="27">
        <f t="shared" si="146"/>
        <v>8</v>
      </c>
      <c r="N1560" s="27">
        <f t="shared" si="147"/>
        <v>2014</v>
      </c>
      <c r="O1560" s="25" t="str">
        <f t="shared" si="148"/>
        <v>Aug</v>
      </c>
      <c r="P1560" s="19">
        <f t="shared" si="149"/>
        <v>41902.444826388884</v>
      </c>
      <c r="Q1560" t="b">
        <v>0</v>
      </c>
      <c r="R1560">
        <v>3</v>
      </c>
      <c r="S1560" t="b">
        <v>0</v>
      </c>
      <c r="T1560" t="s">
        <v>8289</v>
      </c>
      <c r="U1560" s="8">
        <v>4.6666666666666669E-2</v>
      </c>
      <c r="V1560" s="17">
        <f t="shared" si="144"/>
        <v>11.666666666666666</v>
      </c>
      <c r="W1560" t="s">
        <v>8338</v>
      </c>
      <c r="X1560" t="s">
        <v>8343</v>
      </c>
    </row>
    <row r="1561" spans="1:24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21">
        <f t="shared" si="145"/>
        <v>42185.189340277771</v>
      </c>
      <c r="L1561" s="24">
        <v>42185.189340277779</v>
      </c>
      <c r="M1561" s="27">
        <f t="shared" si="146"/>
        <v>6</v>
      </c>
      <c r="N1561" s="27">
        <f t="shared" si="147"/>
        <v>2015</v>
      </c>
      <c r="O1561" s="25" t="str">
        <f t="shared" si="148"/>
        <v>Jun</v>
      </c>
      <c r="P1561" s="19">
        <f t="shared" si="149"/>
        <v>42244.299999999996</v>
      </c>
      <c r="Q1561" t="b">
        <v>0</v>
      </c>
      <c r="R1561">
        <v>1</v>
      </c>
      <c r="S1561" t="b">
        <v>0</v>
      </c>
      <c r="T1561" t="s">
        <v>8289</v>
      </c>
      <c r="U1561" s="8">
        <v>3.3333333333333335E-3</v>
      </c>
      <c r="V1561" s="17">
        <f t="shared" si="144"/>
        <v>50</v>
      </c>
      <c r="W1561" t="s">
        <v>8338</v>
      </c>
      <c r="X1561" t="s">
        <v>8343</v>
      </c>
    </row>
    <row r="1562" spans="1:24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21">
        <f t="shared" si="145"/>
        <v>42107.844895833332</v>
      </c>
      <c r="L1562" s="24">
        <v>42107.844895833332</v>
      </c>
      <c r="M1562" s="27">
        <f t="shared" si="146"/>
        <v>4</v>
      </c>
      <c r="N1562" s="27">
        <f t="shared" si="147"/>
        <v>2015</v>
      </c>
      <c r="O1562" s="25" t="str">
        <f t="shared" si="148"/>
        <v>Apr</v>
      </c>
      <c r="P1562" s="19">
        <f t="shared" si="149"/>
        <v>42122.844895833332</v>
      </c>
      <c r="Q1562" t="b">
        <v>0</v>
      </c>
      <c r="R1562">
        <v>4</v>
      </c>
      <c r="S1562" t="b">
        <v>0</v>
      </c>
      <c r="T1562" t="s">
        <v>8289</v>
      </c>
      <c r="U1562" s="8">
        <v>3.7600000000000001E-2</v>
      </c>
      <c r="V1562" s="17">
        <f t="shared" si="144"/>
        <v>23.5</v>
      </c>
      <c r="W1562" t="s">
        <v>8338</v>
      </c>
      <c r="X1562" t="s">
        <v>8343</v>
      </c>
    </row>
    <row r="1563" spans="1:24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21">
        <f t="shared" si="145"/>
        <v>41935.812418981477</v>
      </c>
      <c r="L1563" s="24">
        <v>41935.812418981484</v>
      </c>
      <c r="M1563" s="27">
        <f t="shared" si="146"/>
        <v>10</v>
      </c>
      <c r="N1563" s="27">
        <f t="shared" si="147"/>
        <v>2014</v>
      </c>
      <c r="O1563" s="25" t="str">
        <f t="shared" si="148"/>
        <v>Oct</v>
      </c>
      <c r="P1563" s="19">
        <f t="shared" si="149"/>
        <v>41955.854085648149</v>
      </c>
      <c r="Q1563" t="b">
        <v>0</v>
      </c>
      <c r="R1563">
        <v>1</v>
      </c>
      <c r="S1563" t="b">
        <v>0</v>
      </c>
      <c r="T1563" t="s">
        <v>8290</v>
      </c>
      <c r="U1563" s="8">
        <v>6.7000000000000002E-3</v>
      </c>
      <c r="V1563" s="17">
        <f t="shared" si="144"/>
        <v>67</v>
      </c>
      <c r="W1563" t="s">
        <v>8322</v>
      </c>
      <c r="X1563" t="s">
        <v>8344</v>
      </c>
    </row>
    <row r="1564" spans="1:24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21">
        <f t="shared" si="145"/>
        <v>41554.833368055552</v>
      </c>
      <c r="L1564" s="24">
        <v>41554.833368055559</v>
      </c>
      <c r="M1564" s="27">
        <f t="shared" si="146"/>
        <v>10</v>
      </c>
      <c r="N1564" s="27">
        <f t="shared" si="147"/>
        <v>2013</v>
      </c>
      <c r="O1564" s="25" t="str">
        <f t="shared" si="148"/>
        <v>Oct</v>
      </c>
      <c r="P1564" s="19">
        <f t="shared" si="149"/>
        <v>41584.875034722216</v>
      </c>
      <c r="Q1564" t="b">
        <v>0</v>
      </c>
      <c r="R1564">
        <v>0</v>
      </c>
      <c r="S1564" t="b">
        <v>0</v>
      </c>
      <c r="T1564" t="s">
        <v>8290</v>
      </c>
      <c r="U1564" s="8">
        <v>0</v>
      </c>
      <c r="V1564" s="17" t="e">
        <f t="shared" si="144"/>
        <v>#DIV/0!</v>
      </c>
      <c r="W1564" t="s">
        <v>8322</v>
      </c>
      <c r="X1564" t="s">
        <v>8344</v>
      </c>
    </row>
    <row r="1565" spans="1:24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21">
        <f t="shared" si="145"/>
        <v>40079.357824074068</v>
      </c>
      <c r="L1565" s="24">
        <v>40079.357824074075</v>
      </c>
      <c r="M1565" s="27">
        <f t="shared" si="146"/>
        <v>9</v>
      </c>
      <c r="N1565" s="27">
        <f t="shared" si="147"/>
        <v>2009</v>
      </c>
      <c r="O1565" s="25" t="str">
        <f t="shared" si="148"/>
        <v>Sep</v>
      </c>
      <c r="P1565" s="19">
        <f t="shared" si="149"/>
        <v>40148.826388888883</v>
      </c>
      <c r="Q1565" t="b">
        <v>0</v>
      </c>
      <c r="R1565">
        <v>2</v>
      </c>
      <c r="S1565" t="b">
        <v>0</v>
      </c>
      <c r="T1565" t="s">
        <v>8290</v>
      </c>
      <c r="U1565" s="8">
        <v>1.4166666666666666E-2</v>
      </c>
      <c r="V1565" s="17">
        <f t="shared" si="144"/>
        <v>42.5</v>
      </c>
      <c r="W1565" t="s">
        <v>8322</v>
      </c>
      <c r="X1565" t="s">
        <v>8344</v>
      </c>
    </row>
    <row r="1566" spans="1:24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21">
        <f t="shared" si="145"/>
        <v>41652.534155092588</v>
      </c>
      <c r="L1566" s="24">
        <v>41652.534155092595</v>
      </c>
      <c r="M1566" s="27">
        <f t="shared" si="146"/>
        <v>1</v>
      </c>
      <c r="N1566" s="27">
        <f t="shared" si="147"/>
        <v>2014</v>
      </c>
      <c r="O1566" s="25" t="str">
        <f t="shared" si="148"/>
        <v>Jan</v>
      </c>
      <c r="P1566" s="19">
        <f t="shared" si="149"/>
        <v>41712.492488425924</v>
      </c>
      <c r="Q1566" t="b">
        <v>0</v>
      </c>
      <c r="R1566">
        <v>1</v>
      </c>
      <c r="S1566" t="b">
        <v>0</v>
      </c>
      <c r="T1566" t="s">
        <v>8290</v>
      </c>
      <c r="U1566" s="8">
        <v>1E-3</v>
      </c>
      <c r="V1566" s="17">
        <f t="shared" si="144"/>
        <v>10</v>
      </c>
      <c r="W1566" t="s">
        <v>8322</v>
      </c>
      <c r="X1566" t="s">
        <v>8344</v>
      </c>
    </row>
    <row r="1567" spans="1:24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21">
        <f t="shared" si="145"/>
        <v>42121.158668981479</v>
      </c>
      <c r="L1567" s="24">
        <v>42121.158668981479</v>
      </c>
      <c r="M1567" s="27">
        <f t="shared" si="146"/>
        <v>4</v>
      </c>
      <c r="N1567" s="27">
        <f t="shared" si="147"/>
        <v>2015</v>
      </c>
      <c r="O1567" s="25" t="str">
        <f t="shared" si="148"/>
        <v>Apr</v>
      </c>
      <c r="P1567" s="19">
        <f t="shared" si="149"/>
        <v>42152.628472222219</v>
      </c>
      <c r="Q1567" t="b">
        <v>0</v>
      </c>
      <c r="R1567">
        <v>1</v>
      </c>
      <c r="S1567" t="b">
        <v>0</v>
      </c>
      <c r="T1567" t="s">
        <v>8290</v>
      </c>
      <c r="U1567" s="8">
        <v>2.5000000000000001E-2</v>
      </c>
      <c r="V1567" s="17">
        <f t="shared" si="144"/>
        <v>100</v>
      </c>
      <c r="W1567" t="s">
        <v>8322</v>
      </c>
      <c r="X1567" t="s">
        <v>8344</v>
      </c>
    </row>
    <row r="1568" spans="1:24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21">
        <f t="shared" si="145"/>
        <v>40672.521539351852</v>
      </c>
      <c r="L1568" s="24">
        <v>40672.521539351852</v>
      </c>
      <c r="M1568" s="27">
        <f t="shared" si="146"/>
        <v>5</v>
      </c>
      <c r="N1568" s="27">
        <f t="shared" si="147"/>
        <v>2011</v>
      </c>
      <c r="O1568" s="25" t="str">
        <f t="shared" si="148"/>
        <v>May</v>
      </c>
      <c r="P1568" s="19">
        <f t="shared" si="149"/>
        <v>40702.521539351852</v>
      </c>
      <c r="Q1568" t="b">
        <v>0</v>
      </c>
      <c r="R1568">
        <v>59</v>
      </c>
      <c r="S1568" t="b">
        <v>0</v>
      </c>
      <c r="T1568" t="s">
        <v>8290</v>
      </c>
      <c r="U1568" s="8">
        <v>0.21249999999999999</v>
      </c>
      <c r="V1568" s="17">
        <f t="shared" si="144"/>
        <v>108.05084745762711</v>
      </c>
      <c r="W1568" t="s">
        <v>8322</v>
      </c>
      <c r="X1568" t="s">
        <v>8344</v>
      </c>
    </row>
    <row r="1569" spans="1:24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21">
        <f t="shared" si="145"/>
        <v>42549.708379629628</v>
      </c>
      <c r="L1569" s="24">
        <v>42549.708379629628</v>
      </c>
      <c r="M1569" s="27">
        <f t="shared" si="146"/>
        <v>6</v>
      </c>
      <c r="N1569" s="27">
        <f t="shared" si="147"/>
        <v>2016</v>
      </c>
      <c r="O1569" s="25" t="str">
        <f t="shared" si="148"/>
        <v>Jun</v>
      </c>
      <c r="P1569" s="19">
        <f t="shared" si="149"/>
        <v>42578.708333333336</v>
      </c>
      <c r="Q1569" t="b">
        <v>0</v>
      </c>
      <c r="R1569">
        <v>13</v>
      </c>
      <c r="S1569" t="b">
        <v>0</v>
      </c>
      <c r="T1569" t="s">
        <v>8290</v>
      </c>
      <c r="U1569" s="8">
        <v>4.1176470588235294E-2</v>
      </c>
      <c r="V1569" s="17">
        <f t="shared" si="144"/>
        <v>26.923076923076923</v>
      </c>
      <c r="W1569" t="s">
        <v>8322</v>
      </c>
      <c r="X1569" t="s">
        <v>8344</v>
      </c>
    </row>
    <row r="1570" spans="1:24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21">
        <f t="shared" si="145"/>
        <v>41671.728530092594</v>
      </c>
      <c r="L1570" s="24">
        <v>41671.728530092594</v>
      </c>
      <c r="M1570" s="27">
        <f t="shared" si="146"/>
        <v>2</v>
      </c>
      <c r="N1570" s="27">
        <f t="shared" si="147"/>
        <v>2014</v>
      </c>
      <c r="O1570" s="25" t="str">
        <f t="shared" si="148"/>
        <v>Feb</v>
      </c>
      <c r="P1570" s="19">
        <f t="shared" si="149"/>
        <v>41686.791666666664</v>
      </c>
      <c r="Q1570" t="b">
        <v>0</v>
      </c>
      <c r="R1570">
        <v>22</v>
      </c>
      <c r="S1570" t="b">
        <v>0</v>
      </c>
      <c r="T1570" t="s">
        <v>8290</v>
      </c>
      <c r="U1570" s="8">
        <v>0.13639999999999999</v>
      </c>
      <c r="V1570" s="17">
        <f t="shared" si="144"/>
        <v>155</v>
      </c>
      <c r="W1570" t="s">
        <v>8322</v>
      </c>
      <c r="X1570" t="s">
        <v>8344</v>
      </c>
    </row>
    <row r="1571" spans="1:24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21">
        <f t="shared" si="145"/>
        <v>41961.853993055549</v>
      </c>
      <c r="L1571" s="24">
        <v>41961.853993055556</v>
      </c>
      <c r="M1571" s="27">
        <f t="shared" si="146"/>
        <v>11</v>
      </c>
      <c r="N1571" s="27">
        <f t="shared" si="147"/>
        <v>2014</v>
      </c>
      <c r="O1571" s="25" t="str">
        <f t="shared" si="148"/>
        <v>Nov</v>
      </c>
      <c r="P1571" s="19">
        <f t="shared" si="149"/>
        <v>41996.853993055549</v>
      </c>
      <c r="Q1571" t="b">
        <v>0</v>
      </c>
      <c r="R1571">
        <v>0</v>
      </c>
      <c r="S1571" t="b">
        <v>0</v>
      </c>
      <c r="T1571" t="s">
        <v>8290</v>
      </c>
      <c r="U1571" s="8">
        <v>0</v>
      </c>
      <c r="V1571" s="17" t="e">
        <f t="shared" si="144"/>
        <v>#DIV/0!</v>
      </c>
      <c r="W1571" t="s">
        <v>8322</v>
      </c>
      <c r="X1571" t="s">
        <v>8344</v>
      </c>
    </row>
    <row r="1572" spans="1:24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21">
        <f t="shared" si="145"/>
        <v>41389.471226851849</v>
      </c>
      <c r="L1572" s="24">
        <v>41389.471226851849</v>
      </c>
      <c r="M1572" s="27">
        <f t="shared" si="146"/>
        <v>4</v>
      </c>
      <c r="N1572" s="27">
        <f t="shared" si="147"/>
        <v>2013</v>
      </c>
      <c r="O1572" s="25" t="str">
        <f t="shared" si="148"/>
        <v>Apr</v>
      </c>
      <c r="P1572" s="19">
        <f t="shared" si="149"/>
        <v>41419.471226851849</v>
      </c>
      <c r="Q1572" t="b">
        <v>0</v>
      </c>
      <c r="R1572">
        <v>52</v>
      </c>
      <c r="S1572" t="b">
        <v>0</v>
      </c>
      <c r="T1572" t="s">
        <v>8290</v>
      </c>
      <c r="U1572" s="8">
        <v>0.41399999999999998</v>
      </c>
      <c r="V1572" s="17">
        <f t="shared" si="144"/>
        <v>47.769230769230766</v>
      </c>
      <c r="W1572" t="s">
        <v>8322</v>
      </c>
      <c r="X1572" t="s">
        <v>8344</v>
      </c>
    </row>
    <row r="1573" spans="1:24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21">
        <f t="shared" si="145"/>
        <v>42438.605115740742</v>
      </c>
      <c r="L1573" s="24">
        <v>42438.605115740742</v>
      </c>
      <c r="M1573" s="27">
        <f t="shared" si="146"/>
        <v>3</v>
      </c>
      <c r="N1573" s="27">
        <f t="shared" si="147"/>
        <v>2016</v>
      </c>
      <c r="O1573" s="25" t="str">
        <f t="shared" si="148"/>
        <v>Mar</v>
      </c>
      <c r="P1573" s="19">
        <f t="shared" si="149"/>
        <v>42468.56344907407</v>
      </c>
      <c r="Q1573" t="b">
        <v>0</v>
      </c>
      <c r="R1573">
        <v>4</v>
      </c>
      <c r="S1573" t="b">
        <v>0</v>
      </c>
      <c r="T1573" t="s">
        <v>8290</v>
      </c>
      <c r="U1573" s="8">
        <v>6.6115702479338841E-3</v>
      </c>
      <c r="V1573" s="17">
        <f t="shared" si="144"/>
        <v>20</v>
      </c>
      <c r="W1573" t="s">
        <v>8322</v>
      </c>
      <c r="X1573" t="s">
        <v>8344</v>
      </c>
    </row>
    <row r="1574" spans="1:24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21">
        <f t="shared" si="145"/>
        <v>42144.56114583333</v>
      </c>
      <c r="L1574" s="24">
        <v>42144.561145833337</v>
      </c>
      <c r="M1574" s="27">
        <f t="shared" si="146"/>
        <v>5</v>
      </c>
      <c r="N1574" s="27">
        <f t="shared" si="147"/>
        <v>2015</v>
      </c>
      <c r="O1574" s="25" t="str">
        <f t="shared" si="148"/>
        <v>May</v>
      </c>
      <c r="P1574" s="19">
        <f t="shared" si="149"/>
        <v>42174.56114583333</v>
      </c>
      <c r="Q1574" t="b">
        <v>0</v>
      </c>
      <c r="R1574">
        <v>3</v>
      </c>
      <c r="S1574" t="b">
        <v>0</v>
      </c>
      <c r="T1574" t="s">
        <v>8290</v>
      </c>
      <c r="U1574" s="8">
        <v>0.05</v>
      </c>
      <c r="V1574" s="17">
        <f t="shared" si="144"/>
        <v>41.666666666666664</v>
      </c>
      <c r="W1574" t="s">
        <v>8322</v>
      </c>
      <c r="X1574" t="s">
        <v>8344</v>
      </c>
    </row>
    <row r="1575" spans="1:24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21">
        <f t="shared" si="145"/>
        <v>42403.824756944443</v>
      </c>
      <c r="L1575" s="24">
        <v>42403.824756944443</v>
      </c>
      <c r="M1575" s="27">
        <f t="shared" si="146"/>
        <v>2</v>
      </c>
      <c r="N1575" s="27">
        <f t="shared" si="147"/>
        <v>2016</v>
      </c>
      <c r="O1575" s="25" t="str">
        <f t="shared" si="148"/>
        <v>Feb</v>
      </c>
      <c r="P1575" s="19">
        <f t="shared" si="149"/>
        <v>42428.790972222218</v>
      </c>
      <c r="Q1575" t="b">
        <v>0</v>
      </c>
      <c r="R1575">
        <v>3</v>
      </c>
      <c r="S1575" t="b">
        <v>0</v>
      </c>
      <c r="T1575" t="s">
        <v>8290</v>
      </c>
      <c r="U1575" s="8">
        <v>2.4777777777777777E-2</v>
      </c>
      <c r="V1575" s="17">
        <f t="shared" si="144"/>
        <v>74.333333333333329</v>
      </c>
      <c r="W1575" t="s">
        <v>8322</v>
      </c>
      <c r="X1575" t="s">
        <v>8344</v>
      </c>
    </row>
    <row r="1576" spans="1:24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21">
        <f t="shared" si="145"/>
        <v>42785.791689814818</v>
      </c>
      <c r="L1576" s="24">
        <v>42785.791689814818</v>
      </c>
      <c r="M1576" s="27">
        <f t="shared" si="146"/>
        <v>2</v>
      </c>
      <c r="N1576" s="27">
        <f t="shared" si="147"/>
        <v>2017</v>
      </c>
      <c r="O1576" s="25" t="str">
        <f t="shared" si="148"/>
        <v>Feb</v>
      </c>
      <c r="P1576" s="19">
        <f t="shared" si="149"/>
        <v>42825.957638888889</v>
      </c>
      <c r="Q1576" t="b">
        <v>0</v>
      </c>
      <c r="R1576">
        <v>6</v>
      </c>
      <c r="S1576" t="b">
        <v>0</v>
      </c>
      <c r="T1576" t="s">
        <v>8290</v>
      </c>
      <c r="U1576" s="8">
        <v>5.0599999999999999E-2</v>
      </c>
      <c r="V1576" s="17">
        <f t="shared" si="144"/>
        <v>84.333333333333329</v>
      </c>
      <c r="W1576" t="s">
        <v>8322</v>
      </c>
      <c r="X1576" t="s">
        <v>8344</v>
      </c>
    </row>
    <row r="1577" spans="1:24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21">
        <f t="shared" si="145"/>
        <v>42017.719085648147</v>
      </c>
      <c r="L1577" s="24">
        <v>42017.719085648147</v>
      </c>
      <c r="M1577" s="27">
        <f t="shared" si="146"/>
        <v>1</v>
      </c>
      <c r="N1577" s="27">
        <f t="shared" si="147"/>
        <v>2015</v>
      </c>
      <c r="O1577" s="25" t="str">
        <f t="shared" si="148"/>
        <v>Jan</v>
      </c>
      <c r="P1577" s="19">
        <f t="shared" si="149"/>
        <v>42052.719085648147</v>
      </c>
      <c r="Q1577" t="b">
        <v>0</v>
      </c>
      <c r="R1577">
        <v>35</v>
      </c>
      <c r="S1577" t="b">
        <v>0</v>
      </c>
      <c r="T1577" t="s">
        <v>8290</v>
      </c>
      <c r="U1577" s="8">
        <v>0.2291</v>
      </c>
      <c r="V1577" s="17">
        <f t="shared" si="144"/>
        <v>65.457142857142856</v>
      </c>
      <c r="W1577" t="s">
        <v>8322</v>
      </c>
      <c r="X1577" t="s">
        <v>8344</v>
      </c>
    </row>
    <row r="1578" spans="1:24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21">
        <f t="shared" si="145"/>
        <v>41799.315925925919</v>
      </c>
      <c r="L1578" s="24">
        <v>41799.315925925926</v>
      </c>
      <c r="M1578" s="27">
        <f t="shared" si="146"/>
        <v>6</v>
      </c>
      <c r="N1578" s="27">
        <f t="shared" si="147"/>
        <v>2014</v>
      </c>
      <c r="O1578" s="25" t="str">
        <f t="shared" si="148"/>
        <v>Jun</v>
      </c>
      <c r="P1578" s="19">
        <f t="shared" si="149"/>
        <v>41829.315925925919</v>
      </c>
      <c r="Q1578" t="b">
        <v>0</v>
      </c>
      <c r="R1578">
        <v>10</v>
      </c>
      <c r="S1578" t="b">
        <v>0</v>
      </c>
      <c r="T1578" t="s">
        <v>8290</v>
      </c>
      <c r="U1578" s="8">
        <v>0.13</v>
      </c>
      <c r="V1578" s="17">
        <f t="shared" si="144"/>
        <v>65</v>
      </c>
      <c r="W1578" t="s">
        <v>8322</v>
      </c>
      <c r="X1578" t="s">
        <v>8344</v>
      </c>
    </row>
    <row r="1579" spans="1:24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21">
        <f t="shared" si="145"/>
        <v>42140.670925925922</v>
      </c>
      <c r="L1579" s="24">
        <v>42140.670925925922</v>
      </c>
      <c r="M1579" s="27">
        <f t="shared" si="146"/>
        <v>5</v>
      </c>
      <c r="N1579" s="27">
        <f t="shared" si="147"/>
        <v>2015</v>
      </c>
      <c r="O1579" s="25" t="str">
        <f t="shared" si="148"/>
        <v>May</v>
      </c>
      <c r="P1579" s="19">
        <f t="shared" si="149"/>
        <v>42185.670925925922</v>
      </c>
      <c r="Q1579" t="b">
        <v>0</v>
      </c>
      <c r="R1579">
        <v>2</v>
      </c>
      <c r="S1579" t="b">
        <v>0</v>
      </c>
      <c r="T1579" t="s">
        <v>8290</v>
      </c>
      <c r="U1579" s="8">
        <v>5.4999999999999997E-3</v>
      </c>
      <c r="V1579" s="17">
        <f t="shared" si="144"/>
        <v>27.5</v>
      </c>
      <c r="W1579" t="s">
        <v>8322</v>
      </c>
      <c r="X1579" t="s">
        <v>8344</v>
      </c>
    </row>
    <row r="1580" spans="1:24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21">
        <f t="shared" si="145"/>
        <v>41054.639444444438</v>
      </c>
      <c r="L1580" s="24">
        <v>41054.639444444445</v>
      </c>
      <c r="M1580" s="27">
        <f t="shared" si="146"/>
        <v>5</v>
      </c>
      <c r="N1580" s="27">
        <f t="shared" si="147"/>
        <v>2012</v>
      </c>
      <c r="O1580" s="25" t="str">
        <f t="shared" si="148"/>
        <v>May</v>
      </c>
      <c r="P1580" s="19">
        <f t="shared" si="149"/>
        <v>41114.639444444438</v>
      </c>
      <c r="Q1580" t="b">
        <v>0</v>
      </c>
      <c r="R1580">
        <v>4</v>
      </c>
      <c r="S1580" t="b">
        <v>0</v>
      </c>
      <c r="T1580" t="s">
        <v>8290</v>
      </c>
      <c r="U1580" s="8">
        <v>0.10806536636794939</v>
      </c>
      <c r="V1580" s="17">
        <f t="shared" si="144"/>
        <v>51.25</v>
      </c>
      <c r="W1580" t="s">
        <v>8322</v>
      </c>
      <c r="X1580" t="s">
        <v>8344</v>
      </c>
    </row>
    <row r="1581" spans="1:24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21">
        <f t="shared" si="145"/>
        <v>40398.857534722221</v>
      </c>
      <c r="L1581" s="24">
        <v>40398.857534722221</v>
      </c>
      <c r="M1581" s="27">
        <f t="shared" si="146"/>
        <v>8</v>
      </c>
      <c r="N1581" s="27">
        <f t="shared" si="147"/>
        <v>2010</v>
      </c>
      <c r="O1581" s="25" t="str">
        <f t="shared" si="148"/>
        <v>Aug</v>
      </c>
      <c r="P1581" s="19">
        <f t="shared" si="149"/>
        <v>40422.875</v>
      </c>
      <c r="Q1581" t="b">
        <v>0</v>
      </c>
      <c r="R1581">
        <v>2</v>
      </c>
      <c r="S1581" t="b">
        <v>0</v>
      </c>
      <c r="T1581" t="s">
        <v>8290</v>
      </c>
      <c r="U1581" s="8">
        <v>8.4008400840084006E-3</v>
      </c>
      <c r="V1581" s="17">
        <f t="shared" si="144"/>
        <v>14</v>
      </c>
      <c r="W1581" t="s">
        <v>8322</v>
      </c>
      <c r="X1581" t="s">
        <v>8344</v>
      </c>
    </row>
    <row r="1582" spans="1:24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21">
        <f t="shared" si="145"/>
        <v>41481.788090277776</v>
      </c>
      <c r="L1582" s="24">
        <v>41481.788090277776</v>
      </c>
      <c r="M1582" s="27">
        <f t="shared" si="146"/>
        <v>7</v>
      </c>
      <c r="N1582" s="27">
        <f t="shared" si="147"/>
        <v>2013</v>
      </c>
      <c r="O1582" s="25" t="str">
        <f t="shared" si="148"/>
        <v>Jul</v>
      </c>
      <c r="P1582" s="19">
        <f t="shared" si="149"/>
        <v>41514.788090277776</v>
      </c>
      <c r="Q1582" t="b">
        <v>0</v>
      </c>
      <c r="R1582">
        <v>0</v>
      </c>
      <c r="S1582" t="b">
        <v>0</v>
      </c>
      <c r="T1582" t="s">
        <v>8290</v>
      </c>
      <c r="U1582" s="8">
        <v>0</v>
      </c>
      <c r="V1582" s="17" t="e">
        <f t="shared" si="144"/>
        <v>#DIV/0!</v>
      </c>
      <c r="W1582" t="s">
        <v>8322</v>
      </c>
      <c r="X1582" t="s">
        <v>8344</v>
      </c>
    </row>
    <row r="1583" spans="1:24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21">
        <f t="shared" si="145"/>
        <v>40989.841736111106</v>
      </c>
      <c r="L1583" s="24">
        <v>40989.841736111113</v>
      </c>
      <c r="M1583" s="27">
        <f t="shared" si="146"/>
        <v>3</v>
      </c>
      <c r="N1583" s="27">
        <f t="shared" si="147"/>
        <v>2012</v>
      </c>
      <c r="O1583" s="25" t="str">
        <f t="shared" si="148"/>
        <v>Mar</v>
      </c>
      <c r="P1583" s="19">
        <f t="shared" si="149"/>
        <v>41049.841736111106</v>
      </c>
      <c r="Q1583" t="b">
        <v>0</v>
      </c>
      <c r="R1583">
        <v>1</v>
      </c>
      <c r="S1583" t="b">
        <v>0</v>
      </c>
      <c r="T1583" t="s">
        <v>8291</v>
      </c>
      <c r="U1583" s="8">
        <v>5.0000000000000001E-3</v>
      </c>
      <c r="V1583" s="17">
        <f t="shared" si="144"/>
        <v>5</v>
      </c>
      <c r="W1583" t="s">
        <v>8338</v>
      </c>
      <c r="X1583" t="s">
        <v>8345</v>
      </c>
    </row>
    <row r="1584" spans="1:24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21">
        <f t="shared" si="145"/>
        <v>42325.240624999999</v>
      </c>
      <c r="L1584" s="24">
        <v>42325.240624999999</v>
      </c>
      <c r="M1584" s="27">
        <f t="shared" si="146"/>
        <v>11</v>
      </c>
      <c r="N1584" s="27">
        <f t="shared" si="147"/>
        <v>2015</v>
      </c>
      <c r="O1584" s="25" t="str">
        <f t="shared" si="148"/>
        <v>Nov</v>
      </c>
      <c r="P1584" s="19">
        <f t="shared" si="149"/>
        <v>42357.240624999999</v>
      </c>
      <c r="Q1584" t="b">
        <v>0</v>
      </c>
      <c r="R1584">
        <v>3</v>
      </c>
      <c r="S1584" t="b">
        <v>0</v>
      </c>
      <c r="T1584" t="s">
        <v>8291</v>
      </c>
      <c r="U1584" s="8">
        <v>9.2999999999999999E-2</v>
      </c>
      <c r="V1584" s="17">
        <f t="shared" si="144"/>
        <v>31</v>
      </c>
      <c r="W1584" t="s">
        <v>8338</v>
      </c>
      <c r="X1584" t="s">
        <v>8345</v>
      </c>
    </row>
    <row r="1585" spans="1:24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21">
        <f t="shared" si="145"/>
        <v>42246.581631944442</v>
      </c>
      <c r="L1585" s="24">
        <v>42246.581631944442</v>
      </c>
      <c r="M1585" s="27">
        <f t="shared" si="146"/>
        <v>8</v>
      </c>
      <c r="N1585" s="27">
        <f t="shared" si="147"/>
        <v>2015</v>
      </c>
      <c r="O1585" s="25" t="str">
        <f t="shared" si="148"/>
        <v>Aug</v>
      </c>
      <c r="P1585" s="19">
        <f t="shared" si="149"/>
        <v>42303.680555555555</v>
      </c>
      <c r="Q1585" t="b">
        <v>0</v>
      </c>
      <c r="R1585">
        <v>1</v>
      </c>
      <c r="S1585" t="b">
        <v>0</v>
      </c>
      <c r="T1585" t="s">
        <v>8291</v>
      </c>
      <c r="U1585" s="8">
        <v>7.5000000000000002E-4</v>
      </c>
      <c r="V1585" s="17">
        <f t="shared" si="144"/>
        <v>15</v>
      </c>
      <c r="W1585" t="s">
        <v>8338</v>
      </c>
      <c r="X1585" t="s">
        <v>8345</v>
      </c>
    </row>
    <row r="1586" spans="1:24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21">
        <f t="shared" si="145"/>
        <v>41877.696655092594</v>
      </c>
      <c r="L1586" s="24">
        <v>41877.696655092594</v>
      </c>
      <c r="M1586" s="27">
        <f t="shared" si="146"/>
        <v>8</v>
      </c>
      <c r="N1586" s="27">
        <f t="shared" si="147"/>
        <v>2014</v>
      </c>
      <c r="O1586" s="25" t="str">
        <f t="shared" si="148"/>
        <v>Aug</v>
      </c>
      <c r="P1586" s="19">
        <f t="shared" si="149"/>
        <v>41907.696655092594</v>
      </c>
      <c r="Q1586" t="b">
        <v>0</v>
      </c>
      <c r="R1586">
        <v>0</v>
      </c>
      <c r="S1586" t="b">
        <v>0</v>
      </c>
      <c r="T1586" t="s">
        <v>8291</v>
      </c>
      <c r="U1586" s="8">
        <v>0</v>
      </c>
      <c r="V1586" s="17" t="e">
        <f t="shared" si="144"/>
        <v>#DIV/0!</v>
      </c>
      <c r="W1586" t="s">
        <v>8338</v>
      </c>
      <c r="X1586" t="s">
        <v>8345</v>
      </c>
    </row>
    <row r="1587" spans="1:24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21">
        <f t="shared" si="145"/>
        <v>41779.440983796296</v>
      </c>
      <c r="L1587" s="24">
        <v>41779.440983796296</v>
      </c>
      <c r="M1587" s="27">
        <f t="shared" si="146"/>
        <v>5</v>
      </c>
      <c r="N1587" s="27">
        <f t="shared" si="147"/>
        <v>2014</v>
      </c>
      <c r="O1587" s="25" t="str">
        <f t="shared" si="148"/>
        <v>May</v>
      </c>
      <c r="P1587" s="19">
        <f t="shared" si="149"/>
        <v>41789.440983796296</v>
      </c>
      <c r="Q1587" t="b">
        <v>0</v>
      </c>
      <c r="R1587">
        <v>12</v>
      </c>
      <c r="S1587" t="b">
        <v>0</v>
      </c>
      <c r="T1587" t="s">
        <v>8291</v>
      </c>
      <c r="U1587" s="8">
        <v>0.79</v>
      </c>
      <c r="V1587" s="17">
        <f t="shared" si="144"/>
        <v>131.66666666666666</v>
      </c>
      <c r="W1587" t="s">
        <v>8338</v>
      </c>
      <c r="X1587" t="s">
        <v>8345</v>
      </c>
    </row>
    <row r="1588" spans="1:24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21">
        <f t="shared" si="145"/>
        <v>42707.687129629623</v>
      </c>
      <c r="L1588" s="24">
        <v>42707.68712962963</v>
      </c>
      <c r="M1588" s="27">
        <f t="shared" si="146"/>
        <v>12</v>
      </c>
      <c r="N1588" s="27">
        <f t="shared" si="147"/>
        <v>2016</v>
      </c>
      <c r="O1588" s="25" t="str">
        <f t="shared" si="148"/>
        <v>Dec</v>
      </c>
      <c r="P1588" s="19">
        <f t="shared" si="149"/>
        <v>42729.249999999993</v>
      </c>
      <c r="Q1588" t="b">
        <v>0</v>
      </c>
      <c r="R1588">
        <v>0</v>
      </c>
      <c r="S1588" t="b">
        <v>0</v>
      </c>
      <c r="T1588" t="s">
        <v>8291</v>
      </c>
      <c r="U1588" s="8">
        <v>0</v>
      </c>
      <c r="V1588" s="17" t="e">
        <f t="shared" si="144"/>
        <v>#DIV/0!</v>
      </c>
      <c r="W1588" t="s">
        <v>8338</v>
      </c>
      <c r="X1588" t="s">
        <v>8345</v>
      </c>
    </row>
    <row r="1589" spans="1:24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21">
        <f t="shared" si="145"/>
        <v>42068.896087962959</v>
      </c>
      <c r="L1589" s="24">
        <v>42068.896087962959</v>
      </c>
      <c r="M1589" s="27">
        <f t="shared" si="146"/>
        <v>3</v>
      </c>
      <c r="N1589" s="27">
        <f t="shared" si="147"/>
        <v>2015</v>
      </c>
      <c r="O1589" s="25" t="str">
        <f t="shared" si="148"/>
        <v>Mar</v>
      </c>
      <c r="P1589" s="19">
        <f t="shared" si="149"/>
        <v>42098.854421296295</v>
      </c>
      <c r="Q1589" t="b">
        <v>0</v>
      </c>
      <c r="R1589">
        <v>1</v>
      </c>
      <c r="S1589" t="b">
        <v>0</v>
      </c>
      <c r="T1589" t="s">
        <v>8291</v>
      </c>
      <c r="U1589" s="8">
        <v>1.3333333333333334E-4</v>
      </c>
      <c r="V1589" s="17">
        <f t="shared" si="144"/>
        <v>1</v>
      </c>
      <c r="W1589" t="s">
        <v>8338</v>
      </c>
      <c r="X1589" t="s">
        <v>8345</v>
      </c>
    </row>
    <row r="1590" spans="1:24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21">
        <f t="shared" si="145"/>
        <v>41956.742650462962</v>
      </c>
      <c r="L1590" s="24">
        <v>41956.742650462962</v>
      </c>
      <c r="M1590" s="27">
        <f t="shared" si="146"/>
        <v>11</v>
      </c>
      <c r="N1590" s="27">
        <f t="shared" si="147"/>
        <v>2014</v>
      </c>
      <c r="O1590" s="25" t="str">
        <f t="shared" si="148"/>
        <v>Nov</v>
      </c>
      <c r="P1590" s="19">
        <f t="shared" si="149"/>
        <v>41986.742650462962</v>
      </c>
      <c r="Q1590" t="b">
        <v>0</v>
      </c>
      <c r="R1590">
        <v>0</v>
      </c>
      <c r="S1590" t="b">
        <v>0</v>
      </c>
      <c r="T1590" t="s">
        <v>8291</v>
      </c>
      <c r="U1590" s="8">
        <v>0</v>
      </c>
      <c r="V1590" s="17" t="e">
        <f t="shared" si="144"/>
        <v>#DIV/0!</v>
      </c>
      <c r="W1590" t="s">
        <v>8338</v>
      </c>
      <c r="X1590" t="s">
        <v>8345</v>
      </c>
    </row>
    <row r="1591" spans="1:24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21">
        <f t="shared" si="145"/>
        <v>42005.041655092595</v>
      </c>
      <c r="L1591" s="24">
        <v>42005.041655092595</v>
      </c>
      <c r="M1591" s="27">
        <f t="shared" si="146"/>
        <v>1</v>
      </c>
      <c r="N1591" s="27">
        <f t="shared" si="147"/>
        <v>2015</v>
      </c>
      <c r="O1591" s="25" t="str">
        <f t="shared" si="148"/>
        <v>Jan</v>
      </c>
      <c r="P1591" s="19">
        <f t="shared" si="149"/>
        <v>42035.633333333331</v>
      </c>
      <c r="Q1591" t="b">
        <v>0</v>
      </c>
      <c r="R1591">
        <v>0</v>
      </c>
      <c r="S1591" t="b">
        <v>0</v>
      </c>
      <c r="T1591" t="s">
        <v>8291</v>
      </c>
      <c r="U1591" s="8">
        <v>0</v>
      </c>
      <c r="V1591" s="17" t="e">
        <f t="shared" si="144"/>
        <v>#DIV/0!</v>
      </c>
      <c r="W1591" t="s">
        <v>8338</v>
      </c>
      <c r="X1591" t="s">
        <v>8345</v>
      </c>
    </row>
    <row r="1592" spans="1:24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21">
        <f t="shared" si="145"/>
        <v>42256.776458333326</v>
      </c>
      <c r="L1592" s="24">
        <v>42256.776458333334</v>
      </c>
      <c r="M1592" s="27">
        <f t="shared" si="146"/>
        <v>9</v>
      </c>
      <c r="N1592" s="27">
        <f t="shared" si="147"/>
        <v>2015</v>
      </c>
      <c r="O1592" s="25" t="str">
        <f t="shared" si="148"/>
        <v>Sep</v>
      </c>
      <c r="P1592" s="19">
        <f t="shared" si="149"/>
        <v>42286.776458333326</v>
      </c>
      <c r="Q1592" t="b">
        <v>0</v>
      </c>
      <c r="R1592">
        <v>2</v>
      </c>
      <c r="S1592" t="b">
        <v>0</v>
      </c>
      <c r="T1592" t="s">
        <v>8291</v>
      </c>
      <c r="U1592" s="8">
        <v>1.7000000000000001E-2</v>
      </c>
      <c r="V1592" s="17">
        <f t="shared" si="144"/>
        <v>510</v>
      </c>
      <c r="W1592" t="s">
        <v>8338</v>
      </c>
      <c r="X1592" t="s">
        <v>8345</v>
      </c>
    </row>
    <row r="1593" spans="1:24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21">
        <f t="shared" si="145"/>
        <v>42240.648888888885</v>
      </c>
      <c r="L1593" s="24">
        <v>42240.648888888885</v>
      </c>
      <c r="M1593" s="27">
        <f t="shared" si="146"/>
        <v>8</v>
      </c>
      <c r="N1593" s="27">
        <f t="shared" si="147"/>
        <v>2015</v>
      </c>
      <c r="O1593" s="25" t="str">
        <f t="shared" si="148"/>
        <v>Aug</v>
      </c>
      <c r="P1593" s="19">
        <f t="shared" si="149"/>
        <v>42270.648888888885</v>
      </c>
      <c r="Q1593" t="b">
        <v>0</v>
      </c>
      <c r="R1593">
        <v>92</v>
      </c>
      <c r="S1593" t="b">
        <v>0</v>
      </c>
      <c r="T1593" t="s">
        <v>8291</v>
      </c>
      <c r="U1593" s="8">
        <v>0.29228571428571426</v>
      </c>
      <c r="V1593" s="17">
        <f t="shared" si="144"/>
        <v>44.478260869565219</v>
      </c>
      <c r="W1593" t="s">
        <v>8338</v>
      </c>
      <c r="X1593" t="s">
        <v>8345</v>
      </c>
    </row>
    <row r="1594" spans="1:24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21">
        <f t="shared" si="145"/>
        <v>42433.517835648141</v>
      </c>
      <c r="L1594" s="24">
        <v>42433.517835648148</v>
      </c>
      <c r="M1594" s="27">
        <f t="shared" si="146"/>
        <v>3</v>
      </c>
      <c r="N1594" s="27">
        <f t="shared" si="147"/>
        <v>2016</v>
      </c>
      <c r="O1594" s="25" t="str">
        <f t="shared" si="148"/>
        <v>Mar</v>
      </c>
      <c r="P1594" s="19">
        <f t="shared" si="149"/>
        <v>42463.476168981484</v>
      </c>
      <c r="Q1594" t="b">
        <v>0</v>
      </c>
      <c r="R1594">
        <v>0</v>
      </c>
      <c r="S1594" t="b">
        <v>0</v>
      </c>
      <c r="T1594" t="s">
        <v>8291</v>
      </c>
      <c r="U1594" s="8">
        <v>0</v>
      </c>
      <c r="V1594" s="17" t="e">
        <f t="shared" si="144"/>
        <v>#DIV/0!</v>
      </c>
      <c r="W1594" t="s">
        <v>8338</v>
      </c>
      <c r="X1594" t="s">
        <v>8345</v>
      </c>
    </row>
    <row r="1595" spans="1:24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21">
        <f t="shared" si="145"/>
        <v>42045.86440972222</v>
      </c>
      <c r="L1595" s="24">
        <v>42045.86440972222</v>
      </c>
      <c r="M1595" s="27">
        <f t="shared" si="146"/>
        <v>2</v>
      </c>
      <c r="N1595" s="27">
        <f t="shared" si="147"/>
        <v>2015</v>
      </c>
      <c r="O1595" s="25" t="str">
        <f t="shared" si="148"/>
        <v>Feb</v>
      </c>
      <c r="P1595" s="19">
        <f t="shared" si="149"/>
        <v>42090.822743055549</v>
      </c>
      <c r="Q1595" t="b">
        <v>0</v>
      </c>
      <c r="R1595">
        <v>3</v>
      </c>
      <c r="S1595" t="b">
        <v>0</v>
      </c>
      <c r="T1595" t="s">
        <v>8291</v>
      </c>
      <c r="U1595" s="8">
        <v>1.3636363636363637E-4</v>
      </c>
      <c r="V1595" s="17">
        <f t="shared" si="144"/>
        <v>1</v>
      </c>
      <c r="W1595" t="s">
        <v>8338</v>
      </c>
      <c r="X1595" t="s">
        <v>8345</v>
      </c>
    </row>
    <row r="1596" spans="1:24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21">
        <f t="shared" si="145"/>
        <v>42033.63721064815</v>
      </c>
      <c r="L1596" s="24">
        <v>42033.63721064815</v>
      </c>
      <c r="M1596" s="27">
        <f t="shared" si="146"/>
        <v>1</v>
      </c>
      <c r="N1596" s="27">
        <f t="shared" si="147"/>
        <v>2015</v>
      </c>
      <c r="O1596" s="25" t="str">
        <f t="shared" si="148"/>
        <v>Jan</v>
      </c>
      <c r="P1596" s="19">
        <f t="shared" si="149"/>
        <v>42063.63721064815</v>
      </c>
      <c r="Q1596" t="b">
        <v>0</v>
      </c>
      <c r="R1596">
        <v>10</v>
      </c>
      <c r="S1596" t="b">
        <v>0</v>
      </c>
      <c r="T1596" t="s">
        <v>8291</v>
      </c>
      <c r="U1596" s="8">
        <v>0.20499999999999999</v>
      </c>
      <c r="V1596" s="17">
        <f t="shared" si="144"/>
        <v>20.5</v>
      </c>
      <c r="W1596" t="s">
        <v>8338</v>
      </c>
      <c r="X1596" t="s">
        <v>8345</v>
      </c>
    </row>
    <row r="1597" spans="1:24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21">
        <f t="shared" si="145"/>
        <v>42445.504421296289</v>
      </c>
      <c r="L1597" s="24">
        <v>42445.504421296297</v>
      </c>
      <c r="M1597" s="27">
        <f t="shared" si="146"/>
        <v>3</v>
      </c>
      <c r="N1597" s="27">
        <f t="shared" si="147"/>
        <v>2016</v>
      </c>
      <c r="O1597" s="25" t="str">
        <f t="shared" si="148"/>
        <v>Mar</v>
      </c>
      <c r="P1597" s="19">
        <f t="shared" si="149"/>
        <v>42505.472916666666</v>
      </c>
      <c r="Q1597" t="b">
        <v>0</v>
      </c>
      <c r="R1597">
        <v>7</v>
      </c>
      <c r="S1597" t="b">
        <v>0</v>
      </c>
      <c r="T1597" t="s">
        <v>8291</v>
      </c>
      <c r="U1597" s="8">
        <v>2.8E-3</v>
      </c>
      <c r="V1597" s="17">
        <f t="shared" si="144"/>
        <v>40</v>
      </c>
      <c r="W1597" t="s">
        <v>8338</v>
      </c>
      <c r="X1597" t="s">
        <v>8345</v>
      </c>
    </row>
    <row r="1598" spans="1:24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21">
        <f t="shared" si="145"/>
        <v>41779.84175925926</v>
      </c>
      <c r="L1598" s="24">
        <v>41779.84175925926</v>
      </c>
      <c r="M1598" s="27">
        <f t="shared" si="146"/>
        <v>5</v>
      </c>
      <c r="N1598" s="27">
        <f t="shared" si="147"/>
        <v>2014</v>
      </c>
      <c r="O1598" s="25" t="str">
        <f t="shared" si="148"/>
        <v>May</v>
      </c>
      <c r="P1598" s="19">
        <f t="shared" si="149"/>
        <v>41808.634027777771</v>
      </c>
      <c r="Q1598" t="b">
        <v>0</v>
      </c>
      <c r="R1598">
        <v>3</v>
      </c>
      <c r="S1598" t="b">
        <v>0</v>
      </c>
      <c r="T1598" t="s">
        <v>8291</v>
      </c>
      <c r="U1598" s="8">
        <v>2.3076923076923078E-2</v>
      </c>
      <c r="V1598" s="17">
        <f t="shared" si="144"/>
        <v>25</v>
      </c>
      <c r="W1598" t="s">
        <v>8338</v>
      </c>
      <c r="X1598" t="s">
        <v>8345</v>
      </c>
    </row>
    <row r="1599" spans="1:24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21">
        <f t="shared" si="145"/>
        <v>41941.221863425926</v>
      </c>
      <c r="L1599" s="24">
        <v>41941.221863425926</v>
      </c>
      <c r="M1599" s="27">
        <f t="shared" si="146"/>
        <v>10</v>
      </c>
      <c r="N1599" s="27">
        <f t="shared" si="147"/>
        <v>2014</v>
      </c>
      <c r="O1599" s="25" t="str">
        <f t="shared" si="148"/>
        <v>Oct</v>
      </c>
      <c r="P1599" s="19">
        <f t="shared" si="149"/>
        <v>41986.26353009259</v>
      </c>
      <c r="Q1599" t="b">
        <v>0</v>
      </c>
      <c r="R1599">
        <v>0</v>
      </c>
      <c r="S1599" t="b">
        <v>0</v>
      </c>
      <c r="T1599" t="s">
        <v>8291</v>
      </c>
      <c r="U1599" s="8">
        <v>0</v>
      </c>
      <c r="V1599" s="17" t="e">
        <f t="shared" si="144"/>
        <v>#DIV/0!</v>
      </c>
      <c r="W1599" t="s">
        <v>8338</v>
      </c>
      <c r="X1599" t="s">
        <v>8345</v>
      </c>
    </row>
    <row r="1600" spans="1:24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21">
        <f t="shared" si="145"/>
        <v>42603.145798611113</v>
      </c>
      <c r="L1600" s="24">
        <v>42603.145798611113</v>
      </c>
      <c r="M1600" s="27">
        <f t="shared" si="146"/>
        <v>8</v>
      </c>
      <c r="N1600" s="27">
        <f t="shared" si="147"/>
        <v>2016</v>
      </c>
      <c r="O1600" s="25" t="str">
        <f t="shared" si="148"/>
        <v>Aug</v>
      </c>
      <c r="P1600" s="19">
        <f t="shared" si="149"/>
        <v>42633.145798611113</v>
      </c>
      <c r="Q1600" t="b">
        <v>0</v>
      </c>
      <c r="R1600">
        <v>1</v>
      </c>
      <c r="S1600" t="b">
        <v>0</v>
      </c>
      <c r="T1600" t="s">
        <v>8291</v>
      </c>
      <c r="U1600" s="8">
        <v>1.25E-3</v>
      </c>
      <c r="V1600" s="17">
        <f t="shared" si="144"/>
        <v>1</v>
      </c>
      <c r="W1600" t="s">
        <v>8338</v>
      </c>
      <c r="X1600" t="s">
        <v>8345</v>
      </c>
    </row>
    <row r="1601" spans="1:24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21">
        <f t="shared" si="145"/>
        <v>42151.459004629629</v>
      </c>
      <c r="L1601" s="24">
        <v>42151.459004629629</v>
      </c>
      <c r="M1601" s="27">
        <f t="shared" si="146"/>
        <v>5</v>
      </c>
      <c r="N1601" s="27">
        <f t="shared" si="147"/>
        <v>2015</v>
      </c>
      <c r="O1601" s="25" t="str">
        <f t="shared" si="148"/>
        <v>May</v>
      </c>
      <c r="P1601" s="19">
        <f t="shared" si="149"/>
        <v>42211.459004629629</v>
      </c>
      <c r="Q1601" t="b">
        <v>0</v>
      </c>
      <c r="R1601">
        <v>0</v>
      </c>
      <c r="S1601" t="b">
        <v>0</v>
      </c>
      <c r="T1601" t="s">
        <v>8291</v>
      </c>
      <c r="U1601" s="8">
        <v>0</v>
      </c>
      <c r="V1601" s="17" t="e">
        <f t="shared" si="144"/>
        <v>#DIV/0!</v>
      </c>
      <c r="W1601" t="s">
        <v>8338</v>
      </c>
      <c r="X1601" t="s">
        <v>8345</v>
      </c>
    </row>
    <row r="1602" spans="1:24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21">
        <f t="shared" si="145"/>
        <v>42438.330740740734</v>
      </c>
      <c r="L1602" s="24">
        <v>42438.330740740741</v>
      </c>
      <c r="M1602" s="27">
        <f t="shared" si="146"/>
        <v>3</v>
      </c>
      <c r="N1602" s="27">
        <f t="shared" si="147"/>
        <v>2016</v>
      </c>
      <c r="O1602" s="25" t="str">
        <f t="shared" si="148"/>
        <v>Mar</v>
      </c>
      <c r="P1602" s="19">
        <f t="shared" si="149"/>
        <v>42468.289074074077</v>
      </c>
      <c r="Q1602" t="b">
        <v>0</v>
      </c>
      <c r="R1602">
        <v>9</v>
      </c>
      <c r="S1602" t="b">
        <v>0</v>
      </c>
      <c r="T1602" t="s">
        <v>8291</v>
      </c>
      <c r="U1602" s="8">
        <v>7.3400000000000007E-2</v>
      </c>
      <c r="V1602" s="17">
        <f t="shared" ref="V1602:V1665" si="150">E1602/R1602</f>
        <v>40.777777777777779</v>
      </c>
      <c r="W1602" t="s">
        <v>8338</v>
      </c>
      <c r="X1602" t="s">
        <v>8345</v>
      </c>
    </row>
    <row r="1603" spans="1:24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21">
        <f t="shared" ref="K1603:K1666" si="151">(J1602/86400)+25569+(-5/24)</f>
        <v>41790.848981481475</v>
      </c>
      <c r="L1603" s="24">
        <v>41790.848981481482</v>
      </c>
      <c r="M1603" s="27">
        <f t="shared" ref="M1603:M1666" si="152">MONTH(L1603)</f>
        <v>5</v>
      </c>
      <c r="N1603" s="27">
        <f t="shared" ref="N1603:N1666" si="153">YEAR(L1603)</f>
        <v>2014</v>
      </c>
      <c r="O1603" s="25" t="str">
        <f t="shared" ref="O1603:O1666" si="154">VLOOKUP($M1603,$AI$3:$AJ$14,2,FALSE)</f>
        <v>May</v>
      </c>
      <c r="P1603" s="19">
        <f t="shared" ref="P1603:P1666" si="155">(I1602/86400)+25569+(-5/24)</f>
        <v>41835.007638888885</v>
      </c>
      <c r="Q1603" t="b">
        <v>0</v>
      </c>
      <c r="R1603">
        <v>56</v>
      </c>
      <c r="S1603" t="b">
        <v>1</v>
      </c>
      <c r="T1603" t="s">
        <v>8276</v>
      </c>
      <c r="U1603" s="8">
        <v>1.082492</v>
      </c>
      <c r="V1603" s="17">
        <f t="shared" si="150"/>
        <v>48.325535714285714</v>
      </c>
      <c r="W1603" t="s">
        <v>8325</v>
      </c>
      <c r="X1603" t="s">
        <v>8326</v>
      </c>
    </row>
    <row r="1604" spans="1:24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21">
        <f t="shared" si="151"/>
        <v>40637.884641203702</v>
      </c>
      <c r="L1604" s="24">
        <v>40637.884641203702</v>
      </c>
      <c r="M1604" s="27">
        <f t="shared" si="152"/>
        <v>4</v>
      </c>
      <c r="N1604" s="27">
        <f t="shared" si="153"/>
        <v>2011</v>
      </c>
      <c r="O1604" s="25" t="str">
        <f t="shared" si="154"/>
        <v>Apr</v>
      </c>
      <c r="P1604" s="19">
        <f t="shared" si="155"/>
        <v>40667.884641203702</v>
      </c>
      <c r="Q1604" t="b">
        <v>0</v>
      </c>
      <c r="R1604">
        <v>32</v>
      </c>
      <c r="S1604" t="b">
        <v>1</v>
      </c>
      <c r="T1604" t="s">
        <v>8276</v>
      </c>
      <c r="U1604" s="8">
        <v>1.0016666666666667</v>
      </c>
      <c r="V1604" s="17">
        <f t="shared" si="150"/>
        <v>46.953125</v>
      </c>
      <c r="W1604" t="s">
        <v>8325</v>
      </c>
      <c r="X1604" t="s">
        <v>8326</v>
      </c>
    </row>
    <row r="1605" spans="1:24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21">
        <f t="shared" si="151"/>
        <v>40788.089317129627</v>
      </c>
      <c r="L1605" s="24">
        <v>40788.089317129627</v>
      </c>
      <c r="M1605" s="27">
        <f t="shared" si="152"/>
        <v>9</v>
      </c>
      <c r="N1605" s="27">
        <f t="shared" si="153"/>
        <v>2011</v>
      </c>
      <c r="O1605" s="25" t="str">
        <f t="shared" si="154"/>
        <v>Sep</v>
      </c>
      <c r="P1605" s="19">
        <f t="shared" si="155"/>
        <v>40830.75</v>
      </c>
      <c r="Q1605" t="b">
        <v>0</v>
      </c>
      <c r="R1605">
        <v>30</v>
      </c>
      <c r="S1605" t="b">
        <v>1</v>
      </c>
      <c r="T1605" t="s">
        <v>8276</v>
      </c>
      <c r="U1605" s="8">
        <v>1.0003299999999999</v>
      </c>
      <c r="V1605" s="17">
        <f t="shared" si="150"/>
        <v>66.688666666666663</v>
      </c>
      <c r="W1605" t="s">
        <v>8325</v>
      </c>
      <c r="X1605" t="s">
        <v>8326</v>
      </c>
    </row>
    <row r="1606" spans="1:24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21">
        <f t="shared" si="151"/>
        <v>40875.961331018516</v>
      </c>
      <c r="L1606" s="24">
        <v>40875.961331018516</v>
      </c>
      <c r="M1606" s="27">
        <f t="shared" si="152"/>
        <v>11</v>
      </c>
      <c r="N1606" s="27">
        <f t="shared" si="153"/>
        <v>2011</v>
      </c>
      <c r="O1606" s="25" t="str">
        <f t="shared" si="154"/>
        <v>Nov</v>
      </c>
      <c r="P1606" s="19">
        <f t="shared" si="155"/>
        <v>40935.961331018516</v>
      </c>
      <c r="Q1606" t="b">
        <v>0</v>
      </c>
      <c r="R1606">
        <v>70</v>
      </c>
      <c r="S1606" t="b">
        <v>1</v>
      </c>
      <c r="T1606" t="s">
        <v>8276</v>
      </c>
      <c r="U1606" s="8">
        <v>1.2210714285714286</v>
      </c>
      <c r="V1606" s="17">
        <f t="shared" si="150"/>
        <v>48.842857142857142</v>
      </c>
      <c r="W1606" t="s">
        <v>8325</v>
      </c>
      <c r="X1606" t="s">
        <v>8326</v>
      </c>
    </row>
    <row r="1607" spans="1:24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21">
        <f t="shared" si="151"/>
        <v>40945.636979166666</v>
      </c>
      <c r="L1607" s="24">
        <v>40945.636979166666</v>
      </c>
      <c r="M1607" s="27">
        <f t="shared" si="152"/>
        <v>2</v>
      </c>
      <c r="N1607" s="27">
        <f t="shared" si="153"/>
        <v>2012</v>
      </c>
      <c r="O1607" s="25" t="str">
        <f t="shared" si="154"/>
        <v>Feb</v>
      </c>
      <c r="P1607" s="19">
        <f t="shared" si="155"/>
        <v>40985.595312500001</v>
      </c>
      <c r="Q1607" t="b">
        <v>0</v>
      </c>
      <c r="R1607">
        <v>44</v>
      </c>
      <c r="S1607" t="b">
        <v>1</v>
      </c>
      <c r="T1607" t="s">
        <v>8276</v>
      </c>
      <c r="U1607" s="8">
        <v>1.0069333333333335</v>
      </c>
      <c r="V1607" s="17">
        <f t="shared" si="150"/>
        <v>137.30909090909091</v>
      </c>
      <c r="W1607" t="s">
        <v>8325</v>
      </c>
      <c r="X1607" t="s">
        <v>8326</v>
      </c>
    </row>
    <row r="1608" spans="1:24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21">
        <f t="shared" si="151"/>
        <v>40746.804548611108</v>
      </c>
      <c r="L1608" s="24">
        <v>40746.804548611108</v>
      </c>
      <c r="M1608" s="27">
        <f t="shared" si="152"/>
        <v>7</v>
      </c>
      <c r="N1608" s="27">
        <f t="shared" si="153"/>
        <v>2011</v>
      </c>
      <c r="O1608" s="25" t="str">
        <f t="shared" si="154"/>
        <v>Jul</v>
      </c>
      <c r="P1608" s="19">
        <f t="shared" si="155"/>
        <v>40756.083333333328</v>
      </c>
      <c r="Q1608" t="b">
        <v>0</v>
      </c>
      <c r="R1608">
        <v>92</v>
      </c>
      <c r="S1608" t="b">
        <v>1</v>
      </c>
      <c r="T1608" t="s">
        <v>8276</v>
      </c>
      <c r="U1608" s="8">
        <v>1.01004125</v>
      </c>
      <c r="V1608" s="17">
        <f t="shared" si="150"/>
        <v>87.829673913043479</v>
      </c>
      <c r="W1608" t="s">
        <v>8325</v>
      </c>
      <c r="X1608" t="s">
        <v>8326</v>
      </c>
    </row>
    <row r="1609" spans="1:24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21">
        <f t="shared" si="151"/>
        <v>40535.903217592589</v>
      </c>
      <c r="L1609" s="24">
        <v>40535.903217592589</v>
      </c>
      <c r="M1609" s="27">
        <f t="shared" si="152"/>
        <v>12</v>
      </c>
      <c r="N1609" s="27">
        <f t="shared" si="153"/>
        <v>2010</v>
      </c>
      <c r="O1609" s="25" t="str">
        <f t="shared" si="154"/>
        <v>Dec</v>
      </c>
      <c r="P1609" s="19">
        <f t="shared" si="155"/>
        <v>40625.861550925925</v>
      </c>
      <c r="Q1609" t="b">
        <v>0</v>
      </c>
      <c r="R1609">
        <v>205</v>
      </c>
      <c r="S1609" t="b">
        <v>1</v>
      </c>
      <c r="T1609" t="s">
        <v>8276</v>
      </c>
      <c r="U1609" s="8">
        <v>1.4511000000000001</v>
      </c>
      <c r="V1609" s="17">
        <f t="shared" si="150"/>
        <v>70.785365853658533</v>
      </c>
      <c r="W1609" t="s">
        <v>8325</v>
      </c>
      <c r="X1609" t="s">
        <v>8326</v>
      </c>
    </row>
    <row r="1610" spans="1:24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21">
        <f t="shared" si="151"/>
        <v>41053.600127314814</v>
      </c>
      <c r="L1610" s="24">
        <v>41053.600127314814</v>
      </c>
      <c r="M1610" s="27">
        <f t="shared" si="152"/>
        <v>5</v>
      </c>
      <c r="N1610" s="27">
        <f t="shared" si="153"/>
        <v>2012</v>
      </c>
      <c r="O1610" s="25" t="str">
        <f t="shared" si="154"/>
        <v>May</v>
      </c>
      <c r="P1610" s="19">
        <f t="shared" si="155"/>
        <v>41074.600127314814</v>
      </c>
      <c r="Q1610" t="b">
        <v>0</v>
      </c>
      <c r="R1610">
        <v>23</v>
      </c>
      <c r="S1610" t="b">
        <v>1</v>
      </c>
      <c r="T1610" t="s">
        <v>8276</v>
      </c>
      <c r="U1610" s="8">
        <v>1.0125</v>
      </c>
      <c r="V1610" s="17">
        <f t="shared" si="150"/>
        <v>52.826086956521742</v>
      </c>
      <c r="W1610" t="s">
        <v>8325</v>
      </c>
      <c r="X1610" t="s">
        <v>8326</v>
      </c>
    </row>
    <row r="1611" spans="1:24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21">
        <f t="shared" si="151"/>
        <v>41607.622523148144</v>
      </c>
      <c r="L1611" s="24">
        <v>41607.622523148151</v>
      </c>
      <c r="M1611" s="27">
        <f t="shared" si="152"/>
        <v>11</v>
      </c>
      <c r="N1611" s="27">
        <f t="shared" si="153"/>
        <v>2013</v>
      </c>
      <c r="O1611" s="25" t="str">
        <f t="shared" si="154"/>
        <v>Nov</v>
      </c>
      <c r="P1611" s="19">
        <f t="shared" si="155"/>
        <v>41640.018055555549</v>
      </c>
      <c r="Q1611" t="b">
        <v>0</v>
      </c>
      <c r="R1611">
        <v>4</v>
      </c>
      <c r="S1611" t="b">
        <v>1</v>
      </c>
      <c r="T1611" t="s">
        <v>8276</v>
      </c>
      <c r="U1611" s="8">
        <v>1.1833333333333333</v>
      </c>
      <c r="V1611" s="17">
        <f t="shared" si="150"/>
        <v>443.75</v>
      </c>
      <c r="W1611" t="s">
        <v>8325</v>
      </c>
      <c r="X1611" t="s">
        <v>8326</v>
      </c>
    </row>
    <row r="1612" spans="1:24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21">
        <f t="shared" si="151"/>
        <v>40795.792928240735</v>
      </c>
      <c r="L1612" s="24">
        <v>40795.792928240742</v>
      </c>
      <c r="M1612" s="27">
        <f t="shared" si="152"/>
        <v>9</v>
      </c>
      <c r="N1612" s="27">
        <f t="shared" si="153"/>
        <v>2011</v>
      </c>
      <c r="O1612" s="25" t="str">
        <f t="shared" si="154"/>
        <v>Sep</v>
      </c>
      <c r="P1612" s="19">
        <f t="shared" si="155"/>
        <v>40849.125</v>
      </c>
      <c r="Q1612" t="b">
        <v>0</v>
      </c>
      <c r="R1612">
        <v>112</v>
      </c>
      <c r="S1612" t="b">
        <v>1</v>
      </c>
      <c r="T1612" t="s">
        <v>8276</v>
      </c>
      <c r="U1612" s="8">
        <v>2.7185000000000001</v>
      </c>
      <c r="V1612" s="17">
        <f t="shared" si="150"/>
        <v>48.544642857142854</v>
      </c>
      <c r="W1612" t="s">
        <v>8325</v>
      </c>
      <c r="X1612" t="s">
        <v>8326</v>
      </c>
    </row>
    <row r="1613" spans="1:24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21">
        <f t="shared" si="151"/>
        <v>41228.716550925921</v>
      </c>
      <c r="L1613" s="24">
        <v>41228.716550925928</v>
      </c>
      <c r="M1613" s="27">
        <f t="shared" si="152"/>
        <v>11</v>
      </c>
      <c r="N1613" s="27">
        <f t="shared" si="153"/>
        <v>2012</v>
      </c>
      <c r="O1613" s="25" t="str">
        <f t="shared" si="154"/>
        <v>Nov</v>
      </c>
      <c r="P1613" s="19">
        <f t="shared" si="155"/>
        <v>41258.716550925921</v>
      </c>
      <c r="Q1613" t="b">
        <v>0</v>
      </c>
      <c r="R1613">
        <v>27</v>
      </c>
      <c r="S1613" t="b">
        <v>1</v>
      </c>
      <c r="T1613" t="s">
        <v>8276</v>
      </c>
      <c r="U1613" s="8">
        <v>1.25125</v>
      </c>
      <c r="V1613" s="17">
        <f t="shared" si="150"/>
        <v>37.074074074074076</v>
      </c>
      <c r="W1613" t="s">
        <v>8325</v>
      </c>
      <c r="X1613" t="s">
        <v>8326</v>
      </c>
    </row>
    <row r="1614" spans="1:24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21">
        <f t="shared" si="151"/>
        <v>41408.792037037034</v>
      </c>
      <c r="L1614" s="24">
        <v>41408.792037037034</v>
      </c>
      <c r="M1614" s="27">
        <f t="shared" si="152"/>
        <v>5</v>
      </c>
      <c r="N1614" s="27">
        <f t="shared" si="153"/>
        <v>2013</v>
      </c>
      <c r="O1614" s="25" t="str">
        <f t="shared" si="154"/>
        <v>May</v>
      </c>
      <c r="P1614" s="19">
        <f t="shared" si="155"/>
        <v>41429.792037037034</v>
      </c>
      <c r="Q1614" t="b">
        <v>0</v>
      </c>
      <c r="R1614">
        <v>11</v>
      </c>
      <c r="S1614" t="b">
        <v>1</v>
      </c>
      <c r="T1614" t="s">
        <v>8276</v>
      </c>
      <c r="U1614" s="8">
        <v>1.1000000000000001</v>
      </c>
      <c r="V1614" s="17">
        <f t="shared" si="150"/>
        <v>50</v>
      </c>
      <c r="W1614" t="s">
        <v>8325</v>
      </c>
      <c r="X1614" t="s">
        <v>8326</v>
      </c>
    </row>
    <row r="1615" spans="1:24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21">
        <f t="shared" si="151"/>
        <v>41246.666481481479</v>
      </c>
      <c r="L1615" s="24">
        <v>41246.666481481479</v>
      </c>
      <c r="M1615" s="27">
        <f t="shared" si="152"/>
        <v>12</v>
      </c>
      <c r="N1615" s="27">
        <f t="shared" si="153"/>
        <v>2012</v>
      </c>
      <c r="O1615" s="25" t="str">
        <f t="shared" si="154"/>
        <v>Dec</v>
      </c>
      <c r="P1615" s="19">
        <f t="shared" si="155"/>
        <v>41276.666481481479</v>
      </c>
      <c r="Q1615" t="b">
        <v>0</v>
      </c>
      <c r="R1615">
        <v>26</v>
      </c>
      <c r="S1615" t="b">
        <v>1</v>
      </c>
      <c r="T1615" t="s">
        <v>8276</v>
      </c>
      <c r="U1615" s="8">
        <v>1.0149999999999999</v>
      </c>
      <c r="V1615" s="17">
        <f t="shared" si="150"/>
        <v>39.03846153846154</v>
      </c>
      <c r="W1615" t="s">
        <v>8325</v>
      </c>
      <c r="X1615" t="s">
        <v>8326</v>
      </c>
    </row>
    <row r="1616" spans="1:24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21">
        <f t="shared" si="151"/>
        <v>41081.861134259256</v>
      </c>
      <c r="L1616" s="24">
        <v>41081.861134259256</v>
      </c>
      <c r="M1616" s="27">
        <f t="shared" si="152"/>
        <v>6</v>
      </c>
      <c r="N1616" s="27">
        <f t="shared" si="153"/>
        <v>2012</v>
      </c>
      <c r="O1616" s="25" t="str">
        <f t="shared" si="154"/>
        <v>Jun</v>
      </c>
      <c r="P1616" s="19">
        <f t="shared" si="155"/>
        <v>41111.861134259256</v>
      </c>
      <c r="Q1616" t="b">
        <v>0</v>
      </c>
      <c r="R1616">
        <v>77</v>
      </c>
      <c r="S1616" t="b">
        <v>1</v>
      </c>
      <c r="T1616" t="s">
        <v>8276</v>
      </c>
      <c r="U1616" s="8">
        <v>1.0269999999999999</v>
      </c>
      <c r="V1616" s="17">
        <f t="shared" si="150"/>
        <v>66.688311688311686</v>
      </c>
      <c r="W1616" t="s">
        <v>8325</v>
      </c>
      <c r="X1616" t="s">
        <v>8326</v>
      </c>
    </row>
    <row r="1617" spans="1:24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21">
        <f t="shared" si="151"/>
        <v>41794.772789351853</v>
      </c>
      <c r="L1617" s="24">
        <v>41794.772789351853</v>
      </c>
      <c r="M1617" s="27">
        <f t="shared" si="152"/>
        <v>6</v>
      </c>
      <c r="N1617" s="27">
        <f t="shared" si="153"/>
        <v>2014</v>
      </c>
      <c r="O1617" s="25" t="str">
        <f t="shared" si="154"/>
        <v>Jun</v>
      </c>
      <c r="P1617" s="19">
        <f t="shared" si="155"/>
        <v>41854.5</v>
      </c>
      <c r="Q1617" t="b">
        <v>0</v>
      </c>
      <c r="R1617">
        <v>136</v>
      </c>
      <c r="S1617" t="b">
        <v>1</v>
      </c>
      <c r="T1617" t="s">
        <v>8276</v>
      </c>
      <c r="U1617" s="8">
        <v>1.1412500000000001</v>
      </c>
      <c r="V1617" s="17">
        <f t="shared" si="150"/>
        <v>67.132352941176464</v>
      </c>
      <c r="W1617" t="s">
        <v>8325</v>
      </c>
      <c r="X1617" t="s">
        <v>8326</v>
      </c>
    </row>
    <row r="1618" spans="1:24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21">
        <f t="shared" si="151"/>
        <v>40844.842546296291</v>
      </c>
      <c r="L1618" s="24">
        <v>40844.842546296299</v>
      </c>
      <c r="M1618" s="27">
        <f t="shared" si="152"/>
        <v>10</v>
      </c>
      <c r="N1618" s="27">
        <f t="shared" si="153"/>
        <v>2011</v>
      </c>
      <c r="O1618" s="25" t="str">
        <f t="shared" si="154"/>
        <v>Oct</v>
      </c>
      <c r="P1618" s="19">
        <f t="shared" si="155"/>
        <v>40889.884212962963</v>
      </c>
      <c r="Q1618" t="b">
        <v>0</v>
      </c>
      <c r="R1618">
        <v>157</v>
      </c>
      <c r="S1618" t="b">
        <v>1</v>
      </c>
      <c r="T1618" t="s">
        <v>8276</v>
      </c>
      <c r="U1618" s="8">
        <v>1.042</v>
      </c>
      <c r="V1618" s="17">
        <f t="shared" si="150"/>
        <v>66.369426751592357</v>
      </c>
      <c r="W1618" t="s">
        <v>8325</v>
      </c>
      <c r="X1618" t="s">
        <v>8326</v>
      </c>
    </row>
    <row r="1619" spans="1:24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21">
        <f t="shared" si="151"/>
        <v>41194.507187499999</v>
      </c>
      <c r="L1619" s="24">
        <v>41194.507187499999</v>
      </c>
      <c r="M1619" s="27">
        <f t="shared" si="152"/>
        <v>10</v>
      </c>
      <c r="N1619" s="27">
        <f t="shared" si="153"/>
        <v>2012</v>
      </c>
      <c r="O1619" s="25" t="str">
        <f t="shared" si="154"/>
        <v>Oct</v>
      </c>
      <c r="P1619" s="19">
        <f t="shared" si="155"/>
        <v>41235.708333333328</v>
      </c>
      <c r="Q1619" t="b">
        <v>0</v>
      </c>
      <c r="R1619">
        <v>158</v>
      </c>
      <c r="S1619" t="b">
        <v>1</v>
      </c>
      <c r="T1619" t="s">
        <v>8276</v>
      </c>
      <c r="U1619" s="8">
        <v>1.4585714285714286</v>
      </c>
      <c r="V1619" s="17">
        <f t="shared" si="150"/>
        <v>64.620253164556956</v>
      </c>
      <c r="W1619" t="s">
        <v>8325</v>
      </c>
      <c r="X1619" t="s">
        <v>8326</v>
      </c>
    </row>
    <row r="1620" spans="1:24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21">
        <f t="shared" si="151"/>
        <v>41546.455879629626</v>
      </c>
      <c r="L1620" s="24">
        <v>41546.455879629626</v>
      </c>
      <c r="M1620" s="27">
        <f t="shared" si="152"/>
        <v>9</v>
      </c>
      <c r="N1620" s="27">
        <f t="shared" si="153"/>
        <v>2013</v>
      </c>
      <c r="O1620" s="25" t="str">
        <f t="shared" si="154"/>
        <v>Sep</v>
      </c>
      <c r="P1620" s="19">
        <f t="shared" si="155"/>
        <v>41579.583333333328</v>
      </c>
      <c r="Q1620" t="b">
        <v>0</v>
      </c>
      <c r="R1620">
        <v>27</v>
      </c>
      <c r="S1620" t="b">
        <v>1</v>
      </c>
      <c r="T1620" t="s">
        <v>8276</v>
      </c>
      <c r="U1620" s="8">
        <v>1.0506666666666666</v>
      </c>
      <c r="V1620" s="17">
        <f t="shared" si="150"/>
        <v>58.370370370370374</v>
      </c>
      <c r="W1620" t="s">
        <v>8325</v>
      </c>
      <c r="X1620" t="s">
        <v>8326</v>
      </c>
    </row>
    <row r="1621" spans="1:24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21">
        <f t="shared" si="151"/>
        <v>41301.446006944439</v>
      </c>
      <c r="L1621" s="24">
        <v>41301.446006944447</v>
      </c>
      <c r="M1621" s="27">
        <f t="shared" si="152"/>
        <v>1</v>
      </c>
      <c r="N1621" s="27">
        <f t="shared" si="153"/>
        <v>2013</v>
      </c>
      <c r="O1621" s="25" t="str">
        <f t="shared" si="154"/>
        <v>Jan</v>
      </c>
      <c r="P1621" s="19">
        <f t="shared" si="155"/>
        <v>41341.446006944439</v>
      </c>
      <c r="Q1621" t="b">
        <v>0</v>
      </c>
      <c r="R1621">
        <v>23</v>
      </c>
      <c r="S1621" t="b">
        <v>1</v>
      </c>
      <c r="T1621" t="s">
        <v>8276</v>
      </c>
      <c r="U1621" s="8">
        <v>1.3333333333333333</v>
      </c>
      <c r="V1621" s="17">
        <f t="shared" si="150"/>
        <v>86.956521739130437</v>
      </c>
      <c r="W1621" t="s">
        <v>8325</v>
      </c>
      <c r="X1621" t="s">
        <v>8326</v>
      </c>
    </row>
    <row r="1622" spans="1:24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21">
        <f t="shared" si="151"/>
        <v>41875.977847222217</v>
      </c>
      <c r="L1622" s="24">
        <v>41875.977847222224</v>
      </c>
      <c r="M1622" s="27">
        <f t="shared" si="152"/>
        <v>8</v>
      </c>
      <c r="N1622" s="27">
        <f t="shared" si="153"/>
        <v>2014</v>
      </c>
      <c r="O1622" s="25" t="str">
        <f t="shared" si="154"/>
        <v>Aug</v>
      </c>
      <c r="P1622" s="19">
        <f t="shared" si="155"/>
        <v>41896.977847222217</v>
      </c>
      <c r="Q1622" t="b">
        <v>0</v>
      </c>
      <c r="R1622">
        <v>17</v>
      </c>
      <c r="S1622" t="b">
        <v>1</v>
      </c>
      <c r="T1622" t="s">
        <v>8276</v>
      </c>
      <c r="U1622" s="8">
        <v>1.1299999999999999</v>
      </c>
      <c r="V1622" s="17">
        <f t="shared" si="150"/>
        <v>66.470588235294116</v>
      </c>
      <c r="W1622" t="s">
        <v>8325</v>
      </c>
      <c r="X1622" t="s">
        <v>8326</v>
      </c>
    </row>
    <row r="1623" spans="1:24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21">
        <f t="shared" si="151"/>
        <v>41321.131249999999</v>
      </c>
      <c r="L1623" s="24">
        <v>41321.131249999999</v>
      </c>
      <c r="M1623" s="27">
        <f t="shared" si="152"/>
        <v>2</v>
      </c>
      <c r="N1623" s="27">
        <f t="shared" si="153"/>
        <v>2013</v>
      </c>
      <c r="O1623" s="25" t="str">
        <f t="shared" si="154"/>
        <v>Feb</v>
      </c>
      <c r="P1623" s="19">
        <f t="shared" si="155"/>
        <v>41328.131249999999</v>
      </c>
      <c r="Q1623" t="b">
        <v>0</v>
      </c>
      <c r="R1623">
        <v>37</v>
      </c>
      <c r="S1623" t="b">
        <v>1</v>
      </c>
      <c r="T1623" t="s">
        <v>8276</v>
      </c>
      <c r="U1623" s="8">
        <v>1.212</v>
      </c>
      <c r="V1623" s="17">
        <f t="shared" si="150"/>
        <v>163.78378378378378</v>
      </c>
      <c r="W1623" t="s">
        <v>8325</v>
      </c>
      <c r="X1623" t="s">
        <v>8326</v>
      </c>
    </row>
    <row r="1624" spans="1:24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21">
        <f t="shared" si="151"/>
        <v>41003.398321759254</v>
      </c>
      <c r="L1624" s="24">
        <v>41003.398321759261</v>
      </c>
      <c r="M1624" s="27">
        <f t="shared" si="152"/>
        <v>4</v>
      </c>
      <c r="N1624" s="27">
        <f t="shared" si="153"/>
        <v>2012</v>
      </c>
      <c r="O1624" s="25" t="str">
        <f t="shared" si="154"/>
        <v>Apr</v>
      </c>
      <c r="P1624" s="19">
        <f t="shared" si="155"/>
        <v>41056.957638888889</v>
      </c>
      <c r="Q1624" t="b">
        <v>0</v>
      </c>
      <c r="R1624">
        <v>65</v>
      </c>
      <c r="S1624" t="b">
        <v>1</v>
      </c>
      <c r="T1624" t="s">
        <v>8276</v>
      </c>
      <c r="U1624" s="8">
        <v>1.0172463768115942</v>
      </c>
      <c r="V1624" s="17">
        <f t="shared" si="150"/>
        <v>107.98461538461538</v>
      </c>
      <c r="W1624" t="s">
        <v>8325</v>
      </c>
      <c r="X1624" t="s">
        <v>8326</v>
      </c>
    </row>
    <row r="1625" spans="1:24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21">
        <f t="shared" si="151"/>
        <v>41950.086504629631</v>
      </c>
      <c r="L1625" s="24">
        <v>41950.086504629631</v>
      </c>
      <c r="M1625" s="27">
        <f t="shared" si="152"/>
        <v>11</v>
      </c>
      <c r="N1625" s="27">
        <f t="shared" si="153"/>
        <v>2014</v>
      </c>
      <c r="O1625" s="25" t="str">
        <f t="shared" si="154"/>
        <v>Nov</v>
      </c>
      <c r="P1625" s="19">
        <f t="shared" si="155"/>
        <v>41990.124305555553</v>
      </c>
      <c r="Q1625" t="b">
        <v>0</v>
      </c>
      <c r="R1625">
        <v>18</v>
      </c>
      <c r="S1625" t="b">
        <v>1</v>
      </c>
      <c r="T1625" t="s">
        <v>8276</v>
      </c>
      <c r="U1625" s="8">
        <v>1.0106666666666666</v>
      </c>
      <c r="V1625" s="17">
        <f t="shared" si="150"/>
        <v>42.111111111111114</v>
      </c>
      <c r="W1625" t="s">
        <v>8325</v>
      </c>
      <c r="X1625" t="s">
        <v>8326</v>
      </c>
    </row>
    <row r="1626" spans="1:24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21">
        <f t="shared" si="151"/>
        <v>41453.480196759258</v>
      </c>
      <c r="L1626" s="24">
        <v>41453.480196759258</v>
      </c>
      <c r="M1626" s="27">
        <f t="shared" si="152"/>
        <v>6</v>
      </c>
      <c r="N1626" s="27">
        <f t="shared" si="153"/>
        <v>2013</v>
      </c>
      <c r="O1626" s="25" t="str">
        <f t="shared" si="154"/>
        <v>Jun</v>
      </c>
      <c r="P1626" s="19">
        <f t="shared" si="155"/>
        <v>41513.480196759258</v>
      </c>
      <c r="Q1626" t="b">
        <v>0</v>
      </c>
      <c r="R1626">
        <v>25</v>
      </c>
      <c r="S1626" t="b">
        <v>1</v>
      </c>
      <c r="T1626" t="s">
        <v>8276</v>
      </c>
      <c r="U1626" s="8">
        <v>1.18</v>
      </c>
      <c r="V1626" s="17">
        <f t="shared" si="150"/>
        <v>47.2</v>
      </c>
      <c r="W1626" t="s">
        <v>8325</v>
      </c>
      <c r="X1626" t="s">
        <v>8326</v>
      </c>
    </row>
    <row r="1627" spans="1:24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21">
        <f t="shared" si="151"/>
        <v>41243.158969907403</v>
      </c>
      <c r="L1627" s="24">
        <v>41243.15896990741</v>
      </c>
      <c r="M1627" s="27">
        <f t="shared" si="152"/>
        <v>11</v>
      </c>
      <c r="N1627" s="27">
        <f t="shared" si="153"/>
        <v>2012</v>
      </c>
      <c r="O1627" s="25" t="str">
        <f t="shared" si="154"/>
        <v>Nov</v>
      </c>
      <c r="P1627" s="19">
        <f t="shared" si="155"/>
        <v>41283.158969907403</v>
      </c>
      <c r="Q1627" t="b">
        <v>0</v>
      </c>
      <c r="R1627">
        <v>104</v>
      </c>
      <c r="S1627" t="b">
        <v>1</v>
      </c>
      <c r="T1627" t="s">
        <v>8276</v>
      </c>
      <c r="U1627" s="8">
        <v>1.5533333333333332</v>
      </c>
      <c r="V1627" s="17">
        <f t="shared" si="150"/>
        <v>112.01923076923077</v>
      </c>
      <c r="W1627" t="s">
        <v>8325</v>
      </c>
      <c r="X1627" t="s">
        <v>8326</v>
      </c>
    </row>
    <row r="1628" spans="1:24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21">
        <f t="shared" si="151"/>
        <v>41135.491354166668</v>
      </c>
      <c r="L1628" s="24">
        <v>41135.491354166668</v>
      </c>
      <c r="M1628" s="27">
        <f t="shared" si="152"/>
        <v>8</v>
      </c>
      <c r="N1628" s="27">
        <f t="shared" si="153"/>
        <v>2012</v>
      </c>
      <c r="O1628" s="25" t="str">
        <f t="shared" si="154"/>
        <v>Aug</v>
      </c>
      <c r="P1628" s="19">
        <f t="shared" si="155"/>
        <v>41163.491354166668</v>
      </c>
      <c r="Q1628" t="b">
        <v>0</v>
      </c>
      <c r="R1628">
        <v>108</v>
      </c>
      <c r="S1628" t="b">
        <v>1</v>
      </c>
      <c r="T1628" t="s">
        <v>8276</v>
      </c>
      <c r="U1628" s="8">
        <v>1.0118750000000001</v>
      </c>
      <c r="V1628" s="17">
        <f t="shared" si="150"/>
        <v>74.953703703703709</v>
      </c>
      <c r="W1628" t="s">
        <v>8325</v>
      </c>
      <c r="X1628" t="s">
        <v>8326</v>
      </c>
    </row>
    <row r="1629" spans="1:24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21">
        <f t="shared" si="151"/>
        <v>41579.639664351846</v>
      </c>
      <c r="L1629" s="24">
        <v>41579.639664351853</v>
      </c>
      <c r="M1629" s="27">
        <f t="shared" si="152"/>
        <v>11</v>
      </c>
      <c r="N1629" s="27">
        <f t="shared" si="153"/>
        <v>2013</v>
      </c>
      <c r="O1629" s="25" t="str">
        <f t="shared" si="154"/>
        <v>Nov</v>
      </c>
      <c r="P1629" s="19">
        <f t="shared" si="155"/>
        <v>41609.681331018517</v>
      </c>
      <c r="Q1629" t="b">
        <v>0</v>
      </c>
      <c r="R1629">
        <v>38</v>
      </c>
      <c r="S1629" t="b">
        <v>1</v>
      </c>
      <c r="T1629" t="s">
        <v>8276</v>
      </c>
      <c r="U1629" s="8">
        <v>1.17</v>
      </c>
      <c r="V1629" s="17">
        <f t="shared" si="150"/>
        <v>61.578947368421055</v>
      </c>
      <c r="W1629" t="s">
        <v>8325</v>
      </c>
      <c r="X1629" t="s">
        <v>8326</v>
      </c>
    </row>
    <row r="1630" spans="1:24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21">
        <f t="shared" si="151"/>
        <v>41205.498715277776</v>
      </c>
      <c r="L1630" s="24">
        <v>41205.498715277776</v>
      </c>
      <c r="M1630" s="27">
        <f t="shared" si="152"/>
        <v>10</v>
      </c>
      <c r="N1630" s="27">
        <f t="shared" si="153"/>
        <v>2012</v>
      </c>
      <c r="O1630" s="25" t="str">
        <f t="shared" si="154"/>
        <v>Oct</v>
      </c>
      <c r="P1630" s="19">
        <f t="shared" si="155"/>
        <v>41238.999305555553</v>
      </c>
      <c r="Q1630" t="b">
        <v>0</v>
      </c>
      <c r="R1630">
        <v>88</v>
      </c>
      <c r="S1630" t="b">
        <v>1</v>
      </c>
      <c r="T1630" t="s">
        <v>8276</v>
      </c>
      <c r="U1630" s="8">
        <v>1.00925</v>
      </c>
      <c r="V1630" s="17">
        <f t="shared" si="150"/>
        <v>45.875</v>
      </c>
      <c r="W1630" t="s">
        <v>8325</v>
      </c>
      <c r="X1630" t="s">
        <v>8326</v>
      </c>
    </row>
    <row r="1631" spans="1:24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21">
        <f t="shared" si="151"/>
        <v>41774.528726851851</v>
      </c>
      <c r="L1631" s="24">
        <v>41774.528726851851</v>
      </c>
      <c r="M1631" s="27">
        <f t="shared" si="152"/>
        <v>5</v>
      </c>
      <c r="N1631" s="27">
        <f t="shared" si="153"/>
        <v>2014</v>
      </c>
      <c r="O1631" s="25" t="str">
        <f t="shared" si="154"/>
        <v>May</v>
      </c>
      <c r="P1631" s="19">
        <f t="shared" si="155"/>
        <v>41807.528726851851</v>
      </c>
      <c r="Q1631" t="b">
        <v>0</v>
      </c>
      <c r="R1631">
        <v>82</v>
      </c>
      <c r="S1631" t="b">
        <v>1</v>
      </c>
      <c r="T1631" t="s">
        <v>8276</v>
      </c>
      <c r="U1631" s="8">
        <v>1.0366666666666666</v>
      </c>
      <c r="V1631" s="17">
        <f t="shared" si="150"/>
        <v>75.853658536585371</v>
      </c>
      <c r="W1631" t="s">
        <v>8325</v>
      </c>
      <c r="X1631" t="s">
        <v>8326</v>
      </c>
    </row>
    <row r="1632" spans="1:24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21">
        <f t="shared" si="151"/>
        <v>41645.658946759257</v>
      </c>
      <c r="L1632" s="24">
        <v>41645.658946759257</v>
      </c>
      <c r="M1632" s="27">
        <f t="shared" si="152"/>
        <v>1</v>
      </c>
      <c r="N1632" s="27">
        <f t="shared" si="153"/>
        <v>2014</v>
      </c>
      <c r="O1632" s="25" t="str">
        <f t="shared" si="154"/>
        <v>Jan</v>
      </c>
      <c r="P1632" s="19">
        <f t="shared" si="155"/>
        <v>41690.658946759257</v>
      </c>
      <c r="Q1632" t="b">
        <v>0</v>
      </c>
      <c r="R1632">
        <v>126</v>
      </c>
      <c r="S1632" t="b">
        <v>1</v>
      </c>
      <c r="T1632" t="s">
        <v>8276</v>
      </c>
      <c r="U1632" s="8">
        <v>2.6524999999999999</v>
      </c>
      <c r="V1632" s="17">
        <f t="shared" si="150"/>
        <v>84.206349206349202</v>
      </c>
      <c r="W1632" t="s">
        <v>8325</v>
      </c>
      <c r="X1632" t="s">
        <v>8326</v>
      </c>
    </row>
    <row r="1633" spans="1:24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21">
        <f t="shared" si="151"/>
        <v>40939.629340277774</v>
      </c>
      <c r="L1633" s="24">
        <v>40939.629340277781</v>
      </c>
      <c r="M1633" s="27">
        <f t="shared" si="152"/>
        <v>1</v>
      </c>
      <c r="N1633" s="27">
        <f t="shared" si="153"/>
        <v>2012</v>
      </c>
      <c r="O1633" s="25" t="str">
        <f t="shared" si="154"/>
        <v>Jan</v>
      </c>
      <c r="P1633" s="19">
        <f t="shared" si="155"/>
        <v>40970.082638888889</v>
      </c>
      <c r="Q1633" t="b">
        <v>0</v>
      </c>
      <c r="R1633">
        <v>133</v>
      </c>
      <c r="S1633" t="b">
        <v>1</v>
      </c>
      <c r="T1633" t="s">
        <v>8276</v>
      </c>
      <c r="U1633" s="8">
        <v>1.5590999999999999</v>
      </c>
      <c r="V1633" s="17">
        <f t="shared" si="150"/>
        <v>117.22556390977444</v>
      </c>
      <c r="W1633" t="s">
        <v>8325</v>
      </c>
      <c r="X1633" t="s">
        <v>8326</v>
      </c>
    </row>
    <row r="1634" spans="1:24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21">
        <f t="shared" si="151"/>
        <v>41164.65116898148</v>
      </c>
      <c r="L1634" s="24">
        <v>41164.65116898148</v>
      </c>
      <c r="M1634" s="27">
        <f t="shared" si="152"/>
        <v>9</v>
      </c>
      <c r="N1634" s="27">
        <f t="shared" si="153"/>
        <v>2012</v>
      </c>
      <c r="O1634" s="25" t="str">
        <f t="shared" si="154"/>
        <v>Sep</v>
      </c>
      <c r="P1634" s="19">
        <f t="shared" si="155"/>
        <v>41194.65116898148</v>
      </c>
      <c r="Q1634" t="b">
        <v>0</v>
      </c>
      <c r="R1634">
        <v>47</v>
      </c>
      <c r="S1634" t="b">
        <v>1</v>
      </c>
      <c r="T1634" t="s">
        <v>8276</v>
      </c>
      <c r="U1634" s="8">
        <v>1.0162500000000001</v>
      </c>
      <c r="V1634" s="17">
        <f t="shared" si="150"/>
        <v>86.489361702127653</v>
      </c>
      <c r="W1634" t="s">
        <v>8325</v>
      </c>
      <c r="X1634" t="s">
        <v>8326</v>
      </c>
    </row>
    <row r="1635" spans="1:24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21">
        <f t="shared" si="151"/>
        <v>40750.132569444446</v>
      </c>
      <c r="L1635" s="24">
        <v>40750.132569444446</v>
      </c>
      <c r="M1635" s="27">
        <f t="shared" si="152"/>
        <v>7</v>
      </c>
      <c r="N1635" s="27">
        <f t="shared" si="153"/>
        <v>2011</v>
      </c>
      <c r="O1635" s="25" t="str">
        <f t="shared" si="154"/>
        <v>Jul</v>
      </c>
      <c r="P1635" s="19">
        <f t="shared" si="155"/>
        <v>40810.132569444446</v>
      </c>
      <c r="Q1635" t="b">
        <v>0</v>
      </c>
      <c r="R1635">
        <v>58</v>
      </c>
      <c r="S1635" t="b">
        <v>1</v>
      </c>
      <c r="T1635" t="s">
        <v>8276</v>
      </c>
      <c r="U1635" s="8">
        <v>1</v>
      </c>
      <c r="V1635" s="17">
        <f t="shared" si="150"/>
        <v>172.41379310344828</v>
      </c>
      <c r="W1635" t="s">
        <v>8325</v>
      </c>
      <c r="X1635" t="s">
        <v>8326</v>
      </c>
    </row>
    <row r="1636" spans="1:24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21">
        <f t="shared" si="151"/>
        <v>40896.675416666665</v>
      </c>
      <c r="L1636" s="24">
        <v>40896.675416666665</v>
      </c>
      <c r="M1636" s="27">
        <f t="shared" si="152"/>
        <v>12</v>
      </c>
      <c r="N1636" s="27">
        <f t="shared" si="153"/>
        <v>2011</v>
      </c>
      <c r="O1636" s="25" t="str">
        <f t="shared" si="154"/>
        <v>Dec</v>
      </c>
      <c r="P1636" s="19">
        <f t="shared" si="155"/>
        <v>40924</v>
      </c>
      <c r="Q1636" t="b">
        <v>0</v>
      </c>
      <c r="R1636">
        <v>32</v>
      </c>
      <c r="S1636" t="b">
        <v>1</v>
      </c>
      <c r="T1636" t="s">
        <v>8276</v>
      </c>
      <c r="U1636" s="8">
        <v>1.0049999999999999</v>
      </c>
      <c r="V1636" s="17">
        <f t="shared" si="150"/>
        <v>62.8125</v>
      </c>
      <c r="W1636" t="s">
        <v>8325</v>
      </c>
      <c r="X1636" t="s">
        <v>8326</v>
      </c>
    </row>
    <row r="1637" spans="1:24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21">
        <f t="shared" si="151"/>
        <v>40657.981493055551</v>
      </c>
      <c r="L1637" s="24">
        <v>40657.981493055559</v>
      </c>
      <c r="M1637" s="27">
        <f t="shared" si="152"/>
        <v>4</v>
      </c>
      <c r="N1637" s="27">
        <f t="shared" si="153"/>
        <v>2011</v>
      </c>
      <c r="O1637" s="25" t="str">
        <f t="shared" si="154"/>
        <v>Apr</v>
      </c>
      <c r="P1637" s="19">
        <f t="shared" si="155"/>
        <v>40696.040972222218</v>
      </c>
      <c r="Q1637" t="b">
        <v>0</v>
      </c>
      <c r="R1637">
        <v>37</v>
      </c>
      <c r="S1637" t="b">
        <v>1</v>
      </c>
      <c r="T1637" t="s">
        <v>8276</v>
      </c>
      <c r="U1637" s="8">
        <v>1.2529999999999999</v>
      </c>
      <c r="V1637" s="17">
        <f t="shared" si="150"/>
        <v>67.729729729729726</v>
      </c>
      <c r="W1637" t="s">
        <v>8325</v>
      </c>
      <c r="X1637" t="s">
        <v>8326</v>
      </c>
    </row>
    <row r="1638" spans="1:24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21">
        <f t="shared" si="151"/>
        <v>42502.660428240742</v>
      </c>
      <c r="L1638" s="24">
        <v>42502.660428240742</v>
      </c>
      <c r="M1638" s="27">
        <f t="shared" si="152"/>
        <v>5</v>
      </c>
      <c r="N1638" s="27">
        <f t="shared" si="153"/>
        <v>2016</v>
      </c>
      <c r="O1638" s="25" t="str">
        <f t="shared" si="154"/>
        <v>May</v>
      </c>
      <c r="P1638" s="19">
        <f t="shared" si="155"/>
        <v>42562.660428240742</v>
      </c>
      <c r="Q1638" t="b">
        <v>0</v>
      </c>
      <c r="R1638">
        <v>87</v>
      </c>
      <c r="S1638" t="b">
        <v>1</v>
      </c>
      <c r="T1638" t="s">
        <v>8276</v>
      </c>
      <c r="U1638" s="8">
        <v>1.0355555555555556</v>
      </c>
      <c r="V1638" s="17">
        <f t="shared" si="150"/>
        <v>53.5632183908046</v>
      </c>
      <c r="W1638" t="s">
        <v>8325</v>
      </c>
      <c r="X1638" t="s">
        <v>8326</v>
      </c>
    </row>
    <row r="1639" spans="1:24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21">
        <f t="shared" si="151"/>
        <v>40662.878333333334</v>
      </c>
      <c r="L1639" s="24">
        <v>40662.878333333334</v>
      </c>
      <c r="M1639" s="27">
        <f t="shared" si="152"/>
        <v>4</v>
      </c>
      <c r="N1639" s="27">
        <f t="shared" si="153"/>
        <v>2011</v>
      </c>
      <c r="O1639" s="25" t="str">
        <f t="shared" si="154"/>
        <v>Apr</v>
      </c>
      <c r="P1639" s="19">
        <f t="shared" si="155"/>
        <v>40705.958333333328</v>
      </c>
      <c r="Q1639" t="b">
        <v>0</v>
      </c>
      <c r="R1639">
        <v>15</v>
      </c>
      <c r="S1639" t="b">
        <v>1</v>
      </c>
      <c r="T1639" t="s">
        <v>8276</v>
      </c>
      <c r="U1639" s="8">
        <v>1.038</v>
      </c>
      <c r="V1639" s="17">
        <f t="shared" si="150"/>
        <v>34.6</v>
      </c>
      <c r="W1639" t="s">
        <v>8325</v>
      </c>
      <c r="X1639" t="s">
        <v>8326</v>
      </c>
    </row>
    <row r="1640" spans="1:24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21">
        <f t="shared" si="151"/>
        <v>40122.543287037035</v>
      </c>
      <c r="L1640" s="24">
        <v>40122.543287037035</v>
      </c>
      <c r="M1640" s="27">
        <f t="shared" si="152"/>
        <v>11</v>
      </c>
      <c r="N1640" s="27">
        <f t="shared" si="153"/>
        <v>2009</v>
      </c>
      <c r="O1640" s="25" t="str">
        <f t="shared" si="154"/>
        <v>Nov</v>
      </c>
      <c r="P1640" s="19">
        <f t="shared" si="155"/>
        <v>40178.777083333327</v>
      </c>
      <c r="Q1640" t="b">
        <v>0</v>
      </c>
      <c r="R1640">
        <v>27</v>
      </c>
      <c r="S1640" t="b">
        <v>1</v>
      </c>
      <c r="T1640" t="s">
        <v>8276</v>
      </c>
      <c r="U1640" s="8">
        <v>1.05</v>
      </c>
      <c r="V1640" s="17">
        <f t="shared" si="150"/>
        <v>38.888888888888886</v>
      </c>
      <c r="W1640" t="s">
        <v>8325</v>
      </c>
      <c r="X1640" t="s">
        <v>8326</v>
      </c>
    </row>
    <row r="1641" spans="1:24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21">
        <f t="shared" si="151"/>
        <v>41288.478796296295</v>
      </c>
      <c r="L1641" s="24">
        <v>41288.478796296295</v>
      </c>
      <c r="M1641" s="27">
        <f t="shared" si="152"/>
        <v>1</v>
      </c>
      <c r="N1641" s="27">
        <f t="shared" si="153"/>
        <v>2013</v>
      </c>
      <c r="O1641" s="25" t="str">
        <f t="shared" si="154"/>
        <v>Jan</v>
      </c>
      <c r="P1641" s="19">
        <f t="shared" si="155"/>
        <v>41333.684027777774</v>
      </c>
      <c r="Q1641" t="b">
        <v>0</v>
      </c>
      <c r="R1641">
        <v>19</v>
      </c>
      <c r="S1641" t="b">
        <v>1</v>
      </c>
      <c r="T1641" t="s">
        <v>8276</v>
      </c>
      <c r="U1641" s="8">
        <v>1</v>
      </c>
      <c r="V1641" s="17">
        <f t="shared" si="150"/>
        <v>94.736842105263165</v>
      </c>
      <c r="W1641" t="s">
        <v>8325</v>
      </c>
      <c r="X1641" t="s">
        <v>8326</v>
      </c>
    </row>
    <row r="1642" spans="1:24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21">
        <f t="shared" si="151"/>
        <v>40941.444039351853</v>
      </c>
      <c r="L1642" s="24">
        <v>40941.444039351853</v>
      </c>
      <c r="M1642" s="27">
        <f t="shared" si="152"/>
        <v>2</v>
      </c>
      <c r="N1642" s="27">
        <f t="shared" si="153"/>
        <v>2012</v>
      </c>
      <c r="O1642" s="25" t="str">
        <f t="shared" si="154"/>
        <v>Feb</v>
      </c>
      <c r="P1642" s="19">
        <f t="shared" si="155"/>
        <v>40971.444039351853</v>
      </c>
      <c r="Q1642" t="b">
        <v>0</v>
      </c>
      <c r="R1642">
        <v>17</v>
      </c>
      <c r="S1642" t="b">
        <v>1</v>
      </c>
      <c r="T1642" t="s">
        <v>8276</v>
      </c>
      <c r="U1642" s="8">
        <v>1.6986000000000001</v>
      </c>
      <c r="V1642" s="17">
        <f t="shared" si="150"/>
        <v>39.967058823529413</v>
      </c>
      <c r="W1642" t="s">
        <v>8325</v>
      </c>
      <c r="X1642" t="s">
        <v>8326</v>
      </c>
    </row>
    <row r="1643" spans="1:24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21">
        <f t="shared" si="151"/>
        <v>40379.022627314815</v>
      </c>
      <c r="L1643" s="24">
        <v>40379.022627314815</v>
      </c>
      <c r="M1643" s="27">
        <f t="shared" si="152"/>
        <v>7</v>
      </c>
      <c r="N1643" s="27">
        <f t="shared" si="153"/>
        <v>2010</v>
      </c>
      <c r="O1643" s="25" t="str">
        <f t="shared" si="154"/>
        <v>Jul</v>
      </c>
      <c r="P1643" s="19">
        <f t="shared" si="155"/>
        <v>40392.874305555553</v>
      </c>
      <c r="Q1643" t="b">
        <v>0</v>
      </c>
      <c r="R1643">
        <v>26</v>
      </c>
      <c r="S1643" t="b">
        <v>1</v>
      </c>
      <c r="T1643" t="s">
        <v>8292</v>
      </c>
      <c r="U1643" s="8">
        <v>1.014</v>
      </c>
      <c r="V1643" s="17">
        <f t="shared" si="150"/>
        <v>97.5</v>
      </c>
      <c r="W1643" t="s">
        <v>8325</v>
      </c>
      <c r="X1643" t="s">
        <v>8346</v>
      </c>
    </row>
    <row r="1644" spans="1:24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21">
        <f t="shared" si="151"/>
        <v>41962.388240740744</v>
      </c>
      <c r="L1644" s="24">
        <v>41962.388240740744</v>
      </c>
      <c r="M1644" s="27">
        <f t="shared" si="152"/>
        <v>11</v>
      </c>
      <c r="N1644" s="27">
        <f t="shared" si="153"/>
        <v>2014</v>
      </c>
      <c r="O1644" s="25" t="str">
        <f t="shared" si="154"/>
        <v>Nov</v>
      </c>
      <c r="P1644" s="19">
        <f t="shared" si="155"/>
        <v>41992.388240740744</v>
      </c>
      <c r="Q1644" t="b">
        <v>0</v>
      </c>
      <c r="R1644">
        <v>28</v>
      </c>
      <c r="S1644" t="b">
        <v>1</v>
      </c>
      <c r="T1644" t="s">
        <v>8292</v>
      </c>
      <c r="U1644" s="8">
        <v>1</v>
      </c>
      <c r="V1644" s="17">
        <f t="shared" si="150"/>
        <v>42.857142857142854</v>
      </c>
      <c r="W1644" t="s">
        <v>8325</v>
      </c>
      <c r="X1644" t="s">
        <v>8346</v>
      </c>
    </row>
    <row r="1645" spans="1:24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21">
        <f t="shared" si="151"/>
        <v>40687.816284722219</v>
      </c>
      <c r="L1645" s="24">
        <v>40687.816284722219</v>
      </c>
      <c r="M1645" s="27">
        <f t="shared" si="152"/>
        <v>5</v>
      </c>
      <c r="N1645" s="27">
        <f t="shared" si="153"/>
        <v>2011</v>
      </c>
      <c r="O1645" s="25" t="str">
        <f t="shared" si="154"/>
        <v>May</v>
      </c>
      <c r="P1645" s="19">
        <f t="shared" si="155"/>
        <v>40707.816284722219</v>
      </c>
      <c r="Q1645" t="b">
        <v>0</v>
      </c>
      <c r="R1645">
        <v>37</v>
      </c>
      <c r="S1645" t="b">
        <v>1</v>
      </c>
      <c r="T1645" t="s">
        <v>8292</v>
      </c>
      <c r="U1645" s="8">
        <v>1.2470000000000001</v>
      </c>
      <c r="V1645" s="17">
        <f t="shared" si="150"/>
        <v>168.51351351351352</v>
      </c>
      <c r="W1645" t="s">
        <v>8325</v>
      </c>
      <c r="X1645" t="s">
        <v>8346</v>
      </c>
    </row>
    <row r="1646" spans="1:24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21">
        <f t="shared" si="151"/>
        <v>41146.615879629629</v>
      </c>
      <c r="L1646" s="24">
        <v>41146.615879629629</v>
      </c>
      <c r="M1646" s="27">
        <f t="shared" si="152"/>
        <v>8</v>
      </c>
      <c r="N1646" s="27">
        <f t="shared" si="153"/>
        <v>2012</v>
      </c>
      <c r="O1646" s="25" t="str">
        <f t="shared" si="154"/>
        <v>Aug</v>
      </c>
      <c r="P1646" s="19">
        <f t="shared" si="155"/>
        <v>41176.615879629629</v>
      </c>
      <c r="Q1646" t="b">
        <v>0</v>
      </c>
      <c r="R1646">
        <v>128</v>
      </c>
      <c r="S1646" t="b">
        <v>1</v>
      </c>
      <c r="T1646" t="s">
        <v>8292</v>
      </c>
      <c r="U1646" s="8">
        <v>1.095</v>
      </c>
      <c r="V1646" s="17">
        <f t="shared" si="150"/>
        <v>85.546875</v>
      </c>
      <c r="W1646" t="s">
        <v>8325</v>
      </c>
      <c r="X1646" t="s">
        <v>8346</v>
      </c>
    </row>
    <row r="1647" spans="1:24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21">
        <f t="shared" si="151"/>
        <v>41174.851388888885</v>
      </c>
      <c r="L1647" s="24">
        <v>41174.851388888892</v>
      </c>
      <c r="M1647" s="27">
        <f t="shared" si="152"/>
        <v>9</v>
      </c>
      <c r="N1647" s="27">
        <f t="shared" si="153"/>
        <v>2012</v>
      </c>
      <c r="O1647" s="25" t="str">
        <f t="shared" si="154"/>
        <v>Sep</v>
      </c>
      <c r="P1647" s="19">
        <f t="shared" si="155"/>
        <v>41234.893055555549</v>
      </c>
      <c r="Q1647" t="b">
        <v>0</v>
      </c>
      <c r="R1647">
        <v>10</v>
      </c>
      <c r="S1647" t="b">
        <v>1</v>
      </c>
      <c r="T1647" t="s">
        <v>8292</v>
      </c>
      <c r="U1647" s="8">
        <v>1.1080000000000001</v>
      </c>
      <c r="V1647" s="17">
        <f t="shared" si="150"/>
        <v>554</v>
      </c>
      <c r="W1647" t="s">
        <v>8325</v>
      </c>
      <c r="X1647" t="s">
        <v>8346</v>
      </c>
    </row>
    <row r="1648" spans="1:24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21">
        <f t="shared" si="151"/>
        <v>41521.40902777778</v>
      </c>
      <c r="L1648" s="24">
        <v>41521.40902777778</v>
      </c>
      <c r="M1648" s="27">
        <f t="shared" si="152"/>
        <v>9</v>
      </c>
      <c r="N1648" s="27">
        <f t="shared" si="153"/>
        <v>2013</v>
      </c>
      <c r="O1648" s="25" t="str">
        <f t="shared" si="154"/>
        <v>Sep</v>
      </c>
      <c r="P1648" s="19">
        <f t="shared" si="155"/>
        <v>41535.40902777778</v>
      </c>
      <c r="Q1648" t="b">
        <v>0</v>
      </c>
      <c r="R1648">
        <v>83</v>
      </c>
      <c r="S1648" t="b">
        <v>1</v>
      </c>
      <c r="T1648" t="s">
        <v>8292</v>
      </c>
      <c r="U1648" s="8">
        <v>1.1020000000000001</v>
      </c>
      <c r="V1648" s="17">
        <f t="shared" si="150"/>
        <v>26.554216867469879</v>
      </c>
      <c r="W1648" t="s">
        <v>8325</v>
      </c>
      <c r="X1648" t="s">
        <v>8346</v>
      </c>
    </row>
    <row r="1649" spans="1:24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21">
        <f t="shared" si="151"/>
        <v>41833.241932870369</v>
      </c>
      <c r="L1649" s="24">
        <v>41833.241932870369</v>
      </c>
      <c r="M1649" s="27">
        <f t="shared" si="152"/>
        <v>7</v>
      </c>
      <c r="N1649" s="27">
        <f t="shared" si="153"/>
        <v>2014</v>
      </c>
      <c r="O1649" s="25" t="str">
        <f t="shared" si="154"/>
        <v>Jul</v>
      </c>
      <c r="P1649" s="19">
        <f t="shared" si="155"/>
        <v>41865.549305555549</v>
      </c>
      <c r="Q1649" t="b">
        <v>0</v>
      </c>
      <c r="R1649">
        <v>46</v>
      </c>
      <c r="S1649" t="b">
        <v>1</v>
      </c>
      <c r="T1649" t="s">
        <v>8292</v>
      </c>
      <c r="U1649" s="8">
        <v>1.0471999999999999</v>
      </c>
      <c r="V1649" s="17">
        <f t="shared" si="150"/>
        <v>113.82608695652173</v>
      </c>
      <c r="W1649" t="s">
        <v>8325</v>
      </c>
      <c r="X1649" t="s">
        <v>8346</v>
      </c>
    </row>
    <row r="1650" spans="1:24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21">
        <f t="shared" si="151"/>
        <v>41039.201122685183</v>
      </c>
      <c r="L1650" s="24">
        <v>41039.201122685183</v>
      </c>
      <c r="M1650" s="27">
        <f t="shared" si="152"/>
        <v>5</v>
      </c>
      <c r="N1650" s="27">
        <f t="shared" si="153"/>
        <v>2012</v>
      </c>
      <c r="O1650" s="25" t="str">
        <f t="shared" si="154"/>
        <v>May</v>
      </c>
      <c r="P1650" s="19">
        <f t="shared" si="155"/>
        <v>41069.201122685183</v>
      </c>
      <c r="Q1650" t="b">
        <v>0</v>
      </c>
      <c r="R1650">
        <v>90</v>
      </c>
      <c r="S1650" t="b">
        <v>1</v>
      </c>
      <c r="T1650" t="s">
        <v>8292</v>
      </c>
      <c r="U1650" s="8">
        <v>1.2526086956521738</v>
      </c>
      <c r="V1650" s="17">
        <f t="shared" si="150"/>
        <v>32.011111111111113</v>
      </c>
      <c r="W1650" t="s">
        <v>8325</v>
      </c>
      <c r="X1650" t="s">
        <v>8346</v>
      </c>
    </row>
    <row r="1651" spans="1:24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21">
        <f t="shared" si="151"/>
        <v>40592.496319444443</v>
      </c>
      <c r="L1651" s="24">
        <v>40592.496319444443</v>
      </c>
      <c r="M1651" s="27">
        <f t="shared" si="152"/>
        <v>2</v>
      </c>
      <c r="N1651" s="27">
        <f t="shared" si="153"/>
        <v>2011</v>
      </c>
      <c r="O1651" s="25" t="str">
        <f t="shared" si="154"/>
        <v>Feb</v>
      </c>
      <c r="P1651" s="19">
        <f t="shared" si="155"/>
        <v>40622.454652777778</v>
      </c>
      <c r="Q1651" t="b">
        <v>0</v>
      </c>
      <c r="R1651">
        <v>81</v>
      </c>
      <c r="S1651" t="b">
        <v>1</v>
      </c>
      <c r="T1651" t="s">
        <v>8292</v>
      </c>
      <c r="U1651" s="8">
        <v>1.0058763157894737</v>
      </c>
      <c r="V1651" s="17">
        <f t="shared" si="150"/>
        <v>47.189259259259259</v>
      </c>
      <c r="W1651" t="s">
        <v>8325</v>
      </c>
      <c r="X1651" t="s">
        <v>8346</v>
      </c>
    </row>
    <row r="1652" spans="1:24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21">
        <f t="shared" si="151"/>
        <v>41737.476331018515</v>
      </c>
      <c r="L1652" s="24">
        <v>41737.476331018515</v>
      </c>
      <c r="M1652" s="27">
        <f t="shared" si="152"/>
        <v>4</v>
      </c>
      <c r="N1652" s="27">
        <f t="shared" si="153"/>
        <v>2014</v>
      </c>
      <c r="O1652" s="25" t="str">
        <f t="shared" si="154"/>
        <v>Apr</v>
      </c>
      <c r="P1652" s="19">
        <f t="shared" si="155"/>
        <v>41782.476331018515</v>
      </c>
      <c r="Q1652" t="b">
        <v>0</v>
      </c>
      <c r="R1652">
        <v>32</v>
      </c>
      <c r="S1652" t="b">
        <v>1</v>
      </c>
      <c r="T1652" t="s">
        <v>8292</v>
      </c>
      <c r="U1652" s="8">
        <v>1.4155</v>
      </c>
      <c r="V1652" s="17">
        <f t="shared" si="150"/>
        <v>88.46875</v>
      </c>
      <c r="W1652" t="s">
        <v>8325</v>
      </c>
      <c r="X1652" t="s">
        <v>8346</v>
      </c>
    </row>
    <row r="1653" spans="1:24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21">
        <f t="shared" si="151"/>
        <v>41526.227280092593</v>
      </c>
      <c r="L1653" s="24">
        <v>41526.227280092593</v>
      </c>
      <c r="M1653" s="27">
        <f t="shared" si="152"/>
        <v>9</v>
      </c>
      <c r="N1653" s="27">
        <f t="shared" si="153"/>
        <v>2013</v>
      </c>
      <c r="O1653" s="25" t="str">
        <f t="shared" si="154"/>
        <v>Sep</v>
      </c>
      <c r="P1653" s="19">
        <f t="shared" si="155"/>
        <v>41556.227280092593</v>
      </c>
      <c r="Q1653" t="b">
        <v>0</v>
      </c>
      <c r="R1653">
        <v>20</v>
      </c>
      <c r="S1653" t="b">
        <v>1</v>
      </c>
      <c r="T1653" t="s">
        <v>8292</v>
      </c>
      <c r="U1653" s="8">
        <v>1.0075000000000001</v>
      </c>
      <c r="V1653" s="17">
        <f t="shared" si="150"/>
        <v>100.75</v>
      </c>
      <c r="W1653" t="s">
        <v>8325</v>
      </c>
      <c r="X1653" t="s">
        <v>8346</v>
      </c>
    </row>
    <row r="1654" spans="1:24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21">
        <f t="shared" si="151"/>
        <v>40625.692361111105</v>
      </c>
      <c r="L1654" s="24">
        <v>40625.692361111112</v>
      </c>
      <c r="M1654" s="27">
        <f t="shared" si="152"/>
        <v>3</v>
      </c>
      <c r="N1654" s="27">
        <f t="shared" si="153"/>
        <v>2011</v>
      </c>
      <c r="O1654" s="25" t="str">
        <f t="shared" si="154"/>
        <v>Mar</v>
      </c>
      <c r="P1654" s="19">
        <f t="shared" si="155"/>
        <v>40659.082638888889</v>
      </c>
      <c r="Q1654" t="b">
        <v>0</v>
      </c>
      <c r="R1654">
        <v>70</v>
      </c>
      <c r="S1654" t="b">
        <v>1</v>
      </c>
      <c r="T1654" t="s">
        <v>8292</v>
      </c>
      <c r="U1654" s="8">
        <v>1.0066666666666666</v>
      </c>
      <c r="V1654" s="17">
        <f t="shared" si="150"/>
        <v>64.714285714285708</v>
      </c>
      <c r="W1654" t="s">
        <v>8325</v>
      </c>
      <c r="X1654" t="s">
        <v>8346</v>
      </c>
    </row>
    <row r="1655" spans="1:24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21">
        <f t="shared" si="151"/>
        <v>41572.284641203703</v>
      </c>
      <c r="L1655" s="24">
        <v>41572.284641203703</v>
      </c>
      <c r="M1655" s="27">
        <f t="shared" si="152"/>
        <v>10</v>
      </c>
      <c r="N1655" s="27">
        <f t="shared" si="153"/>
        <v>2013</v>
      </c>
      <c r="O1655" s="25" t="str">
        <f t="shared" si="154"/>
        <v>Oct</v>
      </c>
      <c r="P1655" s="19">
        <f t="shared" si="155"/>
        <v>41602.326307870368</v>
      </c>
      <c r="Q1655" t="b">
        <v>0</v>
      </c>
      <c r="R1655">
        <v>168</v>
      </c>
      <c r="S1655" t="b">
        <v>1</v>
      </c>
      <c r="T1655" t="s">
        <v>8292</v>
      </c>
      <c r="U1655" s="8">
        <v>1.7423040000000001</v>
      </c>
      <c r="V1655" s="17">
        <f t="shared" si="150"/>
        <v>51.854285714285716</v>
      </c>
      <c r="W1655" t="s">
        <v>8325</v>
      </c>
      <c r="X1655" t="s">
        <v>8346</v>
      </c>
    </row>
    <row r="1656" spans="1:24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21">
        <f t="shared" si="151"/>
        <v>40626.626111111109</v>
      </c>
      <c r="L1656" s="24">
        <v>40626.626111111109</v>
      </c>
      <c r="M1656" s="27">
        <f t="shared" si="152"/>
        <v>3</v>
      </c>
      <c r="N1656" s="27">
        <f t="shared" si="153"/>
        <v>2011</v>
      </c>
      <c r="O1656" s="25" t="str">
        <f t="shared" si="154"/>
        <v>Mar</v>
      </c>
      <c r="P1656" s="19">
        <f t="shared" si="155"/>
        <v>40657.626111111109</v>
      </c>
      <c r="Q1656" t="b">
        <v>0</v>
      </c>
      <c r="R1656">
        <v>34</v>
      </c>
      <c r="S1656" t="b">
        <v>1</v>
      </c>
      <c r="T1656" t="s">
        <v>8292</v>
      </c>
      <c r="U1656" s="8">
        <v>1.199090909090909</v>
      </c>
      <c r="V1656" s="17">
        <f t="shared" si="150"/>
        <v>38.794117647058826</v>
      </c>
      <c r="W1656" t="s">
        <v>8325</v>
      </c>
      <c r="X1656" t="s">
        <v>8346</v>
      </c>
    </row>
    <row r="1657" spans="1:24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21">
        <f t="shared" si="151"/>
        <v>40987.682407407403</v>
      </c>
      <c r="L1657" s="24">
        <v>40987.68240740741</v>
      </c>
      <c r="M1657" s="27">
        <f t="shared" si="152"/>
        <v>3</v>
      </c>
      <c r="N1657" s="27">
        <f t="shared" si="153"/>
        <v>2012</v>
      </c>
      <c r="O1657" s="25" t="str">
        <f t="shared" si="154"/>
        <v>Mar</v>
      </c>
      <c r="P1657" s="19">
        <f t="shared" si="155"/>
        <v>41017.682407407403</v>
      </c>
      <c r="Q1657" t="b">
        <v>0</v>
      </c>
      <c r="R1657">
        <v>48</v>
      </c>
      <c r="S1657" t="b">
        <v>1</v>
      </c>
      <c r="T1657" t="s">
        <v>8292</v>
      </c>
      <c r="U1657" s="8">
        <v>1.4286666666666668</v>
      </c>
      <c r="V1657" s="17">
        <f t="shared" si="150"/>
        <v>44.645833333333336</v>
      </c>
      <c r="W1657" t="s">
        <v>8325</v>
      </c>
      <c r="X1657" t="s">
        <v>8346</v>
      </c>
    </row>
    <row r="1658" spans="1:24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21">
        <f t="shared" si="151"/>
        <v>40974.583564814813</v>
      </c>
      <c r="L1658" s="24">
        <v>40974.583564814813</v>
      </c>
      <c r="M1658" s="27">
        <f t="shared" si="152"/>
        <v>3</v>
      </c>
      <c r="N1658" s="27">
        <f t="shared" si="153"/>
        <v>2012</v>
      </c>
      <c r="O1658" s="25" t="str">
        <f t="shared" si="154"/>
        <v>Mar</v>
      </c>
      <c r="P1658" s="19">
        <f t="shared" si="155"/>
        <v>41004.541898148142</v>
      </c>
      <c r="Q1658" t="b">
        <v>0</v>
      </c>
      <c r="R1658">
        <v>48</v>
      </c>
      <c r="S1658" t="b">
        <v>1</v>
      </c>
      <c r="T1658" t="s">
        <v>8292</v>
      </c>
      <c r="U1658" s="8">
        <v>1.0033493333333334</v>
      </c>
      <c r="V1658" s="17">
        <f t="shared" si="150"/>
        <v>156.77333333333334</v>
      </c>
      <c r="W1658" t="s">
        <v>8325</v>
      </c>
      <c r="X1658" t="s">
        <v>8346</v>
      </c>
    </row>
    <row r="1659" spans="1:24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21">
        <f t="shared" si="151"/>
        <v>41226.720509259256</v>
      </c>
      <c r="L1659" s="24">
        <v>41226.720509259256</v>
      </c>
      <c r="M1659" s="27">
        <f t="shared" si="152"/>
        <v>11</v>
      </c>
      <c r="N1659" s="27">
        <f t="shared" si="153"/>
        <v>2012</v>
      </c>
      <c r="O1659" s="25" t="str">
        <f t="shared" si="154"/>
        <v>Nov</v>
      </c>
      <c r="P1659" s="19">
        <f t="shared" si="155"/>
        <v>41256.720509259256</v>
      </c>
      <c r="Q1659" t="b">
        <v>0</v>
      </c>
      <c r="R1659">
        <v>221</v>
      </c>
      <c r="S1659" t="b">
        <v>1</v>
      </c>
      <c r="T1659" t="s">
        <v>8292</v>
      </c>
      <c r="U1659" s="8">
        <v>1.0493380000000001</v>
      </c>
      <c r="V1659" s="17">
        <f t="shared" si="150"/>
        <v>118.70339366515837</v>
      </c>
      <c r="W1659" t="s">
        <v>8325</v>
      </c>
      <c r="X1659" t="s">
        <v>8346</v>
      </c>
    </row>
    <row r="1660" spans="1:24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21">
        <f t="shared" si="151"/>
        <v>41023.573703703703</v>
      </c>
      <c r="L1660" s="24">
        <v>41023.573703703703</v>
      </c>
      <c r="M1660" s="27">
        <f t="shared" si="152"/>
        <v>4</v>
      </c>
      <c r="N1660" s="27">
        <f t="shared" si="153"/>
        <v>2012</v>
      </c>
      <c r="O1660" s="25" t="str">
        <f t="shared" si="154"/>
        <v>Apr</v>
      </c>
      <c r="P1660" s="19">
        <f t="shared" si="155"/>
        <v>41053.573703703703</v>
      </c>
      <c r="Q1660" t="b">
        <v>0</v>
      </c>
      <c r="R1660">
        <v>107</v>
      </c>
      <c r="S1660" t="b">
        <v>1</v>
      </c>
      <c r="T1660" t="s">
        <v>8292</v>
      </c>
      <c r="U1660" s="8">
        <v>1.3223333333333334</v>
      </c>
      <c r="V1660" s="17">
        <f t="shared" si="150"/>
        <v>74.149532710280369</v>
      </c>
      <c r="W1660" t="s">
        <v>8325</v>
      </c>
      <c r="X1660" t="s">
        <v>8346</v>
      </c>
    </row>
    <row r="1661" spans="1:24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21">
        <f t="shared" si="151"/>
        <v>41223.013506944444</v>
      </c>
      <c r="L1661" s="24">
        <v>41223.013506944444</v>
      </c>
      <c r="M1661" s="27">
        <f t="shared" si="152"/>
        <v>11</v>
      </c>
      <c r="N1661" s="27">
        <f t="shared" si="153"/>
        <v>2012</v>
      </c>
      <c r="O1661" s="25" t="str">
        <f t="shared" si="154"/>
        <v>Nov</v>
      </c>
      <c r="P1661" s="19">
        <f t="shared" si="155"/>
        <v>41261.388888888883</v>
      </c>
      <c r="Q1661" t="b">
        <v>0</v>
      </c>
      <c r="R1661">
        <v>45</v>
      </c>
      <c r="S1661" t="b">
        <v>1</v>
      </c>
      <c r="T1661" t="s">
        <v>8292</v>
      </c>
      <c r="U1661" s="8">
        <v>1.1279999999999999</v>
      </c>
      <c r="V1661" s="17">
        <f t="shared" si="150"/>
        <v>12.533333333333333</v>
      </c>
      <c r="W1661" t="s">
        <v>8325</v>
      </c>
      <c r="X1661" t="s">
        <v>8346</v>
      </c>
    </row>
    <row r="1662" spans="1:24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21">
        <f t="shared" si="151"/>
        <v>41596.705104166664</v>
      </c>
      <c r="L1662" s="24">
        <v>41596.705104166664</v>
      </c>
      <c r="M1662" s="27">
        <f t="shared" si="152"/>
        <v>11</v>
      </c>
      <c r="N1662" s="27">
        <f t="shared" si="153"/>
        <v>2013</v>
      </c>
      <c r="O1662" s="25" t="str">
        <f t="shared" si="154"/>
        <v>Nov</v>
      </c>
      <c r="P1662" s="19">
        <f t="shared" si="155"/>
        <v>41625.291666666664</v>
      </c>
      <c r="Q1662" t="b">
        <v>0</v>
      </c>
      <c r="R1662">
        <v>36</v>
      </c>
      <c r="S1662" t="b">
        <v>1</v>
      </c>
      <c r="T1662" t="s">
        <v>8292</v>
      </c>
      <c r="U1662" s="8">
        <v>12.5375</v>
      </c>
      <c r="V1662" s="17">
        <f t="shared" si="150"/>
        <v>27.861111111111111</v>
      </c>
      <c r="W1662" t="s">
        <v>8325</v>
      </c>
      <c r="X1662" t="s">
        <v>8346</v>
      </c>
    </row>
    <row r="1663" spans="1:24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21">
        <f t="shared" si="151"/>
        <v>42459.485532407409</v>
      </c>
      <c r="L1663" s="24">
        <v>42459.485532407409</v>
      </c>
      <c r="M1663" s="27">
        <f t="shared" si="152"/>
        <v>3</v>
      </c>
      <c r="N1663" s="27">
        <f t="shared" si="153"/>
        <v>2016</v>
      </c>
      <c r="O1663" s="25" t="str">
        <f t="shared" si="154"/>
        <v>Mar</v>
      </c>
      <c r="P1663" s="19">
        <f t="shared" si="155"/>
        <v>42490.707638888889</v>
      </c>
      <c r="Q1663" t="b">
        <v>0</v>
      </c>
      <c r="R1663">
        <v>101</v>
      </c>
      <c r="S1663" t="b">
        <v>1</v>
      </c>
      <c r="T1663" t="s">
        <v>8292</v>
      </c>
      <c r="U1663" s="8">
        <v>1.0250632911392406</v>
      </c>
      <c r="V1663" s="17">
        <f t="shared" si="150"/>
        <v>80.178217821782184</v>
      </c>
      <c r="W1663" t="s">
        <v>8325</v>
      </c>
      <c r="X1663" t="s">
        <v>8346</v>
      </c>
    </row>
    <row r="1664" spans="1:24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21">
        <f t="shared" si="151"/>
        <v>42343.789710648147</v>
      </c>
      <c r="L1664" s="24">
        <v>42343.789710648147</v>
      </c>
      <c r="M1664" s="27">
        <f t="shared" si="152"/>
        <v>12</v>
      </c>
      <c r="N1664" s="27">
        <f t="shared" si="153"/>
        <v>2015</v>
      </c>
      <c r="O1664" s="25" t="str">
        <f t="shared" si="154"/>
        <v>Dec</v>
      </c>
      <c r="P1664" s="19">
        <f t="shared" si="155"/>
        <v>42386.666666666664</v>
      </c>
      <c r="Q1664" t="b">
        <v>0</v>
      </c>
      <c r="R1664">
        <v>62</v>
      </c>
      <c r="S1664" t="b">
        <v>1</v>
      </c>
      <c r="T1664" t="s">
        <v>8292</v>
      </c>
      <c r="U1664" s="8">
        <v>1.026375</v>
      </c>
      <c r="V1664" s="17">
        <f t="shared" si="150"/>
        <v>132.43548387096774</v>
      </c>
      <c r="W1664" t="s">
        <v>8325</v>
      </c>
      <c r="X1664" t="s">
        <v>8346</v>
      </c>
    </row>
    <row r="1665" spans="1:24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21">
        <f t="shared" si="151"/>
        <v>40847.99</v>
      </c>
      <c r="L1665" s="24">
        <v>40847.99</v>
      </c>
      <c r="M1665" s="27">
        <f t="shared" si="152"/>
        <v>10</v>
      </c>
      <c r="N1665" s="27">
        <f t="shared" si="153"/>
        <v>2011</v>
      </c>
      <c r="O1665" s="25" t="str">
        <f t="shared" si="154"/>
        <v>Oct</v>
      </c>
      <c r="P1665" s="19">
        <f t="shared" si="155"/>
        <v>40908.031666666662</v>
      </c>
      <c r="Q1665" t="b">
        <v>0</v>
      </c>
      <c r="R1665">
        <v>32</v>
      </c>
      <c r="S1665" t="b">
        <v>1</v>
      </c>
      <c r="T1665" t="s">
        <v>8292</v>
      </c>
      <c r="U1665" s="8">
        <v>1.08</v>
      </c>
      <c r="V1665" s="17">
        <f t="shared" si="150"/>
        <v>33.75</v>
      </c>
      <c r="W1665" t="s">
        <v>8325</v>
      </c>
      <c r="X1665" t="s">
        <v>8346</v>
      </c>
    </row>
    <row r="1666" spans="1:24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21">
        <f t="shared" si="151"/>
        <v>42005.813738425924</v>
      </c>
      <c r="L1666" s="24">
        <v>42005.813738425924</v>
      </c>
      <c r="M1666" s="27">
        <f t="shared" si="152"/>
        <v>1</v>
      </c>
      <c r="N1666" s="27">
        <f t="shared" si="153"/>
        <v>2015</v>
      </c>
      <c r="O1666" s="25" t="str">
        <f t="shared" si="154"/>
        <v>Jan</v>
      </c>
      <c r="P1666" s="19">
        <f t="shared" si="155"/>
        <v>42035.813738425924</v>
      </c>
      <c r="Q1666" t="b">
        <v>0</v>
      </c>
      <c r="R1666">
        <v>89</v>
      </c>
      <c r="S1666" t="b">
        <v>1</v>
      </c>
      <c r="T1666" t="s">
        <v>8292</v>
      </c>
      <c r="U1666" s="8">
        <v>1.2240879999999998</v>
      </c>
      <c r="V1666" s="17">
        <f t="shared" ref="V1666:V1729" si="156">E1666/R1666</f>
        <v>34.384494382022467</v>
      </c>
      <c r="W1666" t="s">
        <v>8325</v>
      </c>
      <c r="X1666" t="s">
        <v>8346</v>
      </c>
    </row>
    <row r="1667" spans="1:24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21">
        <f t="shared" ref="K1667:K1730" si="157">(J1666/86400)+25569+(-5/24)</f>
        <v>40939.553449074076</v>
      </c>
      <c r="L1667" s="24">
        <v>40939.553449074076</v>
      </c>
      <c r="M1667" s="27">
        <f t="shared" ref="M1667:M1730" si="158">MONTH(L1667)</f>
        <v>1</v>
      </c>
      <c r="N1667" s="27">
        <f t="shared" ref="N1667:N1730" si="159">YEAR(L1667)</f>
        <v>2012</v>
      </c>
      <c r="O1667" s="25" t="str">
        <f t="shared" ref="O1667:O1730" si="160">VLOOKUP($M1667,$AI$3:$AJ$14,2,FALSE)</f>
        <v>Jan</v>
      </c>
      <c r="P1667" s="19">
        <f t="shared" ref="P1667:P1730" si="161">(I1666/86400)+25569+(-5/24)</f>
        <v>40983.957638888889</v>
      </c>
      <c r="Q1667" t="b">
        <v>0</v>
      </c>
      <c r="R1667">
        <v>93</v>
      </c>
      <c r="S1667" t="b">
        <v>1</v>
      </c>
      <c r="T1667" t="s">
        <v>8292</v>
      </c>
      <c r="U1667" s="8">
        <v>1.1945714285714286</v>
      </c>
      <c r="V1667" s="17">
        <f t="shared" si="156"/>
        <v>44.956989247311824</v>
      </c>
      <c r="W1667" t="s">
        <v>8325</v>
      </c>
      <c r="X1667" t="s">
        <v>8346</v>
      </c>
    </row>
    <row r="1668" spans="1:24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21">
        <f t="shared" si="157"/>
        <v>40564.441122685181</v>
      </c>
      <c r="L1668" s="24">
        <v>40564.441122685188</v>
      </c>
      <c r="M1668" s="27">
        <f t="shared" si="158"/>
        <v>1</v>
      </c>
      <c r="N1668" s="27">
        <f t="shared" si="159"/>
        <v>2011</v>
      </c>
      <c r="O1668" s="25" t="str">
        <f t="shared" si="160"/>
        <v>Jan</v>
      </c>
      <c r="P1668" s="19">
        <f t="shared" si="161"/>
        <v>40595.916666666664</v>
      </c>
      <c r="Q1668" t="b">
        <v>0</v>
      </c>
      <c r="R1668">
        <v>98</v>
      </c>
      <c r="S1668" t="b">
        <v>1</v>
      </c>
      <c r="T1668" t="s">
        <v>8292</v>
      </c>
      <c r="U1668" s="8">
        <v>1.6088</v>
      </c>
      <c r="V1668" s="17">
        <f t="shared" si="156"/>
        <v>41.04081632653061</v>
      </c>
      <c r="W1668" t="s">
        <v>8325</v>
      </c>
      <c r="X1668" t="s">
        <v>8346</v>
      </c>
    </row>
    <row r="1669" spans="1:24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21">
        <f t="shared" si="157"/>
        <v>41331.04482638889</v>
      </c>
      <c r="L1669" s="24">
        <v>41331.04482638889</v>
      </c>
      <c r="M1669" s="27">
        <f t="shared" si="158"/>
        <v>2</v>
      </c>
      <c r="N1669" s="27">
        <f t="shared" si="159"/>
        <v>2013</v>
      </c>
      <c r="O1669" s="25" t="str">
        <f t="shared" si="160"/>
        <v>Feb</v>
      </c>
      <c r="P1669" s="19">
        <f t="shared" si="161"/>
        <v>41361.003159722219</v>
      </c>
      <c r="Q1669" t="b">
        <v>0</v>
      </c>
      <c r="R1669">
        <v>82</v>
      </c>
      <c r="S1669" t="b">
        <v>1</v>
      </c>
      <c r="T1669" t="s">
        <v>8292</v>
      </c>
      <c r="U1669" s="8">
        <v>1.2685294117647059</v>
      </c>
      <c r="V1669" s="17">
        <f t="shared" si="156"/>
        <v>52.597560975609753</v>
      </c>
      <c r="W1669" t="s">
        <v>8325</v>
      </c>
      <c r="X1669" t="s">
        <v>8346</v>
      </c>
    </row>
    <row r="1670" spans="1:24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21">
        <f t="shared" si="157"/>
        <v>41681.862245370365</v>
      </c>
      <c r="L1670" s="24">
        <v>41681.862245370372</v>
      </c>
      <c r="M1670" s="27">
        <f t="shared" si="158"/>
        <v>2</v>
      </c>
      <c r="N1670" s="27">
        <f t="shared" si="159"/>
        <v>2014</v>
      </c>
      <c r="O1670" s="25" t="str">
        <f t="shared" si="160"/>
        <v>Feb</v>
      </c>
      <c r="P1670" s="19">
        <f t="shared" si="161"/>
        <v>41709.082638888889</v>
      </c>
      <c r="Q1670" t="b">
        <v>0</v>
      </c>
      <c r="R1670">
        <v>116</v>
      </c>
      <c r="S1670" t="b">
        <v>1</v>
      </c>
      <c r="T1670" t="s">
        <v>8292</v>
      </c>
      <c r="U1670" s="8">
        <v>1.026375</v>
      </c>
      <c r="V1670" s="17">
        <f t="shared" si="156"/>
        <v>70.784482758620683</v>
      </c>
      <c r="W1670" t="s">
        <v>8325</v>
      </c>
      <c r="X1670" t="s">
        <v>8346</v>
      </c>
    </row>
    <row r="1671" spans="1:24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21">
        <f t="shared" si="157"/>
        <v>40844.941423611112</v>
      </c>
      <c r="L1671" s="24">
        <v>40844.941423611112</v>
      </c>
      <c r="M1671" s="27">
        <f t="shared" si="158"/>
        <v>10</v>
      </c>
      <c r="N1671" s="27">
        <f t="shared" si="159"/>
        <v>2011</v>
      </c>
      <c r="O1671" s="25" t="str">
        <f t="shared" si="160"/>
        <v>Oct</v>
      </c>
      <c r="P1671" s="19">
        <f t="shared" si="161"/>
        <v>40874.983090277776</v>
      </c>
      <c r="Q1671" t="b">
        <v>0</v>
      </c>
      <c r="R1671">
        <v>52</v>
      </c>
      <c r="S1671" t="b">
        <v>1</v>
      </c>
      <c r="T1671" t="s">
        <v>8292</v>
      </c>
      <c r="U1671" s="8">
        <v>1.3975</v>
      </c>
      <c r="V1671" s="17">
        <f t="shared" si="156"/>
        <v>53.75</v>
      </c>
      <c r="W1671" t="s">
        <v>8325</v>
      </c>
      <c r="X1671" t="s">
        <v>8346</v>
      </c>
    </row>
    <row r="1672" spans="1:24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21">
        <f t="shared" si="157"/>
        <v>42461.676805555551</v>
      </c>
      <c r="L1672" s="24">
        <v>42461.676805555559</v>
      </c>
      <c r="M1672" s="27">
        <f t="shared" si="158"/>
        <v>4</v>
      </c>
      <c r="N1672" s="27">
        <f t="shared" si="159"/>
        <v>2016</v>
      </c>
      <c r="O1672" s="25" t="str">
        <f t="shared" si="160"/>
        <v>Apr</v>
      </c>
      <c r="P1672" s="19">
        <f t="shared" si="161"/>
        <v>42521.676805555551</v>
      </c>
      <c r="Q1672" t="b">
        <v>0</v>
      </c>
      <c r="R1672">
        <v>23</v>
      </c>
      <c r="S1672" t="b">
        <v>1</v>
      </c>
      <c r="T1672" t="s">
        <v>8292</v>
      </c>
      <c r="U1672" s="8">
        <v>1.026</v>
      </c>
      <c r="V1672" s="17">
        <f t="shared" si="156"/>
        <v>44.608695652173914</v>
      </c>
      <c r="W1672" t="s">
        <v>8325</v>
      </c>
      <c r="X1672" t="s">
        <v>8346</v>
      </c>
    </row>
    <row r="1673" spans="1:24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21">
        <f t="shared" si="157"/>
        <v>40313.722210648142</v>
      </c>
      <c r="L1673" s="24">
        <v>40313.722210648149</v>
      </c>
      <c r="M1673" s="27">
        <f t="shared" si="158"/>
        <v>5</v>
      </c>
      <c r="N1673" s="27">
        <f t="shared" si="159"/>
        <v>2010</v>
      </c>
      <c r="O1673" s="25" t="str">
        <f t="shared" si="160"/>
        <v>May</v>
      </c>
      <c r="P1673" s="19">
        <f t="shared" si="161"/>
        <v>40363.958333333328</v>
      </c>
      <c r="Q1673" t="b">
        <v>0</v>
      </c>
      <c r="R1673">
        <v>77</v>
      </c>
      <c r="S1673" t="b">
        <v>1</v>
      </c>
      <c r="T1673" t="s">
        <v>8292</v>
      </c>
      <c r="U1673" s="8">
        <v>1.0067349999999999</v>
      </c>
      <c r="V1673" s="17">
        <f t="shared" si="156"/>
        <v>26.148961038961041</v>
      </c>
      <c r="W1673" t="s">
        <v>8325</v>
      </c>
      <c r="X1673" t="s">
        <v>8346</v>
      </c>
    </row>
    <row r="1674" spans="1:24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21">
        <f t="shared" si="157"/>
        <v>42553.335810185185</v>
      </c>
      <c r="L1674" s="24">
        <v>42553.335810185185</v>
      </c>
      <c r="M1674" s="27">
        <f t="shared" si="158"/>
        <v>7</v>
      </c>
      <c r="N1674" s="27">
        <f t="shared" si="159"/>
        <v>2016</v>
      </c>
      <c r="O1674" s="25" t="str">
        <f t="shared" si="160"/>
        <v>Jul</v>
      </c>
      <c r="P1674" s="19">
        <f t="shared" si="161"/>
        <v>42583.335810185185</v>
      </c>
      <c r="Q1674" t="b">
        <v>0</v>
      </c>
      <c r="R1674">
        <v>49</v>
      </c>
      <c r="S1674" t="b">
        <v>1</v>
      </c>
      <c r="T1674" t="s">
        <v>8292</v>
      </c>
      <c r="U1674" s="8">
        <v>1.1294117647058823</v>
      </c>
      <c r="V1674" s="17">
        <f t="shared" si="156"/>
        <v>39.183673469387756</v>
      </c>
      <c r="W1674" t="s">
        <v>8325</v>
      </c>
      <c r="X1674" t="s">
        <v>8346</v>
      </c>
    </row>
    <row r="1675" spans="1:24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21">
        <f t="shared" si="157"/>
        <v>41034.448263888888</v>
      </c>
      <c r="L1675" s="24">
        <v>41034.448263888888</v>
      </c>
      <c r="M1675" s="27">
        <f t="shared" si="158"/>
        <v>5</v>
      </c>
      <c r="N1675" s="27">
        <f t="shared" si="159"/>
        <v>2012</v>
      </c>
      <c r="O1675" s="25" t="str">
        <f t="shared" si="160"/>
        <v>May</v>
      </c>
      <c r="P1675" s="19">
        <f t="shared" si="161"/>
        <v>41064.448263888888</v>
      </c>
      <c r="Q1675" t="b">
        <v>0</v>
      </c>
      <c r="R1675">
        <v>59</v>
      </c>
      <c r="S1675" t="b">
        <v>1</v>
      </c>
      <c r="T1675" t="s">
        <v>8292</v>
      </c>
      <c r="U1675" s="8">
        <v>1.2809523809523808</v>
      </c>
      <c r="V1675" s="17">
        <f t="shared" si="156"/>
        <v>45.593220338983052</v>
      </c>
      <c r="W1675" t="s">
        <v>8325</v>
      </c>
      <c r="X1675" t="s">
        <v>8346</v>
      </c>
    </row>
    <row r="1676" spans="1:24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21">
        <f t="shared" si="157"/>
        <v>42039.670046296298</v>
      </c>
      <c r="L1676" s="24">
        <v>42039.670046296298</v>
      </c>
      <c r="M1676" s="27">
        <f t="shared" si="158"/>
        <v>2</v>
      </c>
      <c r="N1676" s="27">
        <f t="shared" si="159"/>
        <v>2015</v>
      </c>
      <c r="O1676" s="25" t="str">
        <f t="shared" si="160"/>
        <v>Feb</v>
      </c>
      <c r="P1676" s="19">
        <f t="shared" si="161"/>
        <v>42069.670046296298</v>
      </c>
      <c r="Q1676" t="b">
        <v>0</v>
      </c>
      <c r="R1676">
        <v>113</v>
      </c>
      <c r="S1676" t="b">
        <v>1</v>
      </c>
      <c r="T1676" t="s">
        <v>8292</v>
      </c>
      <c r="U1676" s="8">
        <v>2.0169999999999999</v>
      </c>
      <c r="V1676" s="17">
        <f t="shared" si="156"/>
        <v>89.247787610619469</v>
      </c>
      <c r="W1676" t="s">
        <v>8325</v>
      </c>
      <c r="X1676" t="s">
        <v>8346</v>
      </c>
    </row>
    <row r="1677" spans="1:24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21">
        <f t="shared" si="157"/>
        <v>42569.397060185183</v>
      </c>
      <c r="L1677" s="24">
        <v>42569.397060185183</v>
      </c>
      <c r="M1677" s="27">
        <f t="shared" si="158"/>
        <v>7</v>
      </c>
      <c r="N1677" s="27">
        <f t="shared" si="159"/>
        <v>2016</v>
      </c>
      <c r="O1677" s="25" t="str">
        <f t="shared" si="160"/>
        <v>Jul</v>
      </c>
      <c r="P1677" s="19">
        <f t="shared" si="161"/>
        <v>42600.082638888889</v>
      </c>
      <c r="Q1677" t="b">
        <v>0</v>
      </c>
      <c r="R1677">
        <v>34</v>
      </c>
      <c r="S1677" t="b">
        <v>1</v>
      </c>
      <c r="T1677" t="s">
        <v>8292</v>
      </c>
      <c r="U1677" s="8">
        <v>1.37416</v>
      </c>
      <c r="V1677" s="17">
        <f t="shared" si="156"/>
        <v>40.416470588235299</v>
      </c>
      <c r="W1677" t="s">
        <v>8325</v>
      </c>
      <c r="X1677" t="s">
        <v>8346</v>
      </c>
    </row>
    <row r="1678" spans="1:24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21">
        <f t="shared" si="157"/>
        <v>40802.524768518517</v>
      </c>
      <c r="L1678" s="24">
        <v>40802.524768518517</v>
      </c>
      <c r="M1678" s="27">
        <f t="shared" si="158"/>
        <v>9</v>
      </c>
      <c r="N1678" s="27">
        <f t="shared" si="159"/>
        <v>2011</v>
      </c>
      <c r="O1678" s="25" t="str">
        <f t="shared" si="160"/>
        <v>Sep</v>
      </c>
      <c r="P1678" s="19">
        <f t="shared" si="161"/>
        <v>40832.710416666661</v>
      </c>
      <c r="Q1678" t="b">
        <v>0</v>
      </c>
      <c r="R1678">
        <v>42</v>
      </c>
      <c r="S1678" t="b">
        <v>1</v>
      </c>
      <c r="T1678" t="s">
        <v>8292</v>
      </c>
      <c r="U1678" s="8">
        <v>1.1533333333333333</v>
      </c>
      <c r="V1678" s="17">
        <f t="shared" si="156"/>
        <v>82.38095238095238</v>
      </c>
      <c r="W1678" t="s">
        <v>8325</v>
      </c>
      <c r="X1678" t="s">
        <v>8346</v>
      </c>
    </row>
    <row r="1679" spans="1:24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21">
        <f t="shared" si="157"/>
        <v>40973.517905092587</v>
      </c>
      <c r="L1679" s="24">
        <v>40973.517905092594</v>
      </c>
      <c r="M1679" s="27">
        <f t="shared" si="158"/>
        <v>3</v>
      </c>
      <c r="N1679" s="27">
        <f t="shared" si="159"/>
        <v>2012</v>
      </c>
      <c r="O1679" s="25" t="str">
        <f t="shared" si="160"/>
        <v>Mar</v>
      </c>
      <c r="P1679" s="19">
        <f t="shared" si="161"/>
        <v>41019.957638888889</v>
      </c>
      <c r="Q1679" t="b">
        <v>0</v>
      </c>
      <c r="R1679">
        <v>42</v>
      </c>
      <c r="S1679" t="b">
        <v>1</v>
      </c>
      <c r="T1679" t="s">
        <v>8292</v>
      </c>
      <c r="U1679" s="8">
        <v>1.1166666666666667</v>
      </c>
      <c r="V1679" s="17">
        <f t="shared" si="156"/>
        <v>159.52380952380952</v>
      </c>
      <c r="W1679" t="s">
        <v>8325</v>
      </c>
      <c r="X1679" t="s">
        <v>8346</v>
      </c>
    </row>
    <row r="1680" spans="1:24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21">
        <f t="shared" si="157"/>
        <v>42416.198796296296</v>
      </c>
      <c r="L1680" s="24">
        <v>42416.198796296296</v>
      </c>
      <c r="M1680" s="27">
        <f t="shared" si="158"/>
        <v>2</v>
      </c>
      <c r="N1680" s="27">
        <f t="shared" si="159"/>
        <v>2016</v>
      </c>
      <c r="O1680" s="25" t="str">
        <f t="shared" si="160"/>
        <v>Feb</v>
      </c>
      <c r="P1680" s="19">
        <f t="shared" si="161"/>
        <v>42476.040972222218</v>
      </c>
      <c r="Q1680" t="b">
        <v>0</v>
      </c>
      <c r="R1680">
        <v>49</v>
      </c>
      <c r="S1680" t="b">
        <v>1</v>
      </c>
      <c r="T1680" t="s">
        <v>8292</v>
      </c>
      <c r="U1680" s="8">
        <v>1.1839999999999999</v>
      </c>
      <c r="V1680" s="17">
        <f t="shared" si="156"/>
        <v>36.244897959183675</v>
      </c>
      <c r="W1680" t="s">
        <v>8325</v>
      </c>
      <c r="X1680" t="s">
        <v>8346</v>
      </c>
    </row>
    <row r="1681" spans="1:24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21">
        <f t="shared" si="157"/>
        <v>41662.646655092591</v>
      </c>
      <c r="L1681" s="24">
        <v>41662.646655092591</v>
      </c>
      <c r="M1681" s="27">
        <f t="shared" si="158"/>
        <v>1</v>
      </c>
      <c r="N1681" s="27">
        <f t="shared" si="159"/>
        <v>2014</v>
      </c>
      <c r="O1681" s="25" t="str">
        <f t="shared" si="160"/>
        <v>Jan</v>
      </c>
      <c r="P1681" s="19">
        <f t="shared" si="161"/>
        <v>41676.646655092591</v>
      </c>
      <c r="Q1681" t="b">
        <v>0</v>
      </c>
      <c r="R1681">
        <v>56</v>
      </c>
      <c r="S1681" t="b">
        <v>1</v>
      </c>
      <c r="T1681" t="s">
        <v>8292</v>
      </c>
      <c r="U1681" s="8">
        <v>1.75</v>
      </c>
      <c r="V1681" s="17">
        <f t="shared" si="156"/>
        <v>62.5</v>
      </c>
      <c r="W1681" t="s">
        <v>8325</v>
      </c>
      <c r="X1681" t="s">
        <v>8346</v>
      </c>
    </row>
    <row r="1682" spans="1:24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21">
        <f t="shared" si="157"/>
        <v>40722.860474537032</v>
      </c>
      <c r="L1682" s="24">
        <v>40722.860474537039</v>
      </c>
      <c r="M1682" s="27">
        <f t="shared" si="158"/>
        <v>6</v>
      </c>
      <c r="N1682" s="27">
        <f t="shared" si="159"/>
        <v>2011</v>
      </c>
      <c r="O1682" s="25" t="str">
        <f t="shared" si="160"/>
        <v>Jun</v>
      </c>
      <c r="P1682" s="19">
        <f t="shared" si="161"/>
        <v>40745.860474537032</v>
      </c>
      <c r="Q1682" t="b">
        <v>0</v>
      </c>
      <c r="R1682">
        <v>25</v>
      </c>
      <c r="S1682" t="b">
        <v>1</v>
      </c>
      <c r="T1682" t="s">
        <v>8292</v>
      </c>
      <c r="U1682" s="8">
        <v>1.175</v>
      </c>
      <c r="V1682" s="17">
        <f t="shared" si="156"/>
        <v>47</v>
      </c>
      <c r="W1682" t="s">
        <v>8325</v>
      </c>
      <c r="X1682" t="s">
        <v>8346</v>
      </c>
    </row>
    <row r="1683" spans="1:24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21">
        <f t="shared" si="157"/>
        <v>41802.549386574072</v>
      </c>
      <c r="L1683" s="24">
        <v>41802.549386574072</v>
      </c>
      <c r="M1683" s="27">
        <f t="shared" si="158"/>
        <v>6</v>
      </c>
      <c r="N1683" s="27">
        <f t="shared" si="159"/>
        <v>2014</v>
      </c>
      <c r="O1683" s="25" t="str">
        <f t="shared" si="160"/>
        <v>Jun</v>
      </c>
      <c r="P1683" s="19">
        <f t="shared" si="161"/>
        <v>41832.549386574072</v>
      </c>
      <c r="Q1683" t="b">
        <v>0</v>
      </c>
      <c r="R1683">
        <v>884</v>
      </c>
      <c r="S1683" t="b">
        <v>0</v>
      </c>
      <c r="T1683" t="s">
        <v>8293</v>
      </c>
      <c r="U1683" s="8">
        <v>1.0142212307692309</v>
      </c>
      <c r="V1683" s="17">
        <f t="shared" si="156"/>
        <v>74.575090497737563</v>
      </c>
      <c r="W1683" t="s">
        <v>8325</v>
      </c>
      <c r="X1683" t="s">
        <v>8347</v>
      </c>
    </row>
    <row r="1684" spans="1:24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21">
        <f t="shared" si="157"/>
        <v>42773.91300925926</v>
      </c>
      <c r="L1684" s="24">
        <v>42773.91300925926</v>
      </c>
      <c r="M1684" s="27">
        <f t="shared" si="158"/>
        <v>2</v>
      </c>
      <c r="N1684" s="27">
        <f t="shared" si="159"/>
        <v>2017</v>
      </c>
      <c r="O1684" s="25" t="str">
        <f t="shared" si="160"/>
        <v>Feb</v>
      </c>
      <c r="P1684" s="19">
        <f t="shared" si="161"/>
        <v>42822.874999999993</v>
      </c>
      <c r="Q1684" t="b">
        <v>0</v>
      </c>
      <c r="R1684">
        <v>0</v>
      </c>
      <c r="S1684" t="b">
        <v>0</v>
      </c>
      <c r="T1684" t="s">
        <v>8293</v>
      </c>
      <c r="U1684" s="8">
        <v>0</v>
      </c>
      <c r="V1684" s="17" t="e">
        <f t="shared" si="156"/>
        <v>#DIV/0!</v>
      </c>
      <c r="W1684" t="s">
        <v>8325</v>
      </c>
      <c r="X1684" t="s">
        <v>8347</v>
      </c>
    </row>
    <row r="1685" spans="1:24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21">
        <f t="shared" si="157"/>
        <v>42779.005324074074</v>
      </c>
      <c r="L1685" s="24">
        <v>42779.005324074074</v>
      </c>
      <c r="M1685" s="27">
        <f t="shared" si="158"/>
        <v>2</v>
      </c>
      <c r="N1685" s="27">
        <f t="shared" si="159"/>
        <v>2017</v>
      </c>
      <c r="O1685" s="25" t="str">
        <f t="shared" si="160"/>
        <v>Feb</v>
      </c>
      <c r="P1685" s="19">
        <f t="shared" si="161"/>
        <v>42838.963657407403</v>
      </c>
      <c r="Q1685" t="b">
        <v>0</v>
      </c>
      <c r="R1685">
        <v>10</v>
      </c>
      <c r="S1685" t="b">
        <v>0</v>
      </c>
      <c r="T1685" t="s">
        <v>8293</v>
      </c>
      <c r="U1685" s="8">
        <v>0.21714285714285714</v>
      </c>
      <c r="V1685" s="17">
        <f t="shared" si="156"/>
        <v>76</v>
      </c>
      <c r="W1685" t="s">
        <v>8325</v>
      </c>
      <c r="X1685" t="s">
        <v>8347</v>
      </c>
    </row>
    <row r="1686" spans="1:24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21">
        <f t="shared" si="157"/>
        <v>42808.57335648148</v>
      </c>
      <c r="L1686" s="24">
        <v>42808.57335648148</v>
      </c>
      <c r="M1686" s="27">
        <f t="shared" si="158"/>
        <v>3</v>
      </c>
      <c r="N1686" s="27">
        <f t="shared" si="159"/>
        <v>2017</v>
      </c>
      <c r="O1686" s="25" t="str">
        <f t="shared" si="160"/>
        <v>Mar</v>
      </c>
      <c r="P1686" s="19">
        <f t="shared" si="161"/>
        <v>42832.57335648148</v>
      </c>
      <c r="Q1686" t="b">
        <v>0</v>
      </c>
      <c r="R1686">
        <v>101</v>
      </c>
      <c r="S1686" t="b">
        <v>0</v>
      </c>
      <c r="T1686" t="s">
        <v>8293</v>
      </c>
      <c r="U1686" s="8">
        <v>1.0912500000000001</v>
      </c>
      <c r="V1686" s="17">
        <f t="shared" si="156"/>
        <v>86.43564356435644</v>
      </c>
      <c r="W1686" t="s">
        <v>8325</v>
      </c>
      <c r="X1686" t="s">
        <v>8347</v>
      </c>
    </row>
    <row r="1687" spans="1:24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21">
        <f t="shared" si="157"/>
        <v>42783.606956018521</v>
      </c>
      <c r="L1687" s="24">
        <v>42783.606956018521</v>
      </c>
      <c r="M1687" s="27">
        <f t="shared" si="158"/>
        <v>2</v>
      </c>
      <c r="N1687" s="27">
        <f t="shared" si="159"/>
        <v>2017</v>
      </c>
      <c r="O1687" s="25" t="str">
        <f t="shared" si="160"/>
        <v>Feb</v>
      </c>
      <c r="P1687" s="19">
        <f t="shared" si="161"/>
        <v>42811.565289351849</v>
      </c>
      <c r="Q1687" t="b">
        <v>0</v>
      </c>
      <c r="R1687">
        <v>15</v>
      </c>
      <c r="S1687" t="b">
        <v>0</v>
      </c>
      <c r="T1687" t="s">
        <v>8293</v>
      </c>
      <c r="U1687" s="8">
        <v>1.0285714285714285</v>
      </c>
      <c r="V1687" s="17">
        <f t="shared" si="156"/>
        <v>24</v>
      </c>
      <c r="W1687" t="s">
        <v>8325</v>
      </c>
      <c r="X1687" t="s">
        <v>8347</v>
      </c>
    </row>
    <row r="1688" spans="1:24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21">
        <f t="shared" si="157"/>
        <v>42788.041932870365</v>
      </c>
      <c r="L1688" s="24">
        <v>42788.041932870372</v>
      </c>
      <c r="M1688" s="27">
        <f t="shared" si="158"/>
        <v>2</v>
      </c>
      <c r="N1688" s="27">
        <f t="shared" si="159"/>
        <v>2017</v>
      </c>
      <c r="O1688" s="25" t="str">
        <f t="shared" si="160"/>
        <v>Feb</v>
      </c>
      <c r="P1688" s="19">
        <f t="shared" si="161"/>
        <v>42818.0002662037</v>
      </c>
      <c r="Q1688" t="b">
        <v>0</v>
      </c>
      <c r="R1688">
        <v>1</v>
      </c>
      <c r="S1688" t="b">
        <v>0</v>
      </c>
      <c r="T1688" t="s">
        <v>8293</v>
      </c>
      <c r="U1688" s="8">
        <v>3.5999999999999999E-3</v>
      </c>
      <c r="V1688" s="17">
        <f t="shared" si="156"/>
        <v>18</v>
      </c>
      <c r="W1688" t="s">
        <v>8325</v>
      </c>
      <c r="X1688" t="s">
        <v>8347</v>
      </c>
    </row>
    <row r="1689" spans="1:24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21">
        <f t="shared" si="157"/>
        <v>42792.635636574072</v>
      </c>
      <c r="L1689" s="24">
        <v>42792.635636574072</v>
      </c>
      <c r="M1689" s="27">
        <f t="shared" si="158"/>
        <v>2</v>
      </c>
      <c r="N1689" s="27">
        <f t="shared" si="159"/>
        <v>2017</v>
      </c>
      <c r="O1689" s="25" t="str">
        <f t="shared" si="160"/>
        <v>Feb</v>
      </c>
      <c r="P1689" s="19">
        <f t="shared" si="161"/>
        <v>42852.593969907401</v>
      </c>
      <c r="Q1689" t="b">
        <v>0</v>
      </c>
      <c r="R1689">
        <v>39</v>
      </c>
      <c r="S1689" t="b">
        <v>0</v>
      </c>
      <c r="T1689" t="s">
        <v>8293</v>
      </c>
      <c r="U1689" s="8">
        <v>0.3125</v>
      </c>
      <c r="V1689" s="17">
        <f t="shared" si="156"/>
        <v>80.128205128205124</v>
      </c>
      <c r="W1689" t="s">
        <v>8325</v>
      </c>
      <c r="X1689" t="s">
        <v>8347</v>
      </c>
    </row>
    <row r="1690" spans="1:24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21">
        <f t="shared" si="157"/>
        <v>42801.838483796295</v>
      </c>
      <c r="L1690" s="24">
        <v>42801.838483796295</v>
      </c>
      <c r="M1690" s="27">
        <f t="shared" si="158"/>
        <v>3</v>
      </c>
      <c r="N1690" s="27">
        <f t="shared" si="159"/>
        <v>2017</v>
      </c>
      <c r="O1690" s="25" t="str">
        <f t="shared" si="160"/>
        <v>Mar</v>
      </c>
      <c r="P1690" s="19">
        <f t="shared" si="161"/>
        <v>42835.635416666664</v>
      </c>
      <c r="Q1690" t="b">
        <v>0</v>
      </c>
      <c r="R1690">
        <v>7</v>
      </c>
      <c r="S1690" t="b">
        <v>0</v>
      </c>
      <c r="T1690" t="s">
        <v>8293</v>
      </c>
      <c r="U1690" s="8">
        <v>0.443</v>
      </c>
      <c r="V1690" s="17">
        <f t="shared" si="156"/>
        <v>253.14285714285714</v>
      </c>
      <c r="W1690" t="s">
        <v>8325</v>
      </c>
      <c r="X1690" t="s">
        <v>8347</v>
      </c>
    </row>
    <row r="1691" spans="1:24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21">
        <f t="shared" si="157"/>
        <v>42804.326319444437</v>
      </c>
      <c r="L1691" s="24">
        <v>42804.326319444444</v>
      </c>
      <c r="M1691" s="27">
        <f t="shared" si="158"/>
        <v>3</v>
      </c>
      <c r="N1691" s="27">
        <f t="shared" si="159"/>
        <v>2017</v>
      </c>
      <c r="O1691" s="25" t="str">
        <f t="shared" si="160"/>
        <v>Mar</v>
      </c>
      <c r="P1691" s="19">
        <f t="shared" si="161"/>
        <v>42834.28465277778</v>
      </c>
      <c r="Q1691" t="b">
        <v>0</v>
      </c>
      <c r="R1691">
        <v>14</v>
      </c>
      <c r="S1691" t="b">
        <v>0</v>
      </c>
      <c r="T1691" t="s">
        <v>8293</v>
      </c>
      <c r="U1691" s="8">
        <v>1</v>
      </c>
      <c r="V1691" s="17">
        <f t="shared" si="156"/>
        <v>171.42857142857142</v>
      </c>
      <c r="W1691" t="s">
        <v>8325</v>
      </c>
      <c r="X1691" t="s">
        <v>8347</v>
      </c>
    </row>
    <row r="1692" spans="1:24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21">
        <f t="shared" si="157"/>
        <v>42780.734143518515</v>
      </c>
      <c r="L1692" s="24">
        <v>42780.734143518515</v>
      </c>
      <c r="M1692" s="27">
        <f t="shared" si="158"/>
        <v>2</v>
      </c>
      <c r="N1692" s="27">
        <f t="shared" si="159"/>
        <v>2017</v>
      </c>
      <c r="O1692" s="25" t="str">
        <f t="shared" si="160"/>
        <v>Feb</v>
      </c>
      <c r="P1692" s="19">
        <f t="shared" si="161"/>
        <v>42810.692476851851</v>
      </c>
      <c r="Q1692" t="b">
        <v>0</v>
      </c>
      <c r="R1692">
        <v>11</v>
      </c>
      <c r="S1692" t="b">
        <v>0</v>
      </c>
      <c r="T1692" t="s">
        <v>8293</v>
      </c>
      <c r="U1692" s="8">
        <v>0.254</v>
      </c>
      <c r="V1692" s="17">
        <f t="shared" si="156"/>
        <v>57.727272727272727</v>
      </c>
      <c r="W1692" t="s">
        <v>8325</v>
      </c>
      <c r="X1692" t="s">
        <v>8347</v>
      </c>
    </row>
    <row r="1693" spans="1:24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21">
        <f t="shared" si="157"/>
        <v>42801.222708333335</v>
      </c>
      <c r="L1693" s="24">
        <v>42801.222708333335</v>
      </c>
      <c r="M1693" s="27">
        <f t="shared" si="158"/>
        <v>3</v>
      </c>
      <c r="N1693" s="27">
        <f t="shared" si="159"/>
        <v>2017</v>
      </c>
      <c r="O1693" s="25" t="str">
        <f t="shared" si="160"/>
        <v>Mar</v>
      </c>
      <c r="P1693" s="19">
        <f t="shared" si="161"/>
        <v>42831.181041666663</v>
      </c>
      <c r="Q1693" t="b">
        <v>0</v>
      </c>
      <c r="R1693">
        <v>38</v>
      </c>
      <c r="S1693" t="b">
        <v>0</v>
      </c>
      <c r="T1693" t="s">
        <v>8293</v>
      </c>
      <c r="U1693" s="8">
        <v>0.33473333333333333</v>
      </c>
      <c r="V1693" s="17">
        <f t="shared" si="156"/>
        <v>264.26315789473682</v>
      </c>
      <c r="W1693" t="s">
        <v>8325</v>
      </c>
      <c r="X1693" t="s">
        <v>8347</v>
      </c>
    </row>
    <row r="1694" spans="1:24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21">
        <f t="shared" si="157"/>
        <v>42795.493148148147</v>
      </c>
      <c r="L1694" s="24">
        <v>42795.493148148147</v>
      </c>
      <c r="M1694" s="27">
        <f t="shared" si="158"/>
        <v>3</v>
      </c>
      <c r="N1694" s="27">
        <f t="shared" si="159"/>
        <v>2017</v>
      </c>
      <c r="O1694" s="25" t="str">
        <f t="shared" si="160"/>
        <v>Mar</v>
      </c>
      <c r="P1694" s="19">
        <f t="shared" si="161"/>
        <v>42827.833333333336</v>
      </c>
      <c r="Q1694" t="b">
        <v>0</v>
      </c>
      <c r="R1694">
        <v>15</v>
      </c>
      <c r="S1694" t="b">
        <v>0</v>
      </c>
      <c r="T1694" t="s">
        <v>8293</v>
      </c>
      <c r="U1694" s="8">
        <v>0.47799999999999998</v>
      </c>
      <c r="V1694" s="17">
        <f t="shared" si="156"/>
        <v>159.33333333333334</v>
      </c>
      <c r="W1694" t="s">
        <v>8325</v>
      </c>
      <c r="X1694" t="s">
        <v>8347</v>
      </c>
    </row>
    <row r="1695" spans="1:24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21">
        <f t="shared" si="157"/>
        <v>42787.94290509259</v>
      </c>
      <c r="L1695" s="24">
        <v>42787.94290509259</v>
      </c>
      <c r="M1695" s="27">
        <f t="shared" si="158"/>
        <v>2</v>
      </c>
      <c r="N1695" s="27">
        <f t="shared" si="159"/>
        <v>2017</v>
      </c>
      <c r="O1695" s="25" t="str">
        <f t="shared" si="160"/>
        <v>Feb</v>
      </c>
      <c r="P1695" s="19">
        <f t="shared" si="161"/>
        <v>42820.790972222218</v>
      </c>
      <c r="Q1695" t="b">
        <v>0</v>
      </c>
      <c r="R1695">
        <v>8</v>
      </c>
      <c r="S1695" t="b">
        <v>0</v>
      </c>
      <c r="T1695" t="s">
        <v>8293</v>
      </c>
      <c r="U1695" s="8">
        <v>9.3333333333333338E-2</v>
      </c>
      <c r="V1695" s="17">
        <f t="shared" si="156"/>
        <v>35</v>
      </c>
      <c r="W1695" t="s">
        <v>8325</v>
      </c>
      <c r="X1695" t="s">
        <v>8347</v>
      </c>
    </row>
    <row r="1696" spans="1:24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21">
        <f t="shared" si="157"/>
        <v>42803.711944444447</v>
      </c>
      <c r="L1696" s="24">
        <v>42803.711944444447</v>
      </c>
      <c r="M1696" s="27">
        <f t="shared" si="158"/>
        <v>3</v>
      </c>
      <c r="N1696" s="27">
        <f t="shared" si="159"/>
        <v>2017</v>
      </c>
      <c r="O1696" s="25" t="str">
        <f t="shared" si="160"/>
        <v>Mar</v>
      </c>
      <c r="P1696" s="19">
        <f t="shared" si="161"/>
        <v>42834.624999999993</v>
      </c>
      <c r="Q1696" t="b">
        <v>0</v>
      </c>
      <c r="R1696">
        <v>1</v>
      </c>
      <c r="S1696" t="b">
        <v>0</v>
      </c>
      <c r="T1696" t="s">
        <v>8293</v>
      </c>
      <c r="U1696" s="8">
        <v>5.0000000000000001E-4</v>
      </c>
      <c r="V1696" s="17">
        <f t="shared" si="156"/>
        <v>5</v>
      </c>
      <c r="W1696" t="s">
        <v>8325</v>
      </c>
      <c r="X1696" t="s">
        <v>8347</v>
      </c>
    </row>
    <row r="1697" spans="1:24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21">
        <f t="shared" si="157"/>
        <v>42791.461504629631</v>
      </c>
      <c r="L1697" s="24">
        <v>42791.461504629631</v>
      </c>
      <c r="M1697" s="27">
        <f t="shared" si="158"/>
        <v>2</v>
      </c>
      <c r="N1697" s="27">
        <f t="shared" si="159"/>
        <v>2017</v>
      </c>
      <c r="O1697" s="25" t="str">
        <f t="shared" si="160"/>
        <v>Feb</v>
      </c>
      <c r="P1697" s="19">
        <f t="shared" si="161"/>
        <v>42820.98333333333</v>
      </c>
      <c r="Q1697" t="b">
        <v>0</v>
      </c>
      <c r="R1697">
        <v>23</v>
      </c>
      <c r="S1697" t="b">
        <v>0</v>
      </c>
      <c r="T1697" t="s">
        <v>8293</v>
      </c>
      <c r="U1697" s="8">
        <v>0.11708333333333333</v>
      </c>
      <c r="V1697" s="17">
        <f t="shared" si="156"/>
        <v>61.086956521739133</v>
      </c>
      <c r="W1697" t="s">
        <v>8325</v>
      </c>
      <c r="X1697" t="s">
        <v>8347</v>
      </c>
    </row>
    <row r="1698" spans="1:24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21">
        <f t="shared" si="157"/>
        <v>42800.823078703703</v>
      </c>
      <c r="L1698" s="24">
        <v>42800.823078703703</v>
      </c>
      <c r="M1698" s="27">
        <f t="shared" si="158"/>
        <v>3</v>
      </c>
      <c r="N1698" s="27">
        <f t="shared" si="159"/>
        <v>2017</v>
      </c>
      <c r="O1698" s="25" t="str">
        <f t="shared" si="160"/>
        <v>Mar</v>
      </c>
      <c r="P1698" s="19">
        <f t="shared" si="161"/>
        <v>42834.833333333336</v>
      </c>
      <c r="Q1698" t="b">
        <v>0</v>
      </c>
      <c r="R1698">
        <v>0</v>
      </c>
      <c r="S1698" t="b">
        <v>0</v>
      </c>
      <c r="T1698" t="s">
        <v>8293</v>
      </c>
      <c r="U1698" s="8">
        <v>0</v>
      </c>
      <c r="V1698" s="17" t="e">
        <f t="shared" si="156"/>
        <v>#DIV/0!</v>
      </c>
      <c r="W1698" t="s">
        <v>8325</v>
      </c>
      <c r="X1698" t="s">
        <v>8347</v>
      </c>
    </row>
    <row r="1699" spans="1:24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21">
        <f t="shared" si="157"/>
        <v>42795.861238425925</v>
      </c>
      <c r="L1699" s="24">
        <v>42795.861238425925</v>
      </c>
      <c r="M1699" s="27">
        <f t="shared" si="158"/>
        <v>3</v>
      </c>
      <c r="N1699" s="27">
        <f t="shared" si="159"/>
        <v>2017</v>
      </c>
      <c r="O1699" s="25" t="str">
        <f t="shared" si="160"/>
        <v>Mar</v>
      </c>
      <c r="P1699" s="19">
        <f t="shared" si="161"/>
        <v>42825.819571759253</v>
      </c>
      <c r="Q1699" t="b">
        <v>0</v>
      </c>
      <c r="R1699">
        <v>22</v>
      </c>
      <c r="S1699" t="b">
        <v>0</v>
      </c>
      <c r="T1699" t="s">
        <v>8293</v>
      </c>
      <c r="U1699" s="8">
        <v>0.20208000000000001</v>
      </c>
      <c r="V1699" s="17">
        <f t="shared" si="156"/>
        <v>114.81818181818181</v>
      </c>
      <c r="W1699" t="s">
        <v>8325</v>
      </c>
      <c r="X1699" t="s">
        <v>8347</v>
      </c>
    </row>
    <row r="1700" spans="1:24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21">
        <f t="shared" si="157"/>
        <v>42804.824629629627</v>
      </c>
      <c r="L1700" s="24">
        <v>42804.824629629627</v>
      </c>
      <c r="M1700" s="27">
        <f t="shared" si="158"/>
        <v>3</v>
      </c>
      <c r="N1700" s="27">
        <f t="shared" si="159"/>
        <v>2017</v>
      </c>
      <c r="O1700" s="25" t="str">
        <f t="shared" si="160"/>
        <v>Mar</v>
      </c>
      <c r="P1700" s="19">
        <f t="shared" si="161"/>
        <v>42834.782962962963</v>
      </c>
      <c r="Q1700" t="b">
        <v>0</v>
      </c>
      <c r="R1700">
        <v>0</v>
      </c>
      <c r="S1700" t="b">
        <v>0</v>
      </c>
      <c r="T1700" t="s">
        <v>8293</v>
      </c>
      <c r="U1700" s="8">
        <v>0</v>
      </c>
      <c r="V1700" s="17" t="e">
        <f t="shared" si="156"/>
        <v>#DIV/0!</v>
      </c>
      <c r="W1700" t="s">
        <v>8325</v>
      </c>
      <c r="X1700" t="s">
        <v>8347</v>
      </c>
    </row>
    <row r="1701" spans="1:24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21">
        <f t="shared" si="157"/>
        <v>42795.999537037038</v>
      </c>
      <c r="L1701" s="24">
        <v>42795.999537037038</v>
      </c>
      <c r="M1701" s="27">
        <f t="shared" si="158"/>
        <v>3</v>
      </c>
      <c r="N1701" s="27">
        <f t="shared" si="159"/>
        <v>2017</v>
      </c>
      <c r="O1701" s="25" t="str">
        <f t="shared" si="160"/>
        <v>Mar</v>
      </c>
      <c r="P1701" s="19">
        <f t="shared" si="161"/>
        <v>42819.939583333333</v>
      </c>
      <c r="Q1701" t="b">
        <v>0</v>
      </c>
      <c r="R1701">
        <v>4</v>
      </c>
      <c r="S1701" t="b">
        <v>0</v>
      </c>
      <c r="T1701" t="s">
        <v>8293</v>
      </c>
      <c r="U1701" s="8">
        <v>4.2311459353574929E-2</v>
      </c>
      <c r="V1701" s="17">
        <f t="shared" si="156"/>
        <v>54</v>
      </c>
      <c r="W1701" t="s">
        <v>8325</v>
      </c>
      <c r="X1701" t="s">
        <v>8347</v>
      </c>
    </row>
    <row r="1702" spans="1:24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21">
        <f t="shared" si="157"/>
        <v>42806.655613425923</v>
      </c>
      <c r="L1702" s="24">
        <v>42806.655613425923</v>
      </c>
      <c r="M1702" s="27">
        <f t="shared" si="158"/>
        <v>3</v>
      </c>
      <c r="N1702" s="27">
        <f t="shared" si="159"/>
        <v>2017</v>
      </c>
      <c r="O1702" s="25" t="str">
        <f t="shared" si="160"/>
        <v>Mar</v>
      </c>
      <c r="P1702" s="19">
        <f t="shared" si="161"/>
        <v>42836.655613425923</v>
      </c>
      <c r="Q1702" t="b">
        <v>0</v>
      </c>
      <c r="R1702">
        <v>79</v>
      </c>
      <c r="S1702" t="b">
        <v>0</v>
      </c>
      <c r="T1702" t="s">
        <v>8293</v>
      </c>
      <c r="U1702" s="8">
        <v>0.2606</v>
      </c>
      <c r="V1702" s="17">
        <f t="shared" si="156"/>
        <v>65.974683544303801</v>
      </c>
      <c r="W1702" t="s">
        <v>8325</v>
      </c>
      <c r="X1702" t="s">
        <v>8347</v>
      </c>
    </row>
    <row r="1703" spans="1:24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21">
        <f t="shared" si="157"/>
        <v>42795.863310185181</v>
      </c>
      <c r="L1703" s="24">
        <v>42795.863310185188</v>
      </c>
      <c r="M1703" s="27">
        <f t="shared" si="158"/>
        <v>3</v>
      </c>
      <c r="N1703" s="27">
        <f t="shared" si="159"/>
        <v>2017</v>
      </c>
      <c r="O1703" s="25" t="str">
        <f t="shared" si="160"/>
        <v>Mar</v>
      </c>
      <c r="P1703" s="19">
        <f t="shared" si="161"/>
        <v>42825.958333333336</v>
      </c>
      <c r="Q1703" t="b">
        <v>0</v>
      </c>
      <c r="R1703">
        <v>2</v>
      </c>
      <c r="S1703" t="b">
        <v>0</v>
      </c>
      <c r="T1703" t="s">
        <v>8293</v>
      </c>
      <c r="U1703" s="8">
        <v>1.9801980198019802E-3</v>
      </c>
      <c r="V1703" s="17">
        <f t="shared" si="156"/>
        <v>5</v>
      </c>
      <c r="W1703" t="s">
        <v>8325</v>
      </c>
      <c r="X1703" t="s">
        <v>8347</v>
      </c>
    </row>
    <row r="1704" spans="1:24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21">
        <f t="shared" si="157"/>
        <v>41989.456076388888</v>
      </c>
      <c r="L1704" s="24">
        <v>41989.456076388888</v>
      </c>
      <c r="M1704" s="27">
        <f t="shared" si="158"/>
        <v>12</v>
      </c>
      <c r="N1704" s="27">
        <f t="shared" si="159"/>
        <v>2014</v>
      </c>
      <c r="O1704" s="25" t="str">
        <f t="shared" si="160"/>
        <v>Dec</v>
      </c>
      <c r="P1704" s="19">
        <f t="shared" si="161"/>
        <v>42019.456076388888</v>
      </c>
      <c r="Q1704" t="b">
        <v>0</v>
      </c>
      <c r="R1704">
        <v>1</v>
      </c>
      <c r="S1704" t="b">
        <v>0</v>
      </c>
      <c r="T1704" t="s">
        <v>8293</v>
      </c>
      <c r="U1704" s="8">
        <v>6.0606060606060605E-5</v>
      </c>
      <c r="V1704" s="17">
        <f t="shared" si="156"/>
        <v>1</v>
      </c>
      <c r="W1704" t="s">
        <v>8325</v>
      </c>
      <c r="X1704" t="s">
        <v>8347</v>
      </c>
    </row>
    <row r="1705" spans="1:24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21">
        <f t="shared" si="157"/>
        <v>42063.661458333336</v>
      </c>
      <c r="L1705" s="24">
        <v>42063.661458333336</v>
      </c>
      <c r="M1705" s="27">
        <f t="shared" si="158"/>
        <v>2</v>
      </c>
      <c r="N1705" s="27">
        <f t="shared" si="159"/>
        <v>2015</v>
      </c>
      <c r="O1705" s="25" t="str">
        <f t="shared" si="160"/>
        <v>Feb</v>
      </c>
      <c r="P1705" s="19">
        <f t="shared" si="161"/>
        <v>42093.619791666664</v>
      </c>
      <c r="Q1705" t="b">
        <v>0</v>
      </c>
      <c r="R1705">
        <v>2</v>
      </c>
      <c r="S1705" t="b">
        <v>0</v>
      </c>
      <c r="T1705" t="s">
        <v>8293</v>
      </c>
      <c r="U1705" s="8">
        <v>1.0200000000000001E-2</v>
      </c>
      <c r="V1705" s="17">
        <f t="shared" si="156"/>
        <v>25.5</v>
      </c>
      <c r="W1705" t="s">
        <v>8325</v>
      </c>
      <c r="X1705" t="s">
        <v>8347</v>
      </c>
    </row>
    <row r="1706" spans="1:24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21">
        <f t="shared" si="157"/>
        <v>42187.073344907403</v>
      </c>
      <c r="L1706" s="24">
        <v>42187.073344907411</v>
      </c>
      <c r="M1706" s="27">
        <f t="shared" si="158"/>
        <v>7</v>
      </c>
      <c r="N1706" s="27">
        <f t="shared" si="159"/>
        <v>2015</v>
      </c>
      <c r="O1706" s="25" t="str">
        <f t="shared" si="160"/>
        <v>Jul</v>
      </c>
      <c r="P1706" s="19">
        <f t="shared" si="161"/>
        <v>42247.073344907403</v>
      </c>
      <c r="Q1706" t="b">
        <v>0</v>
      </c>
      <c r="R1706">
        <v>11</v>
      </c>
      <c r="S1706" t="b">
        <v>0</v>
      </c>
      <c r="T1706" t="s">
        <v>8293</v>
      </c>
      <c r="U1706" s="8">
        <v>0.65100000000000002</v>
      </c>
      <c r="V1706" s="17">
        <f t="shared" si="156"/>
        <v>118.36363636363636</v>
      </c>
      <c r="W1706" t="s">
        <v>8325</v>
      </c>
      <c r="X1706" t="s">
        <v>8347</v>
      </c>
    </row>
    <row r="1707" spans="1:24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21">
        <f t="shared" si="157"/>
        <v>42020.931400462963</v>
      </c>
      <c r="L1707" s="24">
        <v>42020.931400462963</v>
      </c>
      <c r="M1707" s="27">
        <f t="shared" si="158"/>
        <v>1</v>
      </c>
      <c r="N1707" s="27">
        <f t="shared" si="159"/>
        <v>2015</v>
      </c>
      <c r="O1707" s="25" t="str">
        <f t="shared" si="160"/>
        <v>Jan</v>
      </c>
      <c r="P1707" s="19">
        <f t="shared" si="161"/>
        <v>42050.931400462963</v>
      </c>
      <c r="Q1707" t="b">
        <v>0</v>
      </c>
      <c r="R1707">
        <v>0</v>
      </c>
      <c r="S1707" t="b">
        <v>0</v>
      </c>
      <c r="T1707" t="s">
        <v>8293</v>
      </c>
      <c r="U1707" s="8">
        <v>0</v>
      </c>
      <c r="V1707" s="17" t="e">
        <f t="shared" si="156"/>
        <v>#DIV/0!</v>
      </c>
      <c r="W1707" t="s">
        <v>8325</v>
      </c>
      <c r="X1707" t="s">
        <v>8347</v>
      </c>
    </row>
    <row r="1708" spans="1:24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21">
        <f t="shared" si="157"/>
        <v>42244.808402777773</v>
      </c>
      <c r="L1708" s="24">
        <v>42244.80840277778</v>
      </c>
      <c r="M1708" s="27">
        <f t="shared" si="158"/>
        <v>8</v>
      </c>
      <c r="N1708" s="27">
        <f t="shared" si="159"/>
        <v>2015</v>
      </c>
      <c r="O1708" s="25" t="str">
        <f t="shared" si="160"/>
        <v>Aug</v>
      </c>
      <c r="P1708" s="19">
        <f t="shared" si="161"/>
        <v>42256.458333333336</v>
      </c>
      <c r="Q1708" t="b">
        <v>0</v>
      </c>
      <c r="R1708">
        <v>0</v>
      </c>
      <c r="S1708" t="b">
        <v>0</v>
      </c>
      <c r="T1708" t="s">
        <v>8293</v>
      </c>
      <c r="U1708" s="8">
        <v>0</v>
      </c>
      <c r="V1708" s="17" t="e">
        <f t="shared" si="156"/>
        <v>#DIV/0!</v>
      </c>
      <c r="W1708" t="s">
        <v>8325</v>
      </c>
      <c r="X1708" t="s">
        <v>8347</v>
      </c>
    </row>
    <row r="1709" spans="1:24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21">
        <f t="shared" si="157"/>
        <v>42179.098055555551</v>
      </c>
      <c r="L1709" s="24">
        <v>42179.098055555558</v>
      </c>
      <c r="M1709" s="27">
        <f t="shared" si="158"/>
        <v>6</v>
      </c>
      <c r="N1709" s="27">
        <f t="shared" si="159"/>
        <v>2015</v>
      </c>
      <c r="O1709" s="25" t="str">
        <f t="shared" si="160"/>
        <v>Jun</v>
      </c>
      <c r="P1709" s="19">
        <f t="shared" si="161"/>
        <v>42239.098055555551</v>
      </c>
      <c r="Q1709" t="b">
        <v>0</v>
      </c>
      <c r="R1709">
        <v>9</v>
      </c>
      <c r="S1709" t="b">
        <v>0</v>
      </c>
      <c r="T1709" t="s">
        <v>8293</v>
      </c>
      <c r="U1709" s="8">
        <v>9.74E-2</v>
      </c>
      <c r="V1709" s="17">
        <f t="shared" si="156"/>
        <v>54.111111111111114</v>
      </c>
      <c r="W1709" t="s">
        <v>8325</v>
      </c>
      <c r="X1709" t="s">
        <v>8347</v>
      </c>
    </row>
    <row r="1710" spans="1:24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21">
        <f t="shared" si="157"/>
        <v>42427.512673611105</v>
      </c>
      <c r="L1710" s="24">
        <v>42427.512673611112</v>
      </c>
      <c r="M1710" s="27">
        <f t="shared" si="158"/>
        <v>2</v>
      </c>
      <c r="N1710" s="27">
        <f t="shared" si="159"/>
        <v>2016</v>
      </c>
      <c r="O1710" s="25" t="str">
        <f t="shared" si="160"/>
        <v>Feb</v>
      </c>
      <c r="P1710" s="19">
        <f t="shared" si="161"/>
        <v>42457.471006944441</v>
      </c>
      <c r="Q1710" t="b">
        <v>0</v>
      </c>
      <c r="R1710">
        <v>0</v>
      </c>
      <c r="S1710" t="b">
        <v>0</v>
      </c>
      <c r="T1710" t="s">
        <v>8293</v>
      </c>
      <c r="U1710" s="8">
        <v>0</v>
      </c>
      <c r="V1710" s="17" t="e">
        <f t="shared" si="156"/>
        <v>#DIV/0!</v>
      </c>
      <c r="W1710" t="s">
        <v>8325</v>
      </c>
      <c r="X1710" t="s">
        <v>8347</v>
      </c>
    </row>
    <row r="1711" spans="1:24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21">
        <f t="shared" si="157"/>
        <v>42451.658634259256</v>
      </c>
      <c r="L1711" s="24">
        <v>42451.658634259256</v>
      </c>
      <c r="M1711" s="27">
        <f t="shared" si="158"/>
        <v>3</v>
      </c>
      <c r="N1711" s="27">
        <f t="shared" si="159"/>
        <v>2016</v>
      </c>
      <c r="O1711" s="25" t="str">
        <f t="shared" si="160"/>
        <v>Mar</v>
      </c>
      <c r="P1711" s="19">
        <f t="shared" si="161"/>
        <v>42491.658634259256</v>
      </c>
      <c r="Q1711" t="b">
        <v>0</v>
      </c>
      <c r="R1711">
        <v>4</v>
      </c>
      <c r="S1711" t="b">
        <v>0</v>
      </c>
      <c r="T1711" t="s">
        <v>8293</v>
      </c>
      <c r="U1711" s="8">
        <v>4.8571428571428571E-2</v>
      </c>
      <c r="V1711" s="17">
        <f t="shared" si="156"/>
        <v>21.25</v>
      </c>
      <c r="W1711" t="s">
        <v>8325</v>
      </c>
      <c r="X1711" t="s">
        <v>8347</v>
      </c>
    </row>
    <row r="1712" spans="1:24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21">
        <f t="shared" si="157"/>
        <v>41841.355486111112</v>
      </c>
      <c r="L1712" s="24">
        <v>41841.355486111112</v>
      </c>
      <c r="M1712" s="27">
        <f t="shared" si="158"/>
        <v>7</v>
      </c>
      <c r="N1712" s="27">
        <f t="shared" si="159"/>
        <v>2014</v>
      </c>
      <c r="O1712" s="25" t="str">
        <f t="shared" si="160"/>
        <v>Jul</v>
      </c>
      <c r="P1712" s="19">
        <f t="shared" si="161"/>
        <v>41882.610416666663</v>
      </c>
      <c r="Q1712" t="b">
        <v>0</v>
      </c>
      <c r="R1712">
        <v>1</v>
      </c>
      <c r="S1712" t="b">
        <v>0</v>
      </c>
      <c r="T1712" t="s">
        <v>8293</v>
      </c>
      <c r="U1712" s="8">
        <v>6.7999999999999996E-3</v>
      </c>
      <c r="V1712" s="17">
        <f t="shared" si="156"/>
        <v>34</v>
      </c>
      <c r="W1712" t="s">
        <v>8325</v>
      </c>
      <c r="X1712" t="s">
        <v>8347</v>
      </c>
    </row>
    <row r="1713" spans="1:24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21">
        <f t="shared" si="157"/>
        <v>42341.382962962962</v>
      </c>
      <c r="L1713" s="24">
        <v>42341.382962962962</v>
      </c>
      <c r="M1713" s="27">
        <f t="shared" si="158"/>
        <v>12</v>
      </c>
      <c r="N1713" s="27">
        <f t="shared" si="159"/>
        <v>2015</v>
      </c>
      <c r="O1713" s="25" t="str">
        <f t="shared" si="160"/>
        <v>Dec</v>
      </c>
      <c r="P1713" s="19">
        <f t="shared" si="161"/>
        <v>42387.333333333336</v>
      </c>
      <c r="Q1713" t="b">
        <v>0</v>
      </c>
      <c r="R1713">
        <v>2</v>
      </c>
      <c r="S1713" t="b">
        <v>0</v>
      </c>
      <c r="T1713" t="s">
        <v>8293</v>
      </c>
      <c r="U1713" s="8">
        <v>0.105</v>
      </c>
      <c r="V1713" s="17">
        <f t="shared" si="156"/>
        <v>525</v>
      </c>
      <c r="W1713" t="s">
        <v>8325</v>
      </c>
      <c r="X1713" t="s">
        <v>8347</v>
      </c>
    </row>
    <row r="1714" spans="1:24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21">
        <f t="shared" si="157"/>
        <v>41852.437893518516</v>
      </c>
      <c r="L1714" s="24">
        <v>41852.437893518516</v>
      </c>
      <c r="M1714" s="27">
        <f t="shared" si="158"/>
        <v>8</v>
      </c>
      <c r="N1714" s="27">
        <f t="shared" si="159"/>
        <v>2014</v>
      </c>
      <c r="O1714" s="25" t="str">
        <f t="shared" si="160"/>
        <v>Aug</v>
      </c>
      <c r="P1714" s="19">
        <f t="shared" si="161"/>
        <v>41883.437893518516</v>
      </c>
      <c r="Q1714" t="b">
        <v>0</v>
      </c>
      <c r="R1714">
        <v>0</v>
      </c>
      <c r="S1714" t="b">
        <v>0</v>
      </c>
      <c r="T1714" t="s">
        <v>8293</v>
      </c>
      <c r="U1714" s="8">
        <v>0</v>
      </c>
      <c r="V1714" s="17" t="e">
        <f t="shared" si="156"/>
        <v>#DIV/0!</v>
      </c>
      <c r="W1714" t="s">
        <v>8325</v>
      </c>
      <c r="X1714" t="s">
        <v>8347</v>
      </c>
    </row>
    <row r="1715" spans="1:24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21">
        <f t="shared" si="157"/>
        <v>42125.705474537033</v>
      </c>
      <c r="L1715" s="24">
        <v>42125.705474537041</v>
      </c>
      <c r="M1715" s="27">
        <f t="shared" si="158"/>
        <v>5</v>
      </c>
      <c r="N1715" s="27">
        <f t="shared" si="159"/>
        <v>2015</v>
      </c>
      <c r="O1715" s="25" t="str">
        <f t="shared" si="160"/>
        <v>May</v>
      </c>
      <c r="P1715" s="19">
        <f t="shared" si="161"/>
        <v>42185.705474537033</v>
      </c>
      <c r="Q1715" t="b">
        <v>0</v>
      </c>
      <c r="R1715">
        <v>1</v>
      </c>
      <c r="S1715" t="b">
        <v>0</v>
      </c>
      <c r="T1715" t="s">
        <v>8293</v>
      </c>
      <c r="U1715" s="8">
        <v>1.6666666666666666E-2</v>
      </c>
      <c r="V1715" s="17">
        <f t="shared" si="156"/>
        <v>50</v>
      </c>
      <c r="W1715" t="s">
        <v>8325</v>
      </c>
      <c r="X1715" t="s">
        <v>8347</v>
      </c>
    </row>
    <row r="1716" spans="1:24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21">
        <f t="shared" si="157"/>
        <v>41887.592731481483</v>
      </c>
      <c r="L1716" s="24">
        <v>41887.592731481483</v>
      </c>
      <c r="M1716" s="27">
        <f t="shared" si="158"/>
        <v>9</v>
      </c>
      <c r="N1716" s="27">
        <f t="shared" si="159"/>
        <v>2014</v>
      </c>
      <c r="O1716" s="25" t="str">
        <f t="shared" si="160"/>
        <v>Sep</v>
      </c>
      <c r="P1716" s="19">
        <f t="shared" si="161"/>
        <v>41917.592731481483</v>
      </c>
      <c r="Q1716" t="b">
        <v>0</v>
      </c>
      <c r="R1716">
        <v>17</v>
      </c>
      <c r="S1716" t="b">
        <v>0</v>
      </c>
      <c r="T1716" t="s">
        <v>8293</v>
      </c>
      <c r="U1716" s="8">
        <v>7.868E-2</v>
      </c>
      <c r="V1716" s="17">
        <f t="shared" si="156"/>
        <v>115.70588235294117</v>
      </c>
      <c r="W1716" t="s">
        <v>8325</v>
      </c>
      <c r="X1716" t="s">
        <v>8347</v>
      </c>
    </row>
    <row r="1717" spans="1:24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21">
        <f t="shared" si="157"/>
        <v>42095.710196759253</v>
      </c>
      <c r="L1717" s="24">
        <v>42095.710196759261</v>
      </c>
      <c r="M1717" s="27">
        <f t="shared" si="158"/>
        <v>4</v>
      </c>
      <c r="N1717" s="27">
        <f t="shared" si="159"/>
        <v>2015</v>
      </c>
      <c r="O1717" s="25" t="str">
        <f t="shared" si="160"/>
        <v>Apr</v>
      </c>
      <c r="P1717" s="19">
        <f t="shared" si="161"/>
        <v>42125.710196759253</v>
      </c>
      <c r="Q1717" t="b">
        <v>0</v>
      </c>
      <c r="R1717">
        <v>2</v>
      </c>
      <c r="S1717" t="b">
        <v>0</v>
      </c>
      <c r="T1717" t="s">
        <v>8293</v>
      </c>
      <c r="U1717" s="8">
        <v>2.2000000000000001E-3</v>
      </c>
      <c r="V1717" s="17">
        <f t="shared" si="156"/>
        <v>5.5</v>
      </c>
      <c r="W1717" t="s">
        <v>8325</v>
      </c>
      <c r="X1717" t="s">
        <v>8347</v>
      </c>
    </row>
    <row r="1718" spans="1:24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21">
        <f t="shared" si="157"/>
        <v>42064.009085648147</v>
      </c>
      <c r="L1718" s="24">
        <v>42064.009085648147</v>
      </c>
      <c r="M1718" s="27">
        <f t="shared" si="158"/>
        <v>3</v>
      </c>
      <c r="N1718" s="27">
        <f t="shared" si="159"/>
        <v>2015</v>
      </c>
      <c r="O1718" s="25" t="str">
        <f t="shared" si="160"/>
        <v>Mar</v>
      </c>
      <c r="P1718" s="19">
        <f t="shared" si="161"/>
        <v>42093.931944444441</v>
      </c>
      <c r="Q1718" t="b">
        <v>0</v>
      </c>
      <c r="R1718">
        <v>3</v>
      </c>
      <c r="S1718" t="b">
        <v>0</v>
      </c>
      <c r="T1718" t="s">
        <v>8293</v>
      </c>
      <c r="U1718" s="8">
        <v>7.4999999999999997E-2</v>
      </c>
      <c r="V1718" s="17">
        <f t="shared" si="156"/>
        <v>50</v>
      </c>
      <c r="W1718" t="s">
        <v>8325</v>
      </c>
      <c r="X1718" t="s">
        <v>8347</v>
      </c>
    </row>
    <row r="1719" spans="1:24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21">
        <f t="shared" si="157"/>
        <v>42673.369201388887</v>
      </c>
      <c r="L1719" s="24">
        <v>42673.369201388887</v>
      </c>
      <c r="M1719" s="27">
        <f t="shared" si="158"/>
        <v>10</v>
      </c>
      <c r="N1719" s="27">
        <f t="shared" si="159"/>
        <v>2016</v>
      </c>
      <c r="O1719" s="25" t="str">
        <f t="shared" si="160"/>
        <v>Oct</v>
      </c>
      <c r="P1719" s="19">
        <f t="shared" si="161"/>
        <v>42713.410868055558</v>
      </c>
      <c r="Q1719" t="b">
        <v>0</v>
      </c>
      <c r="R1719">
        <v>41</v>
      </c>
      <c r="S1719" t="b">
        <v>0</v>
      </c>
      <c r="T1719" t="s">
        <v>8293</v>
      </c>
      <c r="U1719" s="8">
        <v>0.42725880551301687</v>
      </c>
      <c r="V1719" s="17">
        <f t="shared" si="156"/>
        <v>34.024390243902438</v>
      </c>
      <c r="W1719" t="s">
        <v>8325</v>
      </c>
      <c r="X1719" t="s">
        <v>8347</v>
      </c>
    </row>
    <row r="1720" spans="1:24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21">
        <f t="shared" si="157"/>
        <v>42460.773587962962</v>
      </c>
      <c r="L1720" s="24">
        <v>42460.773587962962</v>
      </c>
      <c r="M1720" s="27">
        <f t="shared" si="158"/>
        <v>3</v>
      </c>
      <c r="N1720" s="27">
        <f t="shared" si="159"/>
        <v>2016</v>
      </c>
      <c r="O1720" s="25" t="str">
        <f t="shared" si="160"/>
        <v>Mar</v>
      </c>
      <c r="P1720" s="19">
        <f t="shared" si="161"/>
        <v>42480.958333333336</v>
      </c>
      <c r="Q1720" t="b">
        <v>0</v>
      </c>
      <c r="R1720">
        <v>2</v>
      </c>
      <c r="S1720" t="b">
        <v>0</v>
      </c>
      <c r="T1720" t="s">
        <v>8293</v>
      </c>
      <c r="U1720" s="8">
        <v>2.142857142857143E-3</v>
      </c>
      <c r="V1720" s="17">
        <f t="shared" si="156"/>
        <v>37.5</v>
      </c>
      <c r="W1720" t="s">
        <v>8325</v>
      </c>
      <c r="X1720" t="s">
        <v>8347</v>
      </c>
    </row>
    <row r="1721" spans="1:24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21">
        <f t="shared" si="157"/>
        <v>42460.402187499996</v>
      </c>
      <c r="L1721" s="24">
        <v>42460.402187500003</v>
      </c>
      <c r="M1721" s="27">
        <f t="shared" si="158"/>
        <v>3</v>
      </c>
      <c r="N1721" s="27">
        <f t="shared" si="159"/>
        <v>2016</v>
      </c>
      <c r="O1721" s="25" t="str">
        <f t="shared" si="160"/>
        <v>Mar</v>
      </c>
      <c r="P1721" s="19">
        <f t="shared" si="161"/>
        <v>42503.999305555553</v>
      </c>
      <c r="Q1721" t="b">
        <v>0</v>
      </c>
      <c r="R1721">
        <v>3</v>
      </c>
      <c r="S1721" t="b">
        <v>0</v>
      </c>
      <c r="T1721" t="s">
        <v>8293</v>
      </c>
      <c r="U1721" s="8">
        <v>8.7500000000000008E-3</v>
      </c>
      <c r="V1721" s="17">
        <f t="shared" si="156"/>
        <v>11.666666666666666</v>
      </c>
      <c r="W1721" t="s">
        <v>8325</v>
      </c>
      <c r="X1721" t="s">
        <v>8347</v>
      </c>
    </row>
    <row r="1722" spans="1:24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21">
        <f t="shared" si="157"/>
        <v>41869.326284722221</v>
      </c>
      <c r="L1722" s="24">
        <v>41869.326284722221</v>
      </c>
      <c r="M1722" s="27">
        <f t="shared" si="158"/>
        <v>8</v>
      </c>
      <c r="N1722" s="27">
        <f t="shared" si="159"/>
        <v>2014</v>
      </c>
      <c r="O1722" s="25" t="str">
        <f t="shared" si="160"/>
        <v>Aug</v>
      </c>
      <c r="P1722" s="19">
        <f t="shared" si="161"/>
        <v>41899.326284722221</v>
      </c>
      <c r="Q1722" t="b">
        <v>0</v>
      </c>
      <c r="R1722">
        <v>8</v>
      </c>
      <c r="S1722" t="b">
        <v>0</v>
      </c>
      <c r="T1722" t="s">
        <v>8293</v>
      </c>
      <c r="U1722" s="8">
        <v>5.6250000000000001E-2</v>
      </c>
      <c r="V1722" s="17">
        <f t="shared" si="156"/>
        <v>28.125</v>
      </c>
      <c r="W1722" t="s">
        <v>8325</v>
      </c>
      <c r="X1722" t="s">
        <v>8347</v>
      </c>
    </row>
    <row r="1723" spans="1:24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21">
        <f t="shared" si="157"/>
        <v>41922.574895833335</v>
      </c>
      <c r="L1723" s="24">
        <v>41922.574895833335</v>
      </c>
      <c r="M1723" s="27">
        <f t="shared" si="158"/>
        <v>10</v>
      </c>
      <c r="N1723" s="27">
        <f t="shared" si="159"/>
        <v>2014</v>
      </c>
      <c r="O1723" s="25" t="str">
        <f t="shared" si="160"/>
        <v>Oct</v>
      </c>
      <c r="P1723" s="19">
        <f t="shared" si="161"/>
        <v>41952.616562499999</v>
      </c>
      <c r="Q1723" t="b">
        <v>0</v>
      </c>
      <c r="R1723">
        <v>0</v>
      </c>
      <c r="S1723" t="b">
        <v>0</v>
      </c>
      <c r="T1723" t="s">
        <v>8293</v>
      </c>
      <c r="U1723" s="8">
        <v>0</v>
      </c>
      <c r="V1723" s="17" t="e">
        <f t="shared" si="156"/>
        <v>#DIV/0!</v>
      </c>
      <c r="W1723" t="s">
        <v>8325</v>
      </c>
      <c r="X1723" t="s">
        <v>8347</v>
      </c>
    </row>
    <row r="1724" spans="1:24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21">
        <f t="shared" si="157"/>
        <v>42319.25304398148</v>
      </c>
      <c r="L1724" s="24">
        <v>42319.25304398148</v>
      </c>
      <c r="M1724" s="27">
        <f t="shared" si="158"/>
        <v>11</v>
      </c>
      <c r="N1724" s="27">
        <f t="shared" si="159"/>
        <v>2015</v>
      </c>
      <c r="O1724" s="25" t="str">
        <f t="shared" si="160"/>
        <v>Nov</v>
      </c>
      <c r="P1724" s="19">
        <f t="shared" si="161"/>
        <v>42349.25304398148</v>
      </c>
      <c r="Q1724" t="b">
        <v>0</v>
      </c>
      <c r="R1724">
        <v>1</v>
      </c>
      <c r="S1724" t="b">
        <v>0</v>
      </c>
      <c r="T1724" t="s">
        <v>8293</v>
      </c>
      <c r="U1724" s="8">
        <v>3.4722222222222224E-4</v>
      </c>
      <c r="V1724" s="17">
        <f t="shared" si="156"/>
        <v>1</v>
      </c>
      <c r="W1724" t="s">
        <v>8325</v>
      </c>
      <c r="X1724" t="s">
        <v>8347</v>
      </c>
    </row>
    <row r="1725" spans="1:24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21">
        <f t="shared" si="157"/>
        <v>42425.752650462957</v>
      </c>
      <c r="L1725" s="24">
        <v>42425.752650462964</v>
      </c>
      <c r="M1725" s="27">
        <f t="shared" si="158"/>
        <v>2</v>
      </c>
      <c r="N1725" s="27">
        <f t="shared" si="159"/>
        <v>2016</v>
      </c>
      <c r="O1725" s="25" t="str">
        <f t="shared" si="160"/>
        <v>Feb</v>
      </c>
      <c r="P1725" s="19">
        <f t="shared" si="161"/>
        <v>42462.798611111109</v>
      </c>
      <c r="Q1725" t="b">
        <v>0</v>
      </c>
      <c r="R1725">
        <v>3</v>
      </c>
      <c r="S1725" t="b">
        <v>0</v>
      </c>
      <c r="T1725" t="s">
        <v>8293</v>
      </c>
      <c r="U1725" s="8">
        <v>6.5000000000000002E-2</v>
      </c>
      <c r="V1725" s="17">
        <f t="shared" si="156"/>
        <v>216.66666666666666</v>
      </c>
      <c r="W1725" t="s">
        <v>8325</v>
      </c>
      <c r="X1725" t="s">
        <v>8347</v>
      </c>
    </row>
    <row r="1726" spans="1:24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21">
        <f t="shared" si="157"/>
        <v>42129.617071759254</v>
      </c>
      <c r="L1726" s="24">
        <v>42129.617071759261</v>
      </c>
      <c r="M1726" s="27">
        <f t="shared" si="158"/>
        <v>5</v>
      </c>
      <c r="N1726" s="27">
        <f t="shared" si="159"/>
        <v>2015</v>
      </c>
      <c r="O1726" s="25" t="str">
        <f t="shared" si="160"/>
        <v>May</v>
      </c>
      <c r="P1726" s="19">
        <f t="shared" si="161"/>
        <v>42186.041666666664</v>
      </c>
      <c r="Q1726" t="b">
        <v>0</v>
      </c>
      <c r="R1726">
        <v>4</v>
      </c>
      <c r="S1726" t="b">
        <v>0</v>
      </c>
      <c r="T1726" t="s">
        <v>8293</v>
      </c>
      <c r="U1726" s="8">
        <v>5.8333333333333336E-3</v>
      </c>
      <c r="V1726" s="17">
        <f t="shared" si="156"/>
        <v>8.75</v>
      </c>
      <c r="W1726" t="s">
        <v>8325</v>
      </c>
      <c r="X1726" t="s">
        <v>8347</v>
      </c>
    </row>
    <row r="1727" spans="1:24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21">
        <f t="shared" si="157"/>
        <v>41912.724097222221</v>
      </c>
      <c r="L1727" s="24">
        <v>41912.724097222221</v>
      </c>
      <c r="M1727" s="27">
        <f t="shared" si="158"/>
        <v>9</v>
      </c>
      <c r="N1727" s="27">
        <f t="shared" si="159"/>
        <v>2014</v>
      </c>
      <c r="O1727" s="25" t="str">
        <f t="shared" si="160"/>
        <v>Sep</v>
      </c>
      <c r="P1727" s="19">
        <f t="shared" si="161"/>
        <v>41942.724097222221</v>
      </c>
      <c r="Q1727" t="b">
        <v>0</v>
      </c>
      <c r="R1727">
        <v>9</v>
      </c>
      <c r="S1727" t="b">
        <v>0</v>
      </c>
      <c r="T1727" t="s">
        <v>8293</v>
      </c>
      <c r="U1727" s="8">
        <v>0.10181818181818182</v>
      </c>
      <c r="V1727" s="17">
        <f t="shared" si="156"/>
        <v>62.222222222222221</v>
      </c>
      <c r="W1727" t="s">
        <v>8325</v>
      </c>
      <c r="X1727" t="s">
        <v>8347</v>
      </c>
    </row>
    <row r="1728" spans="1:24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21">
        <f t="shared" si="157"/>
        <v>41845.759826388887</v>
      </c>
      <c r="L1728" s="24">
        <v>41845.759826388887</v>
      </c>
      <c r="M1728" s="27">
        <f t="shared" si="158"/>
        <v>7</v>
      </c>
      <c r="N1728" s="27">
        <f t="shared" si="159"/>
        <v>2014</v>
      </c>
      <c r="O1728" s="25" t="str">
        <f t="shared" si="160"/>
        <v>Jul</v>
      </c>
      <c r="P1728" s="19">
        <f t="shared" si="161"/>
        <v>41875.759826388887</v>
      </c>
      <c r="Q1728" t="b">
        <v>0</v>
      </c>
      <c r="R1728">
        <v>16</v>
      </c>
      <c r="S1728" t="b">
        <v>0</v>
      </c>
      <c r="T1728" t="s">
        <v>8293</v>
      </c>
      <c r="U1728" s="8">
        <v>0.33784615384615385</v>
      </c>
      <c r="V1728" s="17">
        <f t="shared" si="156"/>
        <v>137.25</v>
      </c>
      <c r="W1728" t="s">
        <v>8325</v>
      </c>
      <c r="X1728" t="s">
        <v>8347</v>
      </c>
    </row>
    <row r="1729" spans="1:24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21">
        <f t="shared" si="157"/>
        <v>41788.711388888885</v>
      </c>
      <c r="L1729" s="24">
        <v>41788.711388888885</v>
      </c>
      <c r="M1729" s="27">
        <f t="shared" si="158"/>
        <v>5</v>
      </c>
      <c r="N1729" s="27">
        <f t="shared" si="159"/>
        <v>2014</v>
      </c>
      <c r="O1729" s="25" t="str">
        <f t="shared" si="160"/>
        <v>May</v>
      </c>
      <c r="P1729" s="19">
        <f t="shared" si="161"/>
        <v>41817.711388888885</v>
      </c>
      <c r="Q1729" t="b">
        <v>0</v>
      </c>
      <c r="R1729">
        <v>1</v>
      </c>
      <c r="S1729" t="b">
        <v>0</v>
      </c>
      <c r="T1729" t="s">
        <v>8293</v>
      </c>
      <c r="U1729" s="8">
        <v>3.3333333333333332E-4</v>
      </c>
      <c r="V1729" s="17">
        <f t="shared" si="156"/>
        <v>1</v>
      </c>
      <c r="W1729" t="s">
        <v>8325</v>
      </c>
      <c r="X1729" t="s">
        <v>8347</v>
      </c>
    </row>
    <row r="1730" spans="1:24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21">
        <f t="shared" si="157"/>
        <v>42044.719641203701</v>
      </c>
      <c r="L1730" s="24">
        <v>42044.719641203701</v>
      </c>
      <c r="M1730" s="27">
        <f t="shared" si="158"/>
        <v>2</v>
      </c>
      <c r="N1730" s="27">
        <f t="shared" si="159"/>
        <v>2015</v>
      </c>
      <c r="O1730" s="25" t="str">
        <f t="shared" si="160"/>
        <v>Feb</v>
      </c>
      <c r="P1730" s="19">
        <f t="shared" si="161"/>
        <v>42099.249999999993</v>
      </c>
      <c r="Q1730" t="b">
        <v>0</v>
      </c>
      <c r="R1730">
        <v>7</v>
      </c>
      <c r="S1730" t="b">
        <v>0</v>
      </c>
      <c r="T1730" t="s">
        <v>8293</v>
      </c>
      <c r="U1730" s="8">
        <v>0.68400000000000005</v>
      </c>
      <c r="V1730" s="17">
        <f t="shared" ref="V1730:V1793" si="162">E1730/R1730</f>
        <v>122.14285714285714</v>
      </c>
      <c r="W1730" t="s">
        <v>8325</v>
      </c>
      <c r="X1730" t="s">
        <v>8347</v>
      </c>
    </row>
    <row r="1731" spans="1:24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21">
        <f t="shared" ref="K1731:K1794" si="163">(J1730/86400)+25569+(-5/24)</f>
        <v>42268.417523148142</v>
      </c>
      <c r="L1731" s="24">
        <v>42268.417523148149</v>
      </c>
      <c r="M1731" s="27">
        <f t="shared" ref="M1731:M1794" si="164">MONTH(L1731)</f>
        <v>9</v>
      </c>
      <c r="N1731" s="27">
        <f t="shared" ref="N1731:N1794" si="165">YEAR(L1731)</f>
        <v>2015</v>
      </c>
      <c r="O1731" s="25" t="str">
        <f t="shared" ref="O1731:O1794" si="166">VLOOKUP($M1731,$AI$3:$AJ$14,2,FALSE)</f>
        <v>Sep</v>
      </c>
      <c r="P1731" s="19">
        <f t="shared" ref="P1731:P1794" si="167">(I1730/86400)+25569+(-5/24)</f>
        <v>42298.417523148142</v>
      </c>
      <c r="Q1731" t="b">
        <v>0</v>
      </c>
      <c r="R1731">
        <v>0</v>
      </c>
      <c r="S1731" t="b">
        <v>0</v>
      </c>
      <c r="T1731" t="s">
        <v>8293</v>
      </c>
      <c r="U1731" s="8">
        <v>0</v>
      </c>
      <c r="V1731" s="17" t="e">
        <f t="shared" si="162"/>
        <v>#DIV/0!</v>
      </c>
      <c r="W1731" t="s">
        <v>8325</v>
      </c>
      <c r="X1731" t="s">
        <v>8347</v>
      </c>
    </row>
    <row r="1732" spans="1:24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21">
        <f t="shared" si="163"/>
        <v>42470.843819444439</v>
      </c>
      <c r="L1732" s="24">
        <v>42470.843819444446</v>
      </c>
      <c r="M1732" s="27">
        <f t="shared" si="164"/>
        <v>4</v>
      </c>
      <c r="N1732" s="27">
        <f t="shared" si="165"/>
        <v>2016</v>
      </c>
      <c r="O1732" s="25" t="str">
        <f t="shared" si="166"/>
        <v>Apr</v>
      </c>
      <c r="P1732" s="19">
        <f t="shared" si="167"/>
        <v>42530.843819444439</v>
      </c>
      <c r="Q1732" t="b">
        <v>0</v>
      </c>
      <c r="R1732">
        <v>0</v>
      </c>
      <c r="S1732" t="b">
        <v>0</v>
      </c>
      <c r="T1732" t="s">
        <v>8293</v>
      </c>
      <c r="U1732" s="8">
        <v>0</v>
      </c>
      <c r="V1732" s="17" t="e">
        <f t="shared" si="162"/>
        <v>#DIV/0!</v>
      </c>
      <c r="W1732" t="s">
        <v>8325</v>
      </c>
      <c r="X1732" t="s">
        <v>8347</v>
      </c>
    </row>
    <row r="1733" spans="1:24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21">
        <f t="shared" si="163"/>
        <v>42271.879432870366</v>
      </c>
      <c r="L1733" s="24">
        <v>42271.879432870373</v>
      </c>
      <c r="M1733" s="27">
        <f t="shared" si="164"/>
        <v>9</v>
      </c>
      <c r="N1733" s="27">
        <f t="shared" si="165"/>
        <v>2015</v>
      </c>
      <c r="O1733" s="25" t="str">
        <f t="shared" si="166"/>
        <v>Sep</v>
      </c>
      <c r="P1733" s="19">
        <f t="shared" si="167"/>
        <v>42301.879432870366</v>
      </c>
      <c r="Q1733" t="b">
        <v>0</v>
      </c>
      <c r="R1733">
        <v>0</v>
      </c>
      <c r="S1733" t="b">
        <v>0</v>
      </c>
      <c r="T1733" t="s">
        <v>8293</v>
      </c>
      <c r="U1733" s="8">
        <v>0</v>
      </c>
      <c r="V1733" s="17" t="e">
        <f t="shared" si="162"/>
        <v>#DIV/0!</v>
      </c>
      <c r="W1733" t="s">
        <v>8325</v>
      </c>
      <c r="X1733" t="s">
        <v>8347</v>
      </c>
    </row>
    <row r="1734" spans="1:24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21">
        <f t="shared" si="163"/>
        <v>42152.698518518511</v>
      </c>
      <c r="L1734" s="24">
        <v>42152.698518518519</v>
      </c>
      <c r="M1734" s="27">
        <f t="shared" si="164"/>
        <v>5</v>
      </c>
      <c r="N1734" s="27">
        <f t="shared" si="165"/>
        <v>2015</v>
      </c>
      <c r="O1734" s="25" t="str">
        <f t="shared" si="166"/>
        <v>May</v>
      </c>
      <c r="P1734" s="19">
        <f t="shared" si="167"/>
        <v>42166.416666666664</v>
      </c>
      <c r="Q1734" t="b">
        <v>0</v>
      </c>
      <c r="R1734">
        <v>0</v>
      </c>
      <c r="S1734" t="b">
        <v>0</v>
      </c>
      <c r="T1734" t="s">
        <v>8293</v>
      </c>
      <c r="U1734" s="8">
        <v>0</v>
      </c>
      <c r="V1734" s="17" t="e">
        <f t="shared" si="162"/>
        <v>#DIV/0!</v>
      </c>
      <c r="W1734" t="s">
        <v>8325</v>
      </c>
      <c r="X1734" t="s">
        <v>8347</v>
      </c>
    </row>
    <row r="1735" spans="1:24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21">
        <f t="shared" si="163"/>
        <v>42325.475474537037</v>
      </c>
      <c r="L1735" s="24">
        <v>42325.475474537037</v>
      </c>
      <c r="M1735" s="27">
        <f t="shared" si="164"/>
        <v>11</v>
      </c>
      <c r="N1735" s="27">
        <f t="shared" si="165"/>
        <v>2015</v>
      </c>
      <c r="O1735" s="25" t="str">
        <f t="shared" si="166"/>
        <v>Nov</v>
      </c>
      <c r="P1735" s="19">
        <f t="shared" si="167"/>
        <v>42384.999999999993</v>
      </c>
      <c r="Q1735" t="b">
        <v>0</v>
      </c>
      <c r="R1735">
        <v>0</v>
      </c>
      <c r="S1735" t="b">
        <v>0</v>
      </c>
      <c r="T1735" t="s">
        <v>8293</v>
      </c>
      <c r="U1735" s="8">
        <v>0</v>
      </c>
      <c r="V1735" s="17" t="e">
        <f t="shared" si="162"/>
        <v>#DIV/0!</v>
      </c>
      <c r="W1735" t="s">
        <v>8325</v>
      </c>
      <c r="X1735" t="s">
        <v>8347</v>
      </c>
    </row>
    <row r="1736" spans="1:24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21">
        <f t="shared" si="163"/>
        <v>42614.467291666668</v>
      </c>
      <c r="L1736" s="24">
        <v>42614.467291666668</v>
      </c>
      <c r="M1736" s="27">
        <f t="shared" si="164"/>
        <v>9</v>
      </c>
      <c r="N1736" s="27">
        <f t="shared" si="165"/>
        <v>2016</v>
      </c>
      <c r="O1736" s="25" t="str">
        <f t="shared" si="166"/>
        <v>Sep</v>
      </c>
      <c r="P1736" s="19">
        <f t="shared" si="167"/>
        <v>42626.687499999993</v>
      </c>
      <c r="Q1736" t="b">
        <v>0</v>
      </c>
      <c r="R1736">
        <v>1</v>
      </c>
      <c r="S1736" t="b">
        <v>0</v>
      </c>
      <c r="T1736" t="s">
        <v>8293</v>
      </c>
      <c r="U1736" s="8">
        <v>2.2222222222222223E-4</v>
      </c>
      <c r="V1736" s="17">
        <f t="shared" si="162"/>
        <v>1</v>
      </c>
      <c r="W1736" t="s">
        <v>8325</v>
      </c>
      <c r="X1736" t="s">
        <v>8347</v>
      </c>
    </row>
    <row r="1737" spans="1:24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21">
        <f t="shared" si="163"/>
        <v>42101.828194444439</v>
      </c>
      <c r="L1737" s="24">
        <v>42101.828194444446</v>
      </c>
      <c r="M1737" s="27">
        <f t="shared" si="164"/>
        <v>4</v>
      </c>
      <c r="N1737" s="27">
        <f t="shared" si="165"/>
        <v>2015</v>
      </c>
      <c r="O1737" s="25" t="str">
        <f t="shared" si="166"/>
        <v>Apr</v>
      </c>
      <c r="P1737" s="19">
        <f t="shared" si="167"/>
        <v>42131.828194444439</v>
      </c>
      <c r="Q1737" t="b">
        <v>0</v>
      </c>
      <c r="R1737">
        <v>2</v>
      </c>
      <c r="S1737" t="b">
        <v>0</v>
      </c>
      <c r="T1737" t="s">
        <v>8293</v>
      </c>
      <c r="U1737" s="8">
        <v>0.11</v>
      </c>
      <c r="V1737" s="17">
        <f t="shared" si="162"/>
        <v>55</v>
      </c>
      <c r="W1737" t="s">
        <v>8325</v>
      </c>
      <c r="X1737" t="s">
        <v>8347</v>
      </c>
    </row>
    <row r="1738" spans="1:24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21">
        <f t="shared" si="163"/>
        <v>42559.605844907404</v>
      </c>
      <c r="L1738" s="24">
        <v>42559.605844907404</v>
      </c>
      <c r="M1738" s="27">
        <f t="shared" si="164"/>
        <v>7</v>
      </c>
      <c r="N1738" s="27">
        <f t="shared" si="165"/>
        <v>2016</v>
      </c>
      <c r="O1738" s="25" t="str">
        <f t="shared" si="166"/>
        <v>Jul</v>
      </c>
      <c r="P1738" s="19">
        <f t="shared" si="167"/>
        <v>42589.605844907404</v>
      </c>
      <c r="Q1738" t="b">
        <v>0</v>
      </c>
      <c r="R1738">
        <v>1</v>
      </c>
      <c r="S1738" t="b">
        <v>0</v>
      </c>
      <c r="T1738" t="s">
        <v>8293</v>
      </c>
      <c r="U1738" s="8">
        <v>7.3333333333333332E-3</v>
      </c>
      <c r="V1738" s="17">
        <f t="shared" si="162"/>
        <v>22</v>
      </c>
      <c r="W1738" t="s">
        <v>8325</v>
      </c>
      <c r="X1738" t="s">
        <v>8347</v>
      </c>
    </row>
    <row r="1739" spans="1:24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21">
        <f t="shared" si="163"/>
        <v>42286.65315972222</v>
      </c>
      <c r="L1739" s="24">
        <v>42286.65315972222</v>
      </c>
      <c r="M1739" s="27">
        <f t="shared" si="164"/>
        <v>10</v>
      </c>
      <c r="N1739" s="27">
        <f t="shared" si="165"/>
        <v>2015</v>
      </c>
      <c r="O1739" s="25" t="str">
        <f t="shared" si="166"/>
        <v>Oct</v>
      </c>
      <c r="P1739" s="19">
        <f t="shared" si="167"/>
        <v>42316.694826388884</v>
      </c>
      <c r="Q1739" t="b">
        <v>0</v>
      </c>
      <c r="R1739">
        <v>15</v>
      </c>
      <c r="S1739" t="b">
        <v>0</v>
      </c>
      <c r="T1739" t="s">
        <v>8293</v>
      </c>
      <c r="U1739" s="8">
        <v>0.21249999999999999</v>
      </c>
      <c r="V1739" s="17">
        <f t="shared" si="162"/>
        <v>56.666666666666664</v>
      </c>
      <c r="W1739" t="s">
        <v>8325</v>
      </c>
      <c r="X1739" t="s">
        <v>8347</v>
      </c>
    </row>
    <row r="1740" spans="1:24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21">
        <f t="shared" si="163"/>
        <v>42175.740648148145</v>
      </c>
      <c r="L1740" s="24">
        <v>42175.740648148145</v>
      </c>
      <c r="M1740" s="27">
        <f t="shared" si="164"/>
        <v>6</v>
      </c>
      <c r="N1740" s="27">
        <f t="shared" si="165"/>
        <v>2015</v>
      </c>
      <c r="O1740" s="25" t="str">
        <f t="shared" si="166"/>
        <v>Jun</v>
      </c>
      <c r="P1740" s="19">
        <f t="shared" si="167"/>
        <v>42205.740648148145</v>
      </c>
      <c r="Q1740" t="b">
        <v>0</v>
      </c>
      <c r="R1740">
        <v>1</v>
      </c>
      <c r="S1740" t="b">
        <v>0</v>
      </c>
      <c r="T1740" t="s">
        <v>8293</v>
      </c>
      <c r="U1740" s="8">
        <v>4.0000000000000001E-3</v>
      </c>
      <c r="V1740" s="17">
        <f t="shared" si="162"/>
        <v>20</v>
      </c>
      <c r="W1740" t="s">
        <v>8325</v>
      </c>
      <c r="X1740" t="s">
        <v>8347</v>
      </c>
    </row>
    <row r="1741" spans="1:24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21">
        <f t="shared" si="163"/>
        <v>41884.665995370371</v>
      </c>
      <c r="L1741" s="24">
        <v>41884.665995370371</v>
      </c>
      <c r="M1741" s="27">
        <f t="shared" si="164"/>
        <v>9</v>
      </c>
      <c r="N1741" s="27">
        <f t="shared" si="165"/>
        <v>2014</v>
      </c>
      <c r="O1741" s="25" t="str">
        <f t="shared" si="166"/>
        <v>Sep</v>
      </c>
      <c r="P1741" s="19">
        <f t="shared" si="167"/>
        <v>41914.665995370371</v>
      </c>
      <c r="Q1741" t="b">
        <v>0</v>
      </c>
      <c r="R1741">
        <v>1</v>
      </c>
      <c r="S1741" t="b">
        <v>0</v>
      </c>
      <c r="T1741" t="s">
        <v>8293</v>
      </c>
      <c r="U1741" s="8">
        <v>1E-3</v>
      </c>
      <c r="V1741" s="17">
        <f t="shared" si="162"/>
        <v>1</v>
      </c>
      <c r="W1741" t="s">
        <v>8325</v>
      </c>
      <c r="X1741" t="s">
        <v>8347</v>
      </c>
    </row>
    <row r="1742" spans="1:24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21">
        <f t="shared" si="163"/>
        <v>42435.665879629632</v>
      </c>
      <c r="L1742" s="24">
        <v>42435.665879629632</v>
      </c>
      <c r="M1742" s="27">
        <f t="shared" si="164"/>
        <v>3</v>
      </c>
      <c r="N1742" s="27">
        <f t="shared" si="165"/>
        <v>2016</v>
      </c>
      <c r="O1742" s="25" t="str">
        <f t="shared" si="166"/>
        <v>Mar</v>
      </c>
      <c r="P1742" s="19">
        <f t="shared" si="167"/>
        <v>42494.624212962961</v>
      </c>
      <c r="Q1742" t="b">
        <v>0</v>
      </c>
      <c r="R1742">
        <v>0</v>
      </c>
      <c r="S1742" t="b">
        <v>0</v>
      </c>
      <c r="T1742" t="s">
        <v>8293</v>
      </c>
      <c r="U1742" s="8">
        <v>0</v>
      </c>
      <c r="V1742" s="17" t="e">
        <f t="shared" si="162"/>
        <v>#DIV/0!</v>
      </c>
      <c r="W1742" t="s">
        <v>8325</v>
      </c>
      <c r="X1742" t="s">
        <v>8347</v>
      </c>
    </row>
    <row r="1743" spans="1:24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21">
        <f t="shared" si="163"/>
        <v>42171.609050925923</v>
      </c>
      <c r="L1743" s="24">
        <v>42171.609050925923</v>
      </c>
      <c r="M1743" s="27">
        <f t="shared" si="164"/>
        <v>6</v>
      </c>
      <c r="N1743" s="27">
        <f t="shared" si="165"/>
        <v>2015</v>
      </c>
      <c r="O1743" s="25" t="str">
        <f t="shared" si="166"/>
        <v>Jun</v>
      </c>
      <c r="P1743" s="19">
        <f t="shared" si="167"/>
        <v>42201.609050925923</v>
      </c>
      <c r="Q1743" t="b">
        <v>0</v>
      </c>
      <c r="R1743">
        <v>52</v>
      </c>
      <c r="S1743" t="b">
        <v>1</v>
      </c>
      <c r="T1743" t="s">
        <v>8285</v>
      </c>
      <c r="U1743" s="8">
        <v>1.1083333333333334</v>
      </c>
      <c r="V1743" s="17">
        <f t="shared" si="162"/>
        <v>25.576923076923077</v>
      </c>
      <c r="W1743" t="s">
        <v>8338</v>
      </c>
      <c r="X1743" t="s">
        <v>8339</v>
      </c>
    </row>
    <row r="1744" spans="1:24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21">
        <f t="shared" si="163"/>
        <v>42120.419803240737</v>
      </c>
      <c r="L1744" s="24">
        <v>42120.419803240744</v>
      </c>
      <c r="M1744" s="27">
        <f t="shared" si="164"/>
        <v>4</v>
      </c>
      <c r="N1744" s="27">
        <f t="shared" si="165"/>
        <v>2015</v>
      </c>
      <c r="O1744" s="25" t="str">
        <f t="shared" si="166"/>
        <v>Apr</v>
      </c>
      <c r="P1744" s="19">
        <f t="shared" si="167"/>
        <v>42165.419803240737</v>
      </c>
      <c r="Q1744" t="b">
        <v>0</v>
      </c>
      <c r="R1744">
        <v>34</v>
      </c>
      <c r="S1744" t="b">
        <v>1</v>
      </c>
      <c r="T1744" t="s">
        <v>8285</v>
      </c>
      <c r="U1744" s="8">
        <v>1.0874999999999999</v>
      </c>
      <c r="V1744" s="17">
        <f t="shared" si="162"/>
        <v>63.970588235294116</v>
      </c>
      <c r="W1744" t="s">
        <v>8338</v>
      </c>
      <c r="X1744" t="s">
        <v>8339</v>
      </c>
    </row>
    <row r="1745" spans="1:24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21">
        <f t="shared" si="163"/>
        <v>42710.668634259258</v>
      </c>
      <c r="L1745" s="24">
        <v>42710.668634259258</v>
      </c>
      <c r="M1745" s="27">
        <f t="shared" si="164"/>
        <v>12</v>
      </c>
      <c r="N1745" s="27">
        <f t="shared" si="165"/>
        <v>2016</v>
      </c>
      <c r="O1745" s="25" t="str">
        <f t="shared" si="166"/>
        <v>Dec</v>
      </c>
      <c r="P1745" s="19">
        <f t="shared" si="167"/>
        <v>42742.666666666664</v>
      </c>
      <c r="Q1745" t="b">
        <v>0</v>
      </c>
      <c r="R1745">
        <v>67</v>
      </c>
      <c r="S1745" t="b">
        <v>1</v>
      </c>
      <c r="T1745" t="s">
        <v>8285</v>
      </c>
      <c r="U1745" s="8">
        <v>1.0041666666666667</v>
      </c>
      <c r="V1745" s="17">
        <f t="shared" si="162"/>
        <v>89.925373134328353</v>
      </c>
      <c r="W1745" t="s">
        <v>8338</v>
      </c>
      <c r="X1745" t="s">
        <v>8339</v>
      </c>
    </row>
    <row r="1746" spans="1:24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21">
        <f t="shared" si="163"/>
        <v>42586.717303240737</v>
      </c>
      <c r="L1746" s="24">
        <v>42586.717303240737</v>
      </c>
      <c r="M1746" s="27">
        <f t="shared" si="164"/>
        <v>8</v>
      </c>
      <c r="N1746" s="27">
        <f t="shared" si="165"/>
        <v>2016</v>
      </c>
      <c r="O1746" s="25" t="str">
        <f t="shared" si="166"/>
        <v>Aug</v>
      </c>
      <c r="P1746" s="19">
        <f t="shared" si="167"/>
        <v>42608.957638888889</v>
      </c>
      <c r="Q1746" t="b">
        <v>0</v>
      </c>
      <c r="R1746">
        <v>70</v>
      </c>
      <c r="S1746" t="b">
        <v>1</v>
      </c>
      <c r="T1746" t="s">
        <v>8285</v>
      </c>
      <c r="U1746" s="8">
        <v>1.1845454545454546</v>
      </c>
      <c r="V1746" s="17">
        <f t="shared" si="162"/>
        <v>93.071428571428569</v>
      </c>
      <c r="W1746" t="s">
        <v>8338</v>
      </c>
      <c r="X1746" t="s">
        <v>8339</v>
      </c>
    </row>
    <row r="1747" spans="1:24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21">
        <f t="shared" si="163"/>
        <v>42026.396724537037</v>
      </c>
      <c r="L1747" s="24">
        <v>42026.396724537037</v>
      </c>
      <c r="M1747" s="27">
        <f t="shared" si="164"/>
        <v>1</v>
      </c>
      <c r="N1747" s="27">
        <f t="shared" si="165"/>
        <v>2015</v>
      </c>
      <c r="O1747" s="25" t="str">
        <f t="shared" si="166"/>
        <v>Jan</v>
      </c>
      <c r="P1747" s="19">
        <f t="shared" si="167"/>
        <v>42071.355057870365</v>
      </c>
      <c r="Q1747" t="b">
        <v>0</v>
      </c>
      <c r="R1747">
        <v>89</v>
      </c>
      <c r="S1747" t="b">
        <v>1</v>
      </c>
      <c r="T1747" t="s">
        <v>8285</v>
      </c>
      <c r="U1747" s="8">
        <v>1.1401428571428571</v>
      </c>
      <c r="V1747" s="17">
        <f t="shared" si="162"/>
        <v>89.674157303370791</v>
      </c>
      <c r="W1747" t="s">
        <v>8338</v>
      </c>
      <c r="X1747" t="s">
        <v>8339</v>
      </c>
    </row>
    <row r="1748" spans="1:24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21">
        <f t="shared" si="163"/>
        <v>42690.051365740735</v>
      </c>
      <c r="L1748" s="24">
        <v>42690.051365740743</v>
      </c>
      <c r="M1748" s="27">
        <f t="shared" si="164"/>
        <v>11</v>
      </c>
      <c r="N1748" s="27">
        <f t="shared" si="165"/>
        <v>2016</v>
      </c>
      <c r="O1748" s="25" t="str">
        <f t="shared" si="166"/>
        <v>Nov</v>
      </c>
      <c r="P1748" s="19">
        <f t="shared" si="167"/>
        <v>42725.874999999993</v>
      </c>
      <c r="Q1748" t="b">
        <v>0</v>
      </c>
      <c r="R1748">
        <v>107</v>
      </c>
      <c r="S1748" t="b">
        <v>1</v>
      </c>
      <c r="T1748" t="s">
        <v>8285</v>
      </c>
      <c r="U1748" s="8">
        <v>1.4810000000000001</v>
      </c>
      <c r="V1748" s="17">
        <f t="shared" si="162"/>
        <v>207.61682242990653</v>
      </c>
      <c r="W1748" t="s">
        <v>8338</v>
      </c>
      <c r="X1748" t="s">
        <v>8339</v>
      </c>
    </row>
    <row r="1749" spans="1:24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21">
        <f t="shared" si="163"/>
        <v>42667.968368055554</v>
      </c>
      <c r="L1749" s="24">
        <v>42667.968368055554</v>
      </c>
      <c r="M1749" s="27">
        <f t="shared" si="164"/>
        <v>10</v>
      </c>
      <c r="N1749" s="27">
        <f t="shared" si="165"/>
        <v>2016</v>
      </c>
      <c r="O1749" s="25" t="str">
        <f t="shared" si="166"/>
        <v>Oct</v>
      </c>
      <c r="P1749" s="19">
        <f t="shared" si="167"/>
        <v>42697.874999999993</v>
      </c>
      <c r="Q1749" t="b">
        <v>0</v>
      </c>
      <c r="R1749">
        <v>159</v>
      </c>
      <c r="S1749" t="b">
        <v>1</v>
      </c>
      <c r="T1749" t="s">
        <v>8285</v>
      </c>
      <c r="U1749" s="8">
        <v>1.0495555555555556</v>
      </c>
      <c r="V1749" s="17">
        <f t="shared" si="162"/>
        <v>59.408805031446541</v>
      </c>
      <c r="W1749" t="s">
        <v>8338</v>
      </c>
      <c r="X1749" t="s">
        <v>8339</v>
      </c>
    </row>
    <row r="1750" spans="1:24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21">
        <f t="shared" si="163"/>
        <v>42292.22719907407</v>
      </c>
      <c r="L1750" s="24">
        <v>42292.227199074077</v>
      </c>
      <c r="M1750" s="27">
        <f t="shared" si="164"/>
        <v>10</v>
      </c>
      <c r="N1750" s="27">
        <f t="shared" si="165"/>
        <v>2015</v>
      </c>
      <c r="O1750" s="25" t="str">
        <f t="shared" si="166"/>
        <v>Oct</v>
      </c>
      <c r="P1750" s="19">
        <f t="shared" si="167"/>
        <v>42321.416666666664</v>
      </c>
      <c r="Q1750" t="b">
        <v>0</v>
      </c>
      <c r="R1750">
        <v>181</v>
      </c>
      <c r="S1750" t="b">
        <v>1</v>
      </c>
      <c r="T1750" t="s">
        <v>8285</v>
      </c>
      <c r="U1750" s="8">
        <v>1.29948</v>
      </c>
      <c r="V1750" s="17">
        <f t="shared" si="162"/>
        <v>358.97237569060775</v>
      </c>
      <c r="W1750" t="s">
        <v>8338</v>
      </c>
      <c r="X1750" t="s">
        <v>8339</v>
      </c>
    </row>
    <row r="1751" spans="1:24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21">
        <f t="shared" si="163"/>
        <v>42219.742395833331</v>
      </c>
      <c r="L1751" s="24">
        <v>42219.742395833331</v>
      </c>
      <c r="M1751" s="27">
        <f t="shared" si="164"/>
        <v>8</v>
      </c>
      <c r="N1751" s="27">
        <f t="shared" si="165"/>
        <v>2015</v>
      </c>
      <c r="O1751" s="25" t="str">
        <f t="shared" si="166"/>
        <v>Aug</v>
      </c>
      <c r="P1751" s="19">
        <f t="shared" si="167"/>
        <v>42249.742395833331</v>
      </c>
      <c r="Q1751" t="b">
        <v>0</v>
      </c>
      <c r="R1751">
        <v>131</v>
      </c>
      <c r="S1751" t="b">
        <v>1</v>
      </c>
      <c r="T1751" t="s">
        <v>8285</v>
      </c>
      <c r="U1751" s="8">
        <v>1.2348756218905472</v>
      </c>
      <c r="V1751" s="17">
        <f t="shared" si="162"/>
        <v>94.736641221374043</v>
      </c>
      <c r="W1751" t="s">
        <v>8338</v>
      </c>
      <c r="X1751" t="s">
        <v>8339</v>
      </c>
    </row>
    <row r="1752" spans="1:24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21">
        <f t="shared" si="163"/>
        <v>42758.767604166664</v>
      </c>
      <c r="L1752" s="24">
        <v>42758.767604166664</v>
      </c>
      <c r="M1752" s="27">
        <f t="shared" si="164"/>
        <v>1</v>
      </c>
      <c r="N1752" s="27">
        <f t="shared" si="165"/>
        <v>2017</v>
      </c>
      <c r="O1752" s="25" t="str">
        <f t="shared" si="166"/>
        <v>Jan</v>
      </c>
      <c r="P1752" s="19">
        <f t="shared" si="167"/>
        <v>42795.583333333336</v>
      </c>
      <c r="Q1752" t="b">
        <v>0</v>
      </c>
      <c r="R1752">
        <v>125</v>
      </c>
      <c r="S1752" t="b">
        <v>1</v>
      </c>
      <c r="T1752" t="s">
        <v>8285</v>
      </c>
      <c r="U1752" s="8">
        <v>2.0162</v>
      </c>
      <c r="V1752" s="17">
        <f t="shared" si="162"/>
        <v>80.647999999999996</v>
      </c>
      <c r="W1752" t="s">
        <v>8338</v>
      </c>
      <c r="X1752" t="s">
        <v>8339</v>
      </c>
    </row>
    <row r="1753" spans="1:24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21">
        <f t="shared" si="163"/>
        <v>42454.628518518519</v>
      </c>
      <c r="L1753" s="24">
        <v>42454.628518518519</v>
      </c>
      <c r="M1753" s="27">
        <f t="shared" si="164"/>
        <v>3</v>
      </c>
      <c r="N1753" s="27">
        <f t="shared" si="165"/>
        <v>2016</v>
      </c>
      <c r="O1753" s="25" t="str">
        <f t="shared" si="166"/>
        <v>Mar</v>
      </c>
      <c r="P1753" s="19">
        <f t="shared" si="167"/>
        <v>42479.628518518519</v>
      </c>
      <c r="Q1753" t="b">
        <v>0</v>
      </c>
      <c r="R1753">
        <v>61</v>
      </c>
      <c r="S1753" t="b">
        <v>1</v>
      </c>
      <c r="T1753" t="s">
        <v>8285</v>
      </c>
      <c r="U1753" s="8">
        <v>1.0289999999999999</v>
      </c>
      <c r="V1753" s="17">
        <f t="shared" si="162"/>
        <v>168.68852459016392</v>
      </c>
      <c r="W1753" t="s">
        <v>8338</v>
      </c>
      <c r="X1753" t="s">
        <v>8339</v>
      </c>
    </row>
    <row r="1754" spans="1:24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21">
        <f t="shared" si="163"/>
        <v>42052.573182870365</v>
      </c>
      <c r="L1754" s="24">
        <v>42052.573182870372</v>
      </c>
      <c r="M1754" s="27">
        <f t="shared" si="164"/>
        <v>2</v>
      </c>
      <c r="N1754" s="27">
        <f t="shared" si="165"/>
        <v>2015</v>
      </c>
      <c r="O1754" s="25" t="str">
        <f t="shared" si="166"/>
        <v>Feb</v>
      </c>
      <c r="P1754" s="19">
        <f t="shared" si="167"/>
        <v>42082.5315162037</v>
      </c>
      <c r="Q1754" t="b">
        <v>0</v>
      </c>
      <c r="R1754">
        <v>90</v>
      </c>
      <c r="S1754" t="b">
        <v>1</v>
      </c>
      <c r="T1754" t="s">
        <v>8285</v>
      </c>
      <c r="U1754" s="8">
        <v>2.6016666666666666</v>
      </c>
      <c r="V1754" s="17">
        <f t="shared" si="162"/>
        <v>34.68888888888889</v>
      </c>
      <c r="W1754" t="s">
        <v>8338</v>
      </c>
      <c r="X1754" t="s">
        <v>8339</v>
      </c>
    </row>
    <row r="1755" spans="1:24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21">
        <f t="shared" si="163"/>
        <v>42627.044930555552</v>
      </c>
      <c r="L1755" s="24">
        <v>42627.044930555552</v>
      </c>
      <c r="M1755" s="27">
        <f t="shared" si="164"/>
        <v>9</v>
      </c>
      <c r="N1755" s="27">
        <f t="shared" si="165"/>
        <v>2016</v>
      </c>
      <c r="O1755" s="25" t="str">
        <f t="shared" si="166"/>
        <v>Sep</v>
      </c>
      <c r="P1755" s="19">
        <f t="shared" si="167"/>
        <v>42657.044930555552</v>
      </c>
      <c r="Q1755" t="b">
        <v>0</v>
      </c>
      <c r="R1755">
        <v>35</v>
      </c>
      <c r="S1755" t="b">
        <v>1</v>
      </c>
      <c r="T1755" t="s">
        <v>8285</v>
      </c>
      <c r="U1755" s="8">
        <v>1.08</v>
      </c>
      <c r="V1755" s="17">
        <f t="shared" si="162"/>
        <v>462.85714285714283</v>
      </c>
      <c r="W1755" t="s">
        <v>8338</v>
      </c>
      <c r="X1755" t="s">
        <v>8339</v>
      </c>
    </row>
    <row r="1756" spans="1:24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21">
        <f t="shared" si="163"/>
        <v>42420.541296296295</v>
      </c>
      <c r="L1756" s="24">
        <v>42420.541296296295</v>
      </c>
      <c r="M1756" s="27">
        <f t="shared" si="164"/>
        <v>2</v>
      </c>
      <c r="N1756" s="27">
        <f t="shared" si="165"/>
        <v>2016</v>
      </c>
      <c r="O1756" s="25" t="str">
        <f t="shared" si="166"/>
        <v>Feb</v>
      </c>
      <c r="P1756" s="19">
        <f t="shared" si="167"/>
        <v>42450.499629629623</v>
      </c>
      <c r="Q1756" t="b">
        <v>0</v>
      </c>
      <c r="R1756">
        <v>90</v>
      </c>
      <c r="S1756" t="b">
        <v>1</v>
      </c>
      <c r="T1756" t="s">
        <v>8285</v>
      </c>
      <c r="U1756" s="8">
        <v>1.1052941176470588</v>
      </c>
      <c r="V1756" s="17">
        <f t="shared" si="162"/>
        <v>104.38888888888889</v>
      </c>
      <c r="W1756" t="s">
        <v>8338</v>
      </c>
      <c r="X1756" t="s">
        <v>8339</v>
      </c>
    </row>
    <row r="1757" spans="1:24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21">
        <f t="shared" si="163"/>
        <v>42067.668437499997</v>
      </c>
      <c r="L1757" s="24">
        <v>42067.668437499997</v>
      </c>
      <c r="M1757" s="27">
        <f t="shared" si="164"/>
        <v>3</v>
      </c>
      <c r="N1757" s="27">
        <f t="shared" si="165"/>
        <v>2015</v>
      </c>
      <c r="O1757" s="25" t="str">
        <f t="shared" si="166"/>
        <v>Mar</v>
      </c>
      <c r="P1757" s="19">
        <f t="shared" si="167"/>
        <v>42097.626770833333</v>
      </c>
      <c r="Q1757" t="b">
        <v>0</v>
      </c>
      <c r="R1757">
        <v>4</v>
      </c>
      <c r="S1757" t="b">
        <v>1</v>
      </c>
      <c r="T1757" t="s">
        <v>8285</v>
      </c>
      <c r="U1757" s="8">
        <v>1.2</v>
      </c>
      <c r="V1757" s="17">
        <f t="shared" si="162"/>
        <v>7.5</v>
      </c>
      <c r="W1757" t="s">
        <v>8338</v>
      </c>
      <c r="X1757" t="s">
        <v>8339</v>
      </c>
    </row>
    <row r="1758" spans="1:24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21">
        <f t="shared" si="163"/>
        <v>42252.580567129626</v>
      </c>
      <c r="L1758" s="24">
        <v>42252.580567129633</v>
      </c>
      <c r="M1758" s="27">
        <f t="shared" si="164"/>
        <v>9</v>
      </c>
      <c r="N1758" s="27">
        <f t="shared" si="165"/>
        <v>2015</v>
      </c>
      <c r="O1758" s="25" t="str">
        <f t="shared" si="166"/>
        <v>Sep</v>
      </c>
      <c r="P1758" s="19">
        <f t="shared" si="167"/>
        <v>42282.580567129626</v>
      </c>
      <c r="Q1758" t="b">
        <v>0</v>
      </c>
      <c r="R1758">
        <v>120</v>
      </c>
      <c r="S1758" t="b">
        <v>1</v>
      </c>
      <c r="T1758" t="s">
        <v>8285</v>
      </c>
      <c r="U1758" s="8">
        <v>1.0282909090909091</v>
      </c>
      <c r="V1758" s="17">
        <f t="shared" si="162"/>
        <v>47.13</v>
      </c>
      <c r="W1758" t="s">
        <v>8338</v>
      </c>
      <c r="X1758" t="s">
        <v>8339</v>
      </c>
    </row>
    <row r="1759" spans="1:24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21">
        <f t="shared" si="163"/>
        <v>42570.959131944437</v>
      </c>
      <c r="L1759" s="24">
        <v>42570.959131944444</v>
      </c>
      <c r="M1759" s="27">
        <f t="shared" si="164"/>
        <v>7</v>
      </c>
      <c r="N1759" s="27">
        <f t="shared" si="165"/>
        <v>2016</v>
      </c>
      <c r="O1759" s="25" t="str">
        <f t="shared" si="166"/>
        <v>Jul</v>
      </c>
      <c r="P1759" s="19">
        <f t="shared" si="167"/>
        <v>42610.959131944437</v>
      </c>
      <c r="Q1759" t="b">
        <v>0</v>
      </c>
      <c r="R1759">
        <v>14</v>
      </c>
      <c r="S1759" t="b">
        <v>1</v>
      </c>
      <c r="T1759" t="s">
        <v>8285</v>
      </c>
      <c r="U1759" s="8">
        <v>1.1599999999999999</v>
      </c>
      <c r="V1759" s="17">
        <f t="shared" si="162"/>
        <v>414.28571428571428</v>
      </c>
      <c r="W1759" t="s">
        <v>8338</v>
      </c>
      <c r="X1759" t="s">
        <v>8339</v>
      </c>
    </row>
    <row r="1760" spans="1:24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21">
        <f t="shared" si="163"/>
        <v>42733.619016203702</v>
      </c>
      <c r="L1760" s="24">
        <v>42733.619016203702</v>
      </c>
      <c r="M1760" s="27">
        <f t="shared" si="164"/>
        <v>12</v>
      </c>
      <c r="N1760" s="27">
        <f t="shared" si="165"/>
        <v>2016</v>
      </c>
      <c r="O1760" s="25" t="str">
        <f t="shared" si="166"/>
        <v>Dec</v>
      </c>
      <c r="P1760" s="19">
        <f t="shared" si="167"/>
        <v>42763.603472222218</v>
      </c>
      <c r="Q1760" t="b">
        <v>0</v>
      </c>
      <c r="R1760">
        <v>27</v>
      </c>
      <c r="S1760" t="b">
        <v>1</v>
      </c>
      <c r="T1760" t="s">
        <v>8285</v>
      </c>
      <c r="U1760" s="8">
        <v>1.147</v>
      </c>
      <c r="V1760" s="17">
        <f t="shared" si="162"/>
        <v>42.481481481481481</v>
      </c>
      <c r="W1760" t="s">
        <v>8338</v>
      </c>
      <c r="X1760" t="s">
        <v>8339</v>
      </c>
    </row>
    <row r="1761" spans="1:24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21">
        <f t="shared" si="163"/>
        <v>42505.74759259259</v>
      </c>
      <c r="L1761" s="24">
        <v>42505.74759259259</v>
      </c>
      <c r="M1761" s="27">
        <f t="shared" si="164"/>
        <v>5</v>
      </c>
      <c r="N1761" s="27">
        <f t="shared" si="165"/>
        <v>2016</v>
      </c>
      <c r="O1761" s="25" t="str">
        <f t="shared" si="166"/>
        <v>May</v>
      </c>
      <c r="P1761" s="19">
        <f t="shared" si="167"/>
        <v>42565.74759259259</v>
      </c>
      <c r="Q1761" t="b">
        <v>0</v>
      </c>
      <c r="R1761">
        <v>49</v>
      </c>
      <c r="S1761" t="b">
        <v>1</v>
      </c>
      <c r="T1761" t="s">
        <v>8285</v>
      </c>
      <c r="U1761" s="8">
        <v>1.0660000000000001</v>
      </c>
      <c r="V1761" s="17">
        <f t="shared" si="162"/>
        <v>108.77551020408163</v>
      </c>
      <c r="W1761" t="s">
        <v>8338</v>
      </c>
      <c r="X1761" t="s">
        <v>8339</v>
      </c>
    </row>
    <row r="1762" spans="1:24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21">
        <f t="shared" si="163"/>
        <v>42068.620706018519</v>
      </c>
      <c r="L1762" s="24">
        <v>42068.620706018519</v>
      </c>
      <c r="M1762" s="27">
        <f t="shared" si="164"/>
        <v>3</v>
      </c>
      <c r="N1762" s="27">
        <f t="shared" si="165"/>
        <v>2015</v>
      </c>
      <c r="O1762" s="25" t="str">
        <f t="shared" si="166"/>
        <v>Mar</v>
      </c>
      <c r="P1762" s="19">
        <f t="shared" si="167"/>
        <v>42088.579039351847</v>
      </c>
      <c r="Q1762" t="b">
        <v>0</v>
      </c>
      <c r="R1762">
        <v>102</v>
      </c>
      <c r="S1762" t="b">
        <v>1</v>
      </c>
      <c r="T1762" t="s">
        <v>8285</v>
      </c>
      <c r="U1762" s="8">
        <v>1.6544000000000001</v>
      </c>
      <c r="V1762" s="17">
        <f t="shared" si="162"/>
        <v>81.098039215686271</v>
      </c>
      <c r="W1762" t="s">
        <v>8338</v>
      </c>
      <c r="X1762" t="s">
        <v>8339</v>
      </c>
    </row>
    <row r="1763" spans="1:24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21">
        <f t="shared" si="163"/>
        <v>42405.464270833334</v>
      </c>
      <c r="L1763" s="24">
        <v>42405.464270833334</v>
      </c>
      <c r="M1763" s="27">
        <f t="shared" si="164"/>
        <v>2</v>
      </c>
      <c r="N1763" s="27">
        <f t="shared" si="165"/>
        <v>2016</v>
      </c>
      <c r="O1763" s="25" t="str">
        <f t="shared" si="166"/>
        <v>Feb</v>
      </c>
      <c r="P1763" s="19">
        <f t="shared" si="167"/>
        <v>42425.464270833334</v>
      </c>
      <c r="Q1763" t="b">
        <v>0</v>
      </c>
      <c r="R1763">
        <v>3</v>
      </c>
      <c r="S1763" t="b">
        <v>1</v>
      </c>
      <c r="T1763" t="s">
        <v>8285</v>
      </c>
      <c r="U1763" s="8">
        <v>1.55</v>
      </c>
      <c r="V1763" s="17">
        <f t="shared" si="162"/>
        <v>51.666666666666664</v>
      </c>
      <c r="W1763" t="s">
        <v>8338</v>
      </c>
      <c r="X1763" t="s">
        <v>8339</v>
      </c>
    </row>
    <row r="1764" spans="1:24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21">
        <f t="shared" si="163"/>
        <v>42209.359490740739</v>
      </c>
      <c r="L1764" s="24">
        <v>42209.359490740739</v>
      </c>
      <c r="M1764" s="27">
        <f t="shared" si="164"/>
        <v>7</v>
      </c>
      <c r="N1764" s="27">
        <f t="shared" si="165"/>
        <v>2015</v>
      </c>
      <c r="O1764" s="25" t="str">
        <f t="shared" si="166"/>
        <v>Jul</v>
      </c>
      <c r="P1764" s="19">
        <f t="shared" si="167"/>
        <v>42259.359490740739</v>
      </c>
      <c r="Q1764" t="b">
        <v>0</v>
      </c>
      <c r="R1764">
        <v>25</v>
      </c>
      <c r="S1764" t="b">
        <v>1</v>
      </c>
      <c r="T1764" t="s">
        <v>8285</v>
      </c>
      <c r="U1764" s="8">
        <v>8.85</v>
      </c>
      <c r="V1764" s="17">
        <f t="shared" si="162"/>
        <v>35.4</v>
      </c>
      <c r="W1764" t="s">
        <v>8338</v>
      </c>
      <c r="X1764" t="s">
        <v>8339</v>
      </c>
    </row>
    <row r="1765" spans="1:24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21">
        <f t="shared" si="163"/>
        <v>42410.773668981477</v>
      </c>
      <c r="L1765" s="24">
        <v>42410.773668981485</v>
      </c>
      <c r="M1765" s="27">
        <f t="shared" si="164"/>
        <v>2</v>
      </c>
      <c r="N1765" s="27">
        <f t="shared" si="165"/>
        <v>2016</v>
      </c>
      <c r="O1765" s="25" t="str">
        <f t="shared" si="166"/>
        <v>Feb</v>
      </c>
      <c r="P1765" s="19">
        <f t="shared" si="167"/>
        <v>42440.773668981477</v>
      </c>
      <c r="Q1765" t="b">
        <v>0</v>
      </c>
      <c r="R1765">
        <v>118</v>
      </c>
      <c r="S1765" t="b">
        <v>1</v>
      </c>
      <c r="T1765" t="s">
        <v>8285</v>
      </c>
      <c r="U1765" s="8">
        <v>1.0190833333333333</v>
      </c>
      <c r="V1765" s="17">
        <f t="shared" si="162"/>
        <v>103.63559322033899</v>
      </c>
      <c r="W1765" t="s">
        <v>8338</v>
      </c>
      <c r="X1765" t="s">
        <v>8339</v>
      </c>
    </row>
    <row r="1766" spans="1:24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21">
        <f t="shared" si="163"/>
        <v>42636.660185185181</v>
      </c>
      <c r="L1766" s="24">
        <v>42636.660185185188</v>
      </c>
      <c r="M1766" s="27">
        <f t="shared" si="164"/>
        <v>9</v>
      </c>
      <c r="N1766" s="27">
        <f t="shared" si="165"/>
        <v>2016</v>
      </c>
      <c r="O1766" s="25" t="str">
        <f t="shared" si="166"/>
        <v>Sep</v>
      </c>
      <c r="P1766" s="19">
        <f t="shared" si="167"/>
        <v>42666.660185185181</v>
      </c>
      <c r="Q1766" t="b">
        <v>1</v>
      </c>
      <c r="R1766">
        <v>39</v>
      </c>
      <c r="S1766" t="b">
        <v>0</v>
      </c>
      <c r="T1766" t="s">
        <v>8285</v>
      </c>
      <c r="U1766" s="8">
        <v>0.19600000000000001</v>
      </c>
      <c r="V1766" s="17">
        <f t="shared" si="162"/>
        <v>55.282051282051285</v>
      </c>
      <c r="W1766" t="s">
        <v>8338</v>
      </c>
      <c r="X1766" t="s">
        <v>8339</v>
      </c>
    </row>
    <row r="1767" spans="1:24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21">
        <f t="shared" si="163"/>
        <v>41825.27753472222</v>
      </c>
      <c r="L1767" s="24">
        <v>41825.27753472222</v>
      </c>
      <c r="M1767" s="27">
        <f t="shared" si="164"/>
        <v>7</v>
      </c>
      <c r="N1767" s="27">
        <f t="shared" si="165"/>
        <v>2014</v>
      </c>
      <c r="O1767" s="25" t="str">
        <f t="shared" si="166"/>
        <v>Jul</v>
      </c>
      <c r="P1767" s="19">
        <f t="shared" si="167"/>
        <v>41854.27753472222</v>
      </c>
      <c r="Q1767" t="b">
        <v>1</v>
      </c>
      <c r="R1767">
        <v>103</v>
      </c>
      <c r="S1767" t="b">
        <v>0</v>
      </c>
      <c r="T1767" t="s">
        <v>8285</v>
      </c>
      <c r="U1767" s="8">
        <v>0.59467839999999994</v>
      </c>
      <c r="V1767" s="17">
        <f t="shared" si="162"/>
        <v>72.16970873786407</v>
      </c>
      <c r="W1767" t="s">
        <v>8338</v>
      </c>
      <c r="X1767" t="s">
        <v>8339</v>
      </c>
    </row>
    <row r="1768" spans="1:24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21">
        <f t="shared" si="163"/>
        <v>41834.772129629629</v>
      </c>
      <c r="L1768" s="24">
        <v>41834.772129629629</v>
      </c>
      <c r="M1768" s="27">
        <f t="shared" si="164"/>
        <v>7</v>
      </c>
      <c r="N1768" s="27">
        <f t="shared" si="165"/>
        <v>2014</v>
      </c>
      <c r="O1768" s="25" t="str">
        <f t="shared" si="166"/>
        <v>Jul</v>
      </c>
      <c r="P1768" s="19">
        <f t="shared" si="167"/>
        <v>41864.772129629629</v>
      </c>
      <c r="Q1768" t="b">
        <v>1</v>
      </c>
      <c r="R1768">
        <v>0</v>
      </c>
      <c r="S1768" t="b">
        <v>0</v>
      </c>
      <c r="T1768" t="s">
        <v>8285</v>
      </c>
      <c r="U1768" s="8">
        <v>0</v>
      </c>
      <c r="V1768" s="17" t="e">
        <f t="shared" si="162"/>
        <v>#DIV/0!</v>
      </c>
      <c r="W1768" t="s">
        <v>8338</v>
      </c>
      <c r="X1768" t="s">
        <v>8339</v>
      </c>
    </row>
    <row r="1769" spans="1:24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21">
        <f t="shared" si="163"/>
        <v>41855.65148148148</v>
      </c>
      <c r="L1769" s="24">
        <v>41855.65148148148</v>
      </c>
      <c r="M1769" s="27">
        <f t="shared" si="164"/>
        <v>8</v>
      </c>
      <c r="N1769" s="27">
        <f t="shared" si="165"/>
        <v>2014</v>
      </c>
      <c r="O1769" s="25" t="str">
        <f t="shared" si="166"/>
        <v>Aug</v>
      </c>
      <c r="P1769" s="19">
        <f t="shared" si="167"/>
        <v>41876.65148148148</v>
      </c>
      <c r="Q1769" t="b">
        <v>1</v>
      </c>
      <c r="R1769">
        <v>39</v>
      </c>
      <c r="S1769" t="b">
        <v>0</v>
      </c>
      <c r="T1769" t="s">
        <v>8285</v>
      </c>
      <c r="U1769" s="8">
        <v>0.4572</v>
      </c>
      <c r="V1769" s="17">
        <f t="shared" si="162"/>
        <v>58.615384615384613</v>
      </c>
      <c r="W1769" t="s">
        <v>8338</v>
      </c>
      <c r="X1769" t="s">
        <v>8339</v>
      </c>
    </row>
    <row r="1770" spans="1:24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21">
        <f t="shared" si="163"/>
        <v>41824.450046296297</v>
      </c>
      <c r="L1770" s="24">
        <v>41824.450046296297</v>
      </c>
      <c r="M1770" s="27">
        <f t="shared" si="164"/>
        <v>7</v>
      </c>
      <c r="N1770" s="27">
        <f t="shared" si="165"/>
        <v>2014</v>
      </c>
      <c r="O1770" s="25" t="str">
        <f t="shared" si="166"/>
        <v>Jul</v>
      </c>
      <c r="P1770" s="19">
        <f t="shared" si="167"/>
        <v>41854.450046296297</v>
      </c>
      <c r="Q1770" t="b">
        <v>1</v>
      </c>
      <c r="R1770">
        <v>15</v>
      </c>
      <c r="S1770" t="b">
        <v>0</v>
      </c>
      <c r="T1770" t="s">
        <v>8285</v>
      </c>
      <c r="U1770" s="8">
        <v>3.7400000000000003E-2</v>
      </c>
      <c r="V1770" s="17">
        <f t="shared" si="162"/>
        <v>12.466666666666667</v>
      </c>
      <c r="W1770" t="s">
        <v>8338</v>
      </c>
      <c r="X1770" t="s">
        <v>8339</v>
      </c>
    </row>
    <row r="1771" spans="1:24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21">
        <f t="shared" si="163"/>
        <v>41849.352361111109</v>
      </c>
      <c r="L1771" s="24">
        <v>41849.352361111109</v>
      </c>
      <c r="M1771" s="27">
        <f t="shared" si="164"/>
        <v>7</v>
      </c>
      <c r="N1771" s="27">
        <f t="shared" si="165"/>
        <v>2014</v>
      </c>
      <c r="O1771" s="25" t="str">
        <f t="shared" si="166"/>
        <v>Jul</v>
      </c>
      <c r="P1771" s="19">
        <f t="shared" si="167"/>
        <v>41909.352361111109</v>
      </c>
      <c r="Q1771" t="b">
        <v>1</v>
      </c>
      <c r="R1771">
        <v>22</v>
      </c>
      <c r="S1771" t="b">
        <v>0</v>
      </c>
      <c r="T1771" t="s">
        <v>8285</v>
      </c>
      <c r="U1771" s="8">
        <v>2.7025E-2</v>
      </c>
      <c r="V1771" s="17">
        <f t="shared" si="162"/>
        <v>49.136363636363633</v>
      </c>
      <c r="W1771" t="s">
        <v>8338</v>
      </c>
      <c r="X1771" t="s">
        <v>8339</v>
      </c>
    </row>
    <row r="1772" spans="1:24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21">
        <f t="shared" si="163"/>
        <v>41987.610636574071</v>
      </c>
      <c r="L1772" s="24">
        <v>41987.610636574071</v>
      </c>
      <c r="M1772" s="27">
        <f t="shared" si="164"/>
        <v>12</v>
      </c>
      <c r="N1772" s="27">
        <f t="shared" si="165"/>
        <v>2014</v>
      </c>
      <c r="O1772" s="25" t="str">
        <f t="shared" si="166"/>
        <v>Dec</v>
      </c>
      <c r="P1772" s="19">
        <f t="shared" si="167"/>
        <v>42017.610636574071</v>
      </c>
      <c r="Q1772" t="b">
        <v>1</v>
      </c>
      <c r="R1772">
        <v>92</v>
      </c>
      <c r="S1772" t="b">
        <v>0</v>
      </c>
      <c r="T1772" t="s">
        <v>8285</v>
      </c>
      <c r="U1772" s="8">
        <v>0.56514285714285717</v>
      </c>
      <c r="V1772" s="17">
        <f t="shared" si="162"/>
        <v>150.5</v>
      </c>
      <c r="W1772" t="s">
        <v>8338</v>
      </c>
      <c r="X1772" t="s">
        <v>8339</v>
      </c>
    </row>
    <row r="1773" spans="1:24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21">
        <f t="shared" si="163"/>
        <v>41891.571689814817</v>
      </c>
      <c r="L1773" s="24">
        <v>41891.571689814817</v>
      </c>
      <c r="M1773" s="27">
        <f t="shared" si="164"/>
        <v>9</v>
      </c>
      <c r="N1773" s="27">
        <f t="shared" si="165"/>
        <v>2014</v>
      </c>
      <c r="O1773" s="25" t="str">
        <f t="shared" si="166"/>
        <v>Sep</v>
      </c>
      <c r="P1773" s="19">
        <f t="shared" si="167"/>
        <v>41926.571689814817</v>
      </c>
      <c r="Q1773" t="b">
        <v>1</v>
      </c>
      <c r="R1773">
        <v>25</v>
      </c>
      <c r="S1773" t="b">
        <v>0</v>
      </c>
      <c r="T1773" t="s">
        <v>8285</v>
      </c>
      <c r="U1773" s="8">
        <v>0.21309523809523809</v>
      </c>
      <c r="V1773" s="17">
        <f t="shared" si="162"/>
        <v>35.799999999999997</v>
      </c>
      <c r="W1773" t="s">
        <v>8338</v>
      </c>
      <c r="X1773" t="s">
        <v>8339</v>
      </c>
    </row>
    <row r="1774" spans="1:24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21">
        <f t="shared" si="163"/>
        <v>41905.771296296291</v>
      </c>
      <c r="L1774" s="24">
        <v>41905.771296296298</v>
      </c>
      <c r="M1774" s="27">
        <f t="shared" si="164"/>
        <v>9</v>
      </c>
      <c r="N1774" s="27">
        <f t="shared" si="165"/>
        <v>2014</v>
      </c>
      <c r="O1774" s="25" t="str">
        <f t="shared" si="166"/>
        <v>Sep</v>
      </c>
      <c r="P1774" s="19">
        <f t="shared" si="167"/>
        <v>41935.771296296291</v>
      </c>
      <c r="Q1774" t="b">
        <v>1</v>
      </c>
      <c r="R1774">
        <v>19</v>
      </c>
      <c r="S1774" t="b">
        <v>0</v>
      </c>
      <c r="T1774" t="s">
        <v>8285</v>
      </c>
      <c r="U1774" s="8">
        <v>0.156</v>
      </c>
      <c r="V1774" s="17">
        <f t="shared" si="162"/>
        <v>45.157894736842103</v>
      </c>
      <c r="W1774" t="s">
        <v>8338</v>
      </c>
      <c r="X1774" t="s">
        <v>8339</v>
      </c>
    </row>
    <row r="1775" spans="1:24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21">
        <f t="shared" si="163"/>
        <v>41766.509675925925</v>
      </c>
      <c r="L1775" s="24">
        <v>41766.509675925925</v>
      </c>
      <c r="M1775" s="27">
        <f t="shared" si="164"/>
        <v>5</v>
      </c>
      <c r="N1775" s="27">
        <f t="shared" si="165"/>
        <v>2014</v>
      </c>
      <c r="O1775" s="25" t="str">
        <f t="shared" si="166"/>
        <v>May</v>
      </c>
      <c r="P1775" s="19">
        <f t="shared" si="167"/>
        <v>41826.509675925925</v>
      </c>
      <c r="Q1775" t="b">
        <v>1</v>
      </c>
      <c r="R1775">
        <v>19</v>
      </c>
      <c r="S1775" t="b">
        <v>0</v>
      </c>
      <c r="T1775" t="s">
        <v>8285</v>
      </c>
      <c r="U1775" s="8">
        <v>6.2566666666666673E-2</v>
      </c>
      <c r="V1775" s="17">
        <f t="shared" si="162"/>
        <v>98.78947368421052</v>
      </c>
      <c r="W1775" t="s">
        <v>8338</v>
      </c>
      <c r="X1775" t="s">
        <v>8339</v>
      </c>
    </row>
    <row r="1776" spans="1:24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21">
        <f t="shared" si="163"/>
        <v>41978.552060185182</v>
      </c>
      <c r="L1776" s="24">
        <v>41978.552060185182</v>
      </c>
      <c r="M1776" s="27">
        <f t="shared" si="164"/>
        <v>12</v>
      </c>
      <c r="N1776" s="27">
        <f t="shared" si="165"/>
        <v>2014</v>
      </c>
      <c r="O1776" s="25" t="str">
        <f t="shared" si="166"/>
        <v>Dec</v>
      </c>
      <c r="P1776" s="19">
        <f t="shared" si="167"/>
        <v>42023.552060185182</v>
      </c>
      <c r="Q1776" t="b">
        <v>1</v>
      </c>
      <c r="R1776">
        <v>13</v>
      </c>
      <c r="S1776" t="b">
        <v>0</v>
      </c>
      <c r="T1776" t="s">
        <v>8285</v>
      </c>
      <c r="U1776" s="8">
        <v>0.4592</v>
      </c>
      <c r="V1776" s="17">
        <f t="shared" si="162"/>
        <v>88.307692307692307</v>
      </c>
      <c r="W1776" t="s">
        <v>8338</v>
      </c>
      <c r="X1776" t="s">
        <v>8339</v>
      </c>
    </row>
    <row r="1777" spans="1:24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21">
        <f t="shared" si="163"/>
        <v>41930.010324074072</v>
      </c>
      <c r="L1777" s="24">
        <v>41930.010324074072</v>
      </c>
      <c r="M1777" s="27">
        <f t="shared" si="164"/>
        <v>10</v>
      </c>
      <c r="N1777" s="27">
        <f t="shared" si="165"/>
        <v>2014</v>
      </c>
      <c r="O1777" s="25" t="str">
        <f t="shared" si="166"/>
        <v>Oct</v>
      </c>
      <c r="P1777" s="19">
        <f t="shared" si="167"/>
        <v>41972.415972222218</v>
      </c>
      <c r="Q1777" t="b">
        <v>1</v>
      </c>
      <c r="R1777">
        <v>124</v>
      </c>
      <c r="S1777" t="b">
        <v>0</v>
      </c>
      <c r="T1777" t="s">
        <v>8285</v>
      </c>
      <c r="U1777" s="8">
        <v>0.65101538461538466</v>
      </c>
      <c r="V1777" s="17">
        <f t="shared" si="162"/>
        <v>170.62903225806451</v>
      </c>
      <c r="W1777" t="s">
        <v>8338</v>
      </c>
      <c r="X1777" t="s">
        <v>8339</v>
      </c>
    </row>
    <row r="1778" spans="1:24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21">
        <f t="shared" si="163"/>
        <v>41891.768055555549</v>
      </c>
      <c r="L1778" s="24">
        <v>41891.768055555556</v>
      </c>
      <c r="M1778" s="27">
        <f t="shared" si="164"/>
        <v>9</v>
      </c>
      <c r="N1778" s="27">
        <f t="shared" si="165"/>
        <v>2014</v>
      </c>
      <c r="O1778" s="25" t="str">
        <f t="shared" si="166"/>
        <v>Sep</v>
      </c>
      <c r="P1778" s="19">
        <f t="shared" si="167"/>
        <v>41936.768055555549</v>
      </c>
      <c r="Q1778" t="b">
        <v>1</v>
      </c>
      <c r="R1778">
        <v>4</v>
      </c>
      <c r="S1778" t="b">
        <v>0</v>
      </c>
      <c r="T1778" t="s">
        <v>8285</v>
      </c>
      <c r="U1778" s="8">
        <v>6.7000000000000004E-2</v>
      </c>
      <c r="V1778" s="17">
        <f t="shared" si="162"/>
        <v>83.75</v>
      </c>
      <c r="W1778" t="s">
        <v>8338</v>
      </c>
      <c r="X1778" t="s">
        <v>8339</v>
      </c>
    </row>
    <row r="1779" spans="1:24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21">
        <f t="shared" si="163"/>
        <v>41905.748506944445</v>
      </c>
      <c r="L1779" s="24">
        <v>41905.748506944445</v>
      </c>
      <c r="M1779" s="27">
        <f t="shared" si="164"/>
        <v>9</v>
      </c>
      <c r="N1779" s="27">
        <f t="shared" si="165"/>
        <v>2014</v>
      </c>
      <c r="O1779" s="25" t="str">
        <f t="shared" si="166"/>
        <v>Sep</v>
      </c>
      <c r="P1779" s="19">
        <f t="shared" si="167"/>
        <v>41941.748506944445</v>
      </c>
      <c r="Q1779" t="b">
        <v>1</v>
      </c>
      <c r="R1779">
        <v>10</v>
      </c>
      <c r="S1779" t="b">
        <v>0</v>
      </c>
      <c r="T1779" t="s">
        <v>8285</v>
      </c>
      <c r="U1779" s="8">
        <v>0.135625</v>
      </c>
      <c r="V1779" s="17">
        <f t="shared" si="162"/>
        <v>65.099999999999994</v>
      </c>
      <c r="W1779" t="s">
        <v>8338</v>
      </c>
      <c r="X1779" t="s">
        <v>8339</v>
      </c>
    </row>
    <row r="1780" spans="1:24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21">
        <f t="shared" si="163"/>
        <v>42025.14876157407</v>
      </c>
      <c r="L1780" s="24">
        <v>42025.148761574077</v>
      </c>
      <c r="M1780" s="27">
        <f t="shared" si="164"/>
        <v>1</v>
      </c>
      <c r="N1780" s="27">
        <f t="shared" si="165"/>
        <v>2015</v>
      </c>
      <c r="O1780" s="25" t="str">
        <f t="shared" si="166"/>
        <v>Jan</v>
      </c>
      <c r="P1780" s="19">
        <f t="shared" si="167"/>
        <v>42055.14876157407</v>
      </c>
      <c r="Q1780" t="b">
        <v>1</v>
      </c>
      <c r="R1780">
        <v>15</v>
      </c>
      <c r="S1780" t="b">
        <v>0</v>
      </c>
      <c r="T1780" t="s">
        <v>8285</v>
      </c>
      <c r="U1780" s="8">
        <v>1.9900000000000001E-2</v>
      </c>
      <c r="V1780" s="17">
        <f t="shared" si="162"/>
        <v>66.333333333333329</v>
      </c>
      <c r="W1780" t="s">
        <v>8338</v>
      </c>
      <c r="X1780" t="s">
        <v>8339</v>
      </c>
    </row>
    <row r="1781" spans="1:24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21">
        <f t="shared" si="163"/>
        <v>42045.655034722215</v>
      </c>
      <c r="L1781" s="24">
        <v>42045.655034722222</v>
      </c>
      <c r="M1781" s="27">
        <f t="shared" si="164"/>
        <v>2</v>
      </c>
      <c r="N1781" s="27">
        <f t="shared" si="165"/>
        <v>2015</v>
      </c>
      <c r="O1781" s="25" t="str">
        <f t="shared" si="166"/>
        <v>Feb</v>
      </c>
      <c r="P1781" s="19">
        <f t="shared" si="167"/>
        <v>42090.613368055558</v>
      </c>
      <c r="Q1781" t="b">
        <v>1</v>
      </c>
      <c r="R1781">
        <v>38</v>
      </c>
      <c r="S1781" t="b">
        <v>0</v>
      </c>
      <c r="T1781" t="s">
        <v>8285</v>
      </c>
      <c r="U1781" s="8">
        <v>0.36236363636363639</v>
      </c>
      <c r="V1781" s="17">
        <f t="shared" si="162"/>
        <v>104.89473684210526</v>
      </c>
      <c r="W1781" t="s">
        <v>8338</v>
      </c>
      <c r="X1781" t="s">
        <v>8339</v>
      </c>
    </row>
    <row r="1782" spans="1:24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21">
        <f t="shared" si="163"/>
        <v>42585.483564814807</v>
      </c>
      <c r="L1782" s="24">
        <v>42585.483564814815</v>
      </c>
      <c r="M1782" s="27">
        <f t="shared" si="164"/>
        <v>8</v>
      </c>
      <c r="N1782" s="27">
        <f t="shared" si="165"/>
        <v>2016</v>
      </c>
      <c r="O1782" s="25" t="str">
        <f t="shared" si="166"/>
        <v>Aug</v>
      </c>
      <c r="P1782" s="19">
        <f t="shared" si="167"/>
        <v>42615.483564814807</v>
      </c>
      <c r="Q1782" t="b">
        <v>1</v>
      </c>
      <c r="R1782">
        <v>152</v>
      </c>
      <c r="S1782" t="b">
        <v>0</v>
      </c>
      <c r="T1782" t="s">
        <v>8285</v>
      </c>
      <c r="U1782" s="8">
        <v>0.39743333333333336</v>
      </c>
      <c r="V1782" s="17">
        <f t="shared" si="162"/>
        <v>78.440789473684205</v>
      </c>
      <c r="W1782" t="s">
        <v>8338</v>
      </c>
      <c r="X1782" t="s">
        <v>8339</v>
      </c>
    </row>
    <row r="1783" spans="1:24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21">
        <f t="shared" si="163"/>
        <v>42493.392476851848</v>
      </c>
      <c r="L1783" s="24">
        <v>42493.392476851855</v>
      </c>
      <c r="M1783" s="27">
        <f t="shared" si="164"/>
        <v>5</v>
      </c>
      <c r="N1783" s="27">
        <f t="shared" si="165"/>
        <v>2016</v>
      </c>
      <c r="O1783" s="25" t="str">
        <f t="shared" si="166"/>
        <v>May</v>
      </c>
      <c r="P1783" s="19">
        <f t="shared" si="167"/>
        <v>42553.392476851848</v>
      </c>
      <c r="Q1783" t="b">
        <v>1</v>
      </c>
      <c r="R1783">
        <v>24</v>
      </c>
      <c r="S1783" t="b">
        <v>0</v>
      </c>
      <c r="T1783" t="s">
        <v>8285</v>
      </c>
      <c r="U1783" s="8">
        <v>0.25763636363636366</v>
      </c>
      <c r="V1783" s="17">
        <f t="shared" si="162"/>
        <v>59.041666666666664</v>
      </c>
      <c r="W1783" t="s">
        <v>8338</v>
      </c>
      <c r="X1783" t="s">
        <v>8339</v>
      </c>
    </row>
    <row r="1784" spans="1:24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21">
        <f t="shared" si="163"/>
        <v>42597.409085648142</v>
      </c>
      <c r="L1784" s="24">
        <v>42597.409085648149</v>
      </c>
      <c r="M1784" s="27">
        <f t="shared" si="164"/>
        <v>8</v>
      </c>
      <c r="N1784" s="27">
        <f t="shared" si="165"/>
        <v>2016</v>
      </c>
      <c r="O1784" s="25" t="str">
        <f t="shared" si="166"/>
        <v>Aug</v>
      </c>
      <c r="P1784" s="19">
        <f t="shared" si="167"/>
        <v>42628.409085648142</v>
      </c>
      <c r="Q1784" t="b">
        <v>1</v>
      </c>
      <c r="R1784">
        <v>76</v>
      </c>
      <c r="S1784" t="b">
        <v>0</v>
      </c>
      <c r="T1784" t="s">
        <v>8285</v>
      </c>
      <c r="U1784" s="8">
        <v>0.15491428571428573</v>
      </c>
      <c r="V1784" s="17">
        <f t="shared" si="162"/>
        <v>71.34210526315789</v>
      </c>
      <c r="W1784" t="s">
        <v>8338</v>
      </c>
      <c r="X1784" t="s">
        <v>8339</v>
      </c>
    </row>
    <row r="1785" spans="1:24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21">
        <f t="shared" si="163"/>
        <v>42388.366770833331</v>
      </c>
      <c r="L1785" s="24">
        <v>42388.366770833331</v>
      </c>
      <c r="M1785" s="27">
        <f t="shared" si="164"/>
        <v>1</v>
      </c>
      <c r="N1785" s="27">
        <f t="shared" si="165"/>
        <v>2016</v>
      </c>
      <c r="O1785" s="25" t="str">
        <f t="shared" si="166"/>
        <v>Jan</v>
      </c>
      <c r="P1785" s="19">
        <f t="shared" si="167"/>
        <v>42421.366770833331</v>
      </c>
      <c r="Q1785" t="b">
        <v>1</v>
      </c>
      <c r="R1785">
        <v>185</v>
      </c>
      <c r="S1785" t="b">
        <v>0</v>
      </c>
      <c r="T1785" t="s">
        <v>8285</v>
      </c>
      <c r="U1785" s="8">
        <v>0.236925</v>
      </c>
      <c r="V1785" s="17">
        <f t="shared" si="162"/>
        <v>51.227027027027027</v>
      </c>
      <c r="W1785" t="s">
        <v>8338</v>
      </c>
      <c r="X1785" t="s">
        <v>8339</v>
      </c>
    </row>
    <row r="1786" spans="1:24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21">
        <f t="shared" si="163"/>
        <v>42115.741643518515</v>
      </c>
      <c r="L1786" s="24">
        <v>42115.741643518515</v>
      </c>
      <c r="M1786" s="27">
        <f t="shared" si="164"/>
        <v>4</v>
      </c>
      <c r="N1786" s="27">
        <f t="shared" si="165"/>
        <v>2015</v>
      </c>
      <c r="O1786" s="25" t="str">
        <f t="shared" si="166"/>
        <v>Apr</v>
      </c>
      <c r="P1786" s="19">
        <f t="shared" si="167"/>
        <v>42145.741643518515</v>
      </c>
      <c r="Q1786" t="b">
        <v>1</v>
      </c>
      <c r="R1786">
        <v>33</v>
      </c>
      <c r="S1786" t="b">
        <v>0</v>
      </c>
      <c r="T1786" t="s">
        <v>8285</v>
      </c>
      <c r="U1786" s="8">
        <v>0.39760000000000001</v>
      </c>
      <c r="V1786" s="17">
        <f t="shared" si="162"/>
        <v>60.242424242424242</v>
      </c>
      <c r="W1786" t="s">
        <v>8338</v>
      </c>
      <c r="X1786" t="s">
        <v>8339</v>
      </c>
    </row>
    <row r="1787" spans="1:24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21">
        <f t="shared" si="163"/>
        <v>42003.447222222218</v>
      </c>
      <c r="L1787" s="24">
        <v>42003.447222222225</v>
      </c>
      <c r="M1787" s="27">
        <f t="shared" si="164"/>
        <v>12</v>
      </c>
      <c r="N1787" s="27">
        <f t="shared" si="165"/>
        <v>2014</v>
      </c>
      <c r="O1787" s="25" t="str">
        <f t="shared" si="166"/>
        <v>Dec</v>
      </c>
      <c r="P1787" s="19">
        <f t="shared" si="167"/>
        <v>42034.934027777774</v>
      </c>
      <c r="Q1787" t="b">
        <v>1</v>
      </c>
      <c r="R1787">
        <v>108</v>
      </c>
      <c r="S1787" t="b">
        <v>0</v>
      </c>
      <c r="T1787" t="s">
        <v>8285</v>
      </c>
      <c r="U1787" s="8">
        <v>0.20220833333333332</v>
      </c>
      <c r="V1787" s="17">
        <f t="shared" si="162"/>
        <v>44.935185185185183</v>
      </c>
      <c r="W1787" t="s">
        <v>8338</v>
      </c>
      <c r="X1787" t="s">
        <v>8339</v>
      </c>
    </row>
    <row r="1788" spans="1:24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21">
        <f t="shared" si="163"/>
        <v>41896.926562499997</v>
      </c>
      <c r="L1788" s="24">
        <v>41896.926562499997</v>
      </c>
      <c r="M1788" s="27">
        <f t="shared" si="164"/>
        <v>9</v>
      </c>
      <c r="N1788" s="27">
        <f t="shared" si="165"/>
        <v>2014</v>
      </c>
      <c r="O1788" s="25" t="str">
        <f t="shared" si="166"/>
        <v>Sep</v>
      </c>
      <c r="P1788" s="19">
        <f t="shared" si="167"/>
        <v>41927.791666666664</v>
      </c>
      <c r="Q1788" t="b">
        <v>1</v>
      </c>
      <c r="R1788">
        <v>29</v>
      </c>
      <c r="S1788" t="b">
        <v>0</v>
      </c>
      <c r="T1788" t="s">
        <v>8285</v>
      </c>
      <c r="U1788" s="8">
        <v>0.47631578947368419</v>
      </c>
      <c r="V1788" s="17">
        <f t="shared" si="162"/>
        <v>31.206896551724139</v>
      </c>
      <c r="W1788" t="s">
        <v>8338</v>
      </c>
      <c r="X1788" t="s">
        <v>8339</v>
      </c>
    </row>
    <row r="1789" spans="1:24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21">
        <f t="shared" si="163"/>
        <v>41958.342326388891</v>
      </c>
      <c r="L1789" s="24">
        <v>41958.342326388891</v>
      </c>
      <c r="M1789" s="27">
        <f t="shared" si="164"/>
        <v>11</v>
      </c>
      <c r="N1789" s="27">
        <f t="shared" si="165"/>
        <v>2014</v>
      </c>
      <c r="O1789" s="25" t="str">
        <f t="shared" si="166"/>
        <v>Nov</v>
      </c>
      <c r="P1789" s="19">
        <f t="shared" si="167"/>
        <v>41988.342326388891</v>
      </c>
      <c r="Q1789" t="b">
        <v>1</v>
      </c>
      <c r="R1789">
        <v>24</v>
      </c>
      <c r="S1789" t="b">
        <v>0</v>
      </c>
      <c r="T1789" t="s">
        <v>8285</v>
      </c>
      <c r="U1789" s="8">
        <v>0.15329999999999999</v>
      </c>
      <c r="V1789" s="17">
        <f t="shared" si="162"/>
        <v>63.875</v>
      </c>
      <c r="W1789" t="s">
        <v>8338</v>
      </c>
      <c r="X1789" t="s">
        <v>8339</v>
      </c>
    </row>
    <row r="1790" spans="1:24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21">
        <f t="shared" si="163"/>
        <v>42068.447187499994</v>
      </c>
      <c r="L1790" s="24">
        <v>42068.447187500002</v>
      </c>
      <c r="M1790" s="27">
        <f t="shared" si="164"/>
        <v>3</v>
      </c>
      <c r="N1790" s="27">
        <f t="shared" si="165"/>
        <v>2015</v>
      </c>
      <c r="O1790" s="25" t="str">
        <f t="shared" si="166"/>
        <v>Mar</v>
      </c>
      <c r="P1790" s="19">
        <f t="shared" si="167"/>
        <v>42098.40552083333</v>
      </c>
      <c r="Q1790" t="b">
        <v>1</v>
      </c>
      <c r="R1790">
        <v>4</v>
      </c>
      <c r="S1790" t="b">
        <v>0</v>
      </c>
      <c r="T1790" t="s">
        <v>8285</v>
      </c>
      <c r="U1790" s="8">
        <v>1.3818181818181818E-2</v>
      </c>
      <c r="V1790" s="17">
        <f t="shared" si="162"/>
        <v>19</v>
      </c>
      <c r="W1790" t="s">
        <v>8338</v>
      </c>
      <c r="X1790" t="s">
        <v>8339</v>
      </c>
    </row>
    <row r="1791" spans="1:24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21">
        <f t="shared" si="163"/>
        <v>41913.740069444444</v>
      </c>
      <c r="L1791" s="24">
        <v>41913.740069444444</v>
      </c>
      <c r="M1791" s="27">
        <f t="shared" si="164"/>
        <v>10</v>
      </c>
      <c r="N1791" s="27">
        <f t="shared" si="165"/>
        <v>2014</v>
      </c>
      <c r="O1791" s="25" t="str">
        <f t="shared" si="166"/>
        <v>Oct</v>
      </c>
      <c r="P1791" s="19">
        <f t="shared" si="167"/>
        <v>41943.740069444444</v>
      </c>
      <c r="Q1791" t="b">
        <v>1</v>
      </c>
      <c r="R1791">
        <v>4</v>
      </c>
      <c r="S1791" t="b">
        <v>0</v>
      </c>
      <c r="T1791" t="s">
        <v>8285</v>
      </c>
      <c r="U1791" s="8">
        <v>5.0000000000000001E-3</v>
      </c>
      <c r="V1791" s="17">
        <f t="shared" si="162"/>
        <v>10</v>
      </c>
      <c r="W1791" t="s">
        <v>8338</v>
      </c>
      <c r="X1791" t="s">
        <v>8339</v>
      </c>
    </row>
    <row r="1792" spans="1:24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21">
        <f t="shared" si="163"/>
        <v>41956.041701388887</v>
      </c>
      <c r="L1792" s="24">
        <v>41956.041701388887</v>
      </c>
      <c r="M1792" s="27">
        <f t="shared" si="164"/>
        <v>11</v>
      </c>
      <c r="N1792" s="27">
        <f t="shared" si="165"/>
        <v>2014</v>
      </c>
      <c r="O1792" s="25" t="str">
        <f t="shared" si="166"/>
        <v>Nov</v>
      </c>
      <c r="P1792" s="19">
        <f t="shared" si="167"/>
        <v>42016.041701388887</v>
      </c>
      <c r="Q1792" t="b">
        <v>1</v>
      </c>
      <c r="R1792">
        <v>15</v>
      </c>
      <c r="S1792" t="b">
        <v>0</v>
      </c>
      <c r="T1792" t="s">
        <v>8285</v>
      </c>
      <c r="U1792" s="8">
        <v>4.9575757575757579E-2</v>
      </c>
      <c r="V1792" s="17">
        <f t="shared" si="162"/>
        <v>109.06666666666666</v>
      </c>
      <c r="W1792" t="s">
        <v>8338</v>
      </c>
      <c r="X1792" t="s">
        <v>8339</v>
      </c>
    </row>
    <row r="1793" spans="1:24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21">
        <f t="shared" si="163"/>
        <v>42010.466180555552</v>
      </c>
      <c r="L1793" s="24">
        <v>42010.466180555559</v>
      </c>
      <c r="M1793" s="27">
        <f t="shared" si="164"/>
        <v>1</v>
      </c>
      <c r="N1793" s="27">
        <f t="shared" si="165"/>
        <v>2015</v>
      </c>
      <c r="O1793" s="25" t="str">
        <f t="shared" si="166"/>
        <v>Jan</v>
      </c>
      <c r="P1793" s="19">
        <f t="shared" si="167"/>
        <v>42040.466180555552</v>
      </c>
      <c r="Q1793" t="b">
        <v>1</v>
      </c>
      <c r="R1793">
        <v>4</v>
      </c>
      <c r="S1793" t="b">
        <v>0</v>
      </c>
      <c r="T1793" t="s">
        <v>8285</v>
      </c>
      <c r="U1793" s="8">
        <v>3.5666666666666666E-2</v>
      </c>
      <c r="V1793" s="17">
        <f t="shared" si="162"/>
        <v>26.75</v>
      </c>
      <c r="W1793" t="s">
        <v>8338</v>
      </c>
      <c r="X1793" t="s">
        <v>8339</v>
      </c>
    </row>
    <row r="1794" spans="1:24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21">
        <f t="shared" si="163"/>
        <v>41973.532002314816</v>
      </c>
      <c r="L1794" s="24">
        <v>41973.532002314816</v>
      </c>
      <c r="M1794" s="27">
        <f t="shared" si="164"/>
        <v>11</v>
      </c>
      <c r="N1794" s="27">
        <f t="shared" si="165"/>
        <v>2014</v>
      </c>
      <c r="O1794" s="25" t="str">
        <f t="shared" si="166"/>
        <v>Nov</v>
      </c>
      <c r="P1794" s="19">
        <f t="shared" si="167"/>
        <v>42033.532002314816</v>
      </c>
      <c r="Q1794" t="b">
        <v>1</v>
      </c>
      <c r="R1794">
        <v>139</v>
      </c>
      <c r="S1794" t="b">
        <v>0</v>
      </c>
      <c r="T1794" t="s">
        <v>8285</v>
      </c>
      <c r="U1794" s="8">
        <v>0.61124000000000001</v>
      </c>
      <c r="V1794" s="17">
        <f t="shared" ref="V1794:V1857" si="168">E1794/R1794</f>
        <v>109.93525179856115</v>
      </c>
      <c r="W1794" t="s">
        <v>8338</v>
      </c>
      <c r="X1794" t="s">
        <v>8339</v>
      </c>
    </row>
    <row r="1795" spans="1:24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21">
        <f t="shared" ref="K1795:K1858" si="169">(J1794/86400)+25569+(-5/24)</f>
        <v>42188.822708333326</v>
      </c>
      <c r="L1795" s="24">
        <v>42188.822708333333</v>
      </c>
      <c r="M1795" s="27">
        <f t="shared" ref="M1795:M1858" si="170">MONTH(L1795)</f>
        <v>7</v>
      </c>
      <c r="N1795" s="27">
        <f t="shared" ref="N1795:N1858" si="171">YEAR(L1795)</f>
        <v>2015</v>
      </c>
      <c r="O1795" s="25" t="str">
        <f t="shared" ref="O1795:O1858" si="172">VLOOKUP($M1795,$AI$3:$AJ$14,2,FALSE)</f>
        <v>Jul</v>
      </c>
      <c r="P1795" s="19">
        <f t="shared" ref="P1795:P1858" si="173">(I1794/86400)+25569+(-5/24)</f>
        <v>42226.082638888889</v>
      </c>
      <c r="Q1795" t="b">
        <v>1</v>
      </c>
      <c r="R1795">
        <v>2</v>
      </c>
      <c r="S1795" t="b">
        <v>0</v>
      </c>
      <c r="T1795" t="s">
        <v>8285</v>
      </c>
      <c r="U1795" s="8">
        <v>1.3333333333333334E-2</v>
      </c>
      <c r="V1795" s="17">
        <f t="shared" si="168"/>
        <v>20</v>
      </c>
      <c r="W1795" t="s">
        <v>8338</v>
      </c>
      <c r="X1795" t="s">
        <v>8339</v>
      </c>
    </row>
    <row r="1796" spans="1:24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21">
        <f t="shared" si="169"/>
        <v>41940.683333333327</v>
      </c>
      <c r="L1796" s="24">
        <v>41940.683333333334</v>
      </c>
      <c r="M1796" s="27">
        <f t="shared" si="170"/>
        <v>10</v>
      </c>
      <c r="N1796" s="27">
        <f t="shared" si="171"/>
        <v>2014</v>
      </c>
      <c r="O1796" s="25" t="str">
        <f t="shared" si="172"/>
        <v>Oct</v>
      </c>
      <c r="P1796" s="19">
        <f t="shared" si="173"/>
        <v>41970.724999999999</v>
      </c>
      <c r="Q1796" t="b">
        <v>1</v>
      </c>
      <c r="R1796">
        <v>18</v>
      </c>
      <c r="S1796" t="b">
        <v>0</v>
      </c>
      <c r="T1796" t="s">
        <v>8285</v>
      </c>
      <c r="U1796" s="8">
        <v>0.11077777777777778</v>
      </c>
      <c r="V1796" s="17">
        <f t="shared" si="168"/>
        <v>55.388888888888886</v>
      </c>
      <c r="W1796" t="s">
        <v>8338</v>
      </c>
      <c r="X1796" t="s">
        <v>8339</v>
      </c>
    </row>
    <row r="1797" spans="1:24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21">
        <f t="shared" si="169"/>
        <v>42011.342847222222</v>
      </c>
      <c r="L1797" s="24">
        <v>42011.342847222222</v>
      </c>
      <c r="M1797" s="27">
        <f t="shared" si="170"/>
        <v>1</v>
      </c>
      <c r="N1797" s="27">
        <f t="shared" si="171"/>
        <v>2015</v>
      </c>
      <c r="O1797" s="25" t="str">
        <f t="shared" si="172"/>
        <v>Jan</v>
      </c>
      <c r="P1797" s="19">
        <f t="shared" si="173"/>
        <v>42046.342847222222</v>
      </c>
      <c r="Q1797" t="b">
        <v>1</v>
      </c>
      <c r="R1797">
        <v>81</v>
      </c>
      <c r="S1797" t="b">
        <v>0</v>
      </c>
      <c r="T1797" t="s">
        <v>8285</v>
      </c>
      <c r="U1797" s="8">
        <v>0.38735714285714284</v>
      </c>
      <c r="V1797" s="17">
        <f t="shared" si="168"/>
        <v>133.90123456790124</v>
      </c>
      <c r="W1797" t="s">
        <v>8338</v>
      </c>
      <c r="X1797" t="s">
        <v>8339</v>
      </c>
    </row>
    <row r="1798" spans="1:24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21">
        <f t="shared" si="169"/>
        <v>42628.080335648141</v>
      </c>
      <c r="L1798" s="24">
        <v>42628.080335648148</v>
      </c>
      <c r="M1798" s="27">
        <f t="shared" si="170"/>
        <v>9</v>
      </c>
      <c r="N1798" s="27">
        <f t="shared" si="171"/>
        <v>2016</v>
      </c>
      <c r="O1798" s="25" t="str">
        <f t="shared" si="172"/>
        <v>Sep</v>
      </c>
      <c r="P1798" s="19">
        <f t="shared" si="173"/>
        <v>42657.458333333336</v>
      </c>
      <c r="Q1798" t="b">
        <v>1</v>
      </c>
      <c r="R1798">
        <v>86</v>
      </c>
      <c r="S1798" t="b">
        <v>0</v>
      </c>
      <c r="T1798" t="s">
        <v>8285</v>
      </c>
      <c r="U1798" s="8">
        <v>0.22052631578947368</v>
      </c>
      <c r="V1798" s="17">
        <f t="shared" si="168"/>
        <v>48.720930232558139</v>
      </c>
      <c r="W1798" t="s">
        <v>8338</v>
      </c>
      <c r="X1798" t="s">
        <v>8339</v>
      </c>
    </row>
    <row r="1799" spans="1:24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21">
        <f t="shared" si="169"/>
        <v>42515.231087962959</v>
      </c>
      <c r="L1799" s="24">
        <v>42515.231087962966</v>
      </c>
      <c r="M1799" s="27">
        <f t="shared" si="170"/>
        <v>5</v>
      </c>
      <c r="N1799" s="27">
        <f t="shared" si="171"/>
        <v>2016</v>
      </c>
      <c r="O1799" s="25" t="str">
        <f t="shared" si="172"/>
        <v>May</v>
      </c>
      <c r="P1799" s="19">
        <f t="shared" si="173"/>
        <v>42575.231087962959</v>
      </c>
      <c r="Q1799" t="b">
        <v>1</v>
      </c>
      <c r="R1799">
        <v>140</v>
      </c>
      <c r="S1799" t="b">
        <v>0</v>
      </c>
      <c r="T1799" t="s">
        <v>8285</v>
      </c>
      <c r="U1799" s="8">
        <v>0.67549999999999999</v>
      </c>
      <c r="V1799" s="17">
        <f t="shared" si="168"/>
        <v>48.25</v>
      </c>
      <c r="W1799" t="s">
        <v>8338</v>
      </c>
      <c r="X1799" t="s">
        <v>8339</v>
      </c>
    </row>
    <row r="1800" spans="1:24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21">
        <f t="shared" si="169"/>
        <v>42689.360983796294</v>
      </c>
      <c r="L1800" s="24">
        <v>42689.360983796294</v>
      </c>
      <c r="M1800" s="27">
        <f t="shared" si="170"/>
        <v>11</v>
      </c>
      <c r="N1800" s="27">
        <f t="shared" si="171"/>
        <v>2016</v>
      </c>
      <c r="O1800" s="25" t="str">
        <f t="shared" si="172"/>
        <v>Nov</v>
      </c>
      <c r="P1800" s="19">
        <f t="shared" si="173"/>
        <v>42719.360983796294</v>
      </c>
      <c r="Q1800" t="b">
        <v>1</v>
      </c>
      <c r="R1800">
        <v>37</v>
      </c>
      <c r="S1800" t="b">
        <v>0</v>
      </c>
      <c r="T1800" t="s">
        <v>8285</v>
      </c>
      <c r="U1800" s="8">
        <v>0.136375</v>
      </c>
      <c r="V1800" s="17">
        <f t="shared" si="168"/>
        <v>58.972972972972975</v>
      </c>
      <c r="W1800" t="s">
        <v>8338</v>
      </c>
      <c r="X1800" t="s">
        <v>8339</v>
      </c>
    </row>
    <row r="1801" spans="1:24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21">
        <f t="shared" si="169"/>
        <v>42344.118437499994</v>
      </c>
      <c r="L1801" s="24">
        <v>42344.118437500001</v>
      </c>
      <c r="M1801" s="27">
        <f t="shared" si="170"/>
        <v>12</v>
      </c>
      <c r="N1801" s="27">
        <f t="shared" si="171"/>
        <v>2015</v>
      </c>
      <c r="O1801" s="25" t="str">
        <f t="shared" si="172"/>
        <v>Dec</v>
      </c>
      <c r="P1801" s="19">
        <f t="shared" si="173"/>
        <v>42404.118437499994</v>
      </c>
      <c r="Q1801" t="b">
        <v>1</v>
      </c>
      <c r="R1801">
        <v>6</v>
      </c>
      <c r="S1801" t="b">
        <v>0</v>
      </c>
      <c r="T1801" t="s">
        <v>8285</v>
      </c>
      <c r="U1801" s="8">
        <v>1.7457500000000001E-2</v>
      </c>
      <c r="V1801" s="17">
        <f t="shared" si="168"/>
        <v>11.638333333333334</v>
      </c>
      <c r="W1801" t="s">
        <v>8338</v>
      </c>
      <c r="X1801" t="s">
        <v>8339</v>
      </c>
    </row>
    <row r="1802" spans="1:24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21">
        <f t="shared" si="169"/>
        <v>41934.634351851848</v>
      </c>
      <c r="L1802" s="24">
        <v>41934.634351851855</v>
      </c>
      <c r="M1802" s="27">
        <f t="shared" si="170"/>
        <v>10</v>
      </c>
      <c r="N1802" s="27">
        <f t="shared" si="171"/>
        <v>2014</v>
      </c>
      <c r="O1802" s="25" t="str">
        <f t="shared" si="172"/>
        <v>Oct</v>
      </c>
      <c r="P1802" s="19">
        <f t="shared" si="173"/>
        <v>41954.676018518519</v>
      </c>
      <c r="Q1802" t="b">
        <v>1</v>
      </c>
      <c r="R1802">
        <v>113</v>
      </c>
      <c r="S1802" t="b">
        <v>0</v>
      </c>
      <c r="T1802" t="s">
        <v>8285</v>
      </c>
      <c r="U1802" s="8">
        <v>0.20449632511889321</v>
      </c>
      <c r="V1802" s="17">
        <f t="shared" si="168"/>
        <v>83.716814159292042</v>
      </c>
      <c r="W1802" t="s">
        <v>8338</v>
      </c>
      <c r="X1802" t="s">
        <v>8339</v>
      </c>
    </row>
    <row r="1803" spans="1:24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21">
        <f t="shared" si="169"/>
        <v>42623.397800925923</v>
      </c>
      <c r="L1803" s="24">
        <v>42623.397800925923</v>
      </c>
      <c r="M1803" s="27">
        <f t="shared" si="170"/>
        <v>9</v>
      </c>
      <c r="N1803" s="27">
        <f t="shared" si="171"/>
        <v>2016</v>
      </c>
      <c r="O1803" s="25" t="str">
        <f t="shared" si="172"/>
        <v>Sep</v>
      </c>
      <c r="P1803" s="19">
        <f t="shared" si="173"/>
        <v>42653.397800925923</v>
      </c>
      <c r="Q1803" t="b">
        <v>1</v>
      </c>
      <c r="R1803">
        <v>37</v>
      </c>
      <c r="S1803" t="b">
        <v>0</v>
      </c>
      <c r="T1803" t="s">
        <v>8285</v>
      </c>
      <c r="U1803" s="8">
        <v>0.13852941176470587</v>
      </c>
      <c r="V1803" s="17">
        <f t="shared" si="168"/>
        <v>63.648648648648646</v>
      </c>
      <c r="W1803" t="s">
        <v>8338</v>
      </c>
      <c r="X1803" t="s">
        <v>8339</v>
      </c>
    </row>
    <row r="1804" spans="1:24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21">
        <f t="shared" si="169"/>
        <v>42321.452175925922</v>
      </c>
      <c r="L1804" s="24">
        <v>42321.452175925922</v>
      </c>
      <c r="M1804" s="27">
        <f t="shared" si="170"/>
        <v>11</v>
      </c>
      <c r="N1804" s="27">
        <f t="shared" si="171"/>
        <v>2015</v>
      </c>
      <c r="O1804" s="25" t="str">
        <f t="shared" si="172"/>
        <v>Nov</v>
      </c>
      <c r="P1804" s="19">
        <f t="shared" si="173"/>
        <v>42353.298611111109</v>
      </c>
      <c r="Q1804" t="b">
        <v>1</v>
      </c>
      <c r="R1804">
        <v>18</v>
      </c>
      <c r="S1804" t="b">
        <v>0</v>
      </c>
      <c r="T1804" t="s">
        <v>8285</v>
      </c>
      <c r="U1804" s="8">
        <v>0.48485714285714288</v>
      </c>
      <c r="V1804" s="17">
        <f t="shared" si="168"/>
        <v>94.277777777777771</v>
      </c>
      <c r="W1804" t="s">
        <v>8338</v>
      </c>
      <c r="X1804" t="s">
        <v>8339</v>
      </c>
    </row>
    <row r="1805" spans="1:24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21">
        <f t="shared" si="169"/>
        <v>42159.264236111114</v>
      </c>
      <c r="L1805" s="24">
        <v>42159.264236111114</v>
      </c>
      <c r="M1805" s="27">
        <f t="shared" si="170"/>
        <v>6</v>
      </c>
      <c r="N1805" s="27">
        <f t="shared" si="171"/>
        <v>2015</v>
      </c>
      <c r="O1805" s="25" t="str">
        <f t="shared" si="172"/>
        <v>Jun</v>
      </c>
      <c r="P1805" s="19">
        <f t="shared" si="173"/>
        <v>42182.707638888889</v>
      </c>
      <c r="Q1805" t="b">
        <v>1</v>
      </c>
      <c r="R1805">
        <v>75</v>
      </c>
      <c r="S1805" t="b">
        <v>0</v>
      </c>
      <c r="T1805" t="s">
        <v>8285</v>
      </c>
      <c r="U1805" s="8">
        <v>0.308</v>
      </c>
      <c r="V1805" s="17">
        <f t="shared" si="168"/>
        <v>71.86666666666666</v>
      </c>
      <c r="W1805" t="s">
        <v>8338</v>
      </c>
      <c r="X1805" t="s">
        <v>8339</v>
      </c>
    </row>
    <row r="1806" spans="1:24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21">
        <f t="shared" si="169"/>
        <v>42017.863217592589</v>
      </c>
      <c r="L1806" s="24">
        <v>42017.863217592596</v>
      </c>
      <c r="M1806" s="27">
        <f t="shared" si="170"/>
        <v>1</v>
      </c>
      <c r="N1806" s="27">
        <f t="shared" si="171"/>
        <v>2015</v>
      </c>
      <c r="O1806" s="25" t="str">
        <f t="shared" si="172"/>
        <v>Jan</v>
      </c>
      <c r="P1806" s="19">
        <f t="shared" si="173"/>
        <v>42048.863217592589</v>
      </c>
      <c r="Q1806" t="b">
        <v>1</v>
      </c>
      <c r="R1806">
        <v>52</v>
      </c>
      <c r="S1806" t="b">
        <v>0</v>
      </c>
      <c r="T1806" t="s">
        <v>8285</v>
      </c>
      <c r="U1806" s="8">
        <v>0.35174193548387095</v>
      </c>
      <c r="V1806" s="17">
        <f t="shared" si="168"/>
        <v>104.84615384615384</v>
      </c>
      <c r="W1806" t="s">
        <v>8338</v>
      </c>
      <c r="X1806" t="s">
        <v>8339</v>
      </c>
    </row>
    <row r="1807" spans="1:24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21">
        <f t="shared" si="169"/>
        <v>42282.469953703701</v>
      </c>
      <c r="L1807" s="24">
        <v>42282.469953703701</v>
      </c>
      <c r="M1807" s="27">
        <f t="shared" si="170"/>
        <v>10</v>
      </c>
      <c r="N1807" s="27">
        <f t="shared" si="171"/>
        <v>2015</v>
      </c>
      <c r="O1807" s="25" t="str">
        <f t="shared" si="172"/>
        <v>Oct</v>
      </c>
      <c r="P1807" s="19">
        <f t="shared" si="173"/>
        <v>42322.511620370373</v>
      </c>
      <c r="Q1807" t="b">
        <v>1</v>
      </c>
      <c r="R1807">
        <v>122</v>
      </c>
      <c r="S1807" t="b">
        <v>0</v>
      </c>
      <c r="T1807" t="s">
        <v>8285</v>
      </c>
      <c r="U1807" s="8">
        <v>0.36404444444444445</v>
      </c>
      <c r="V1807" s="17">
        <f t="shared" si="168"/>
        <v>67.139344262295083</v>
      </c>
      <c r="W1807" t="s">
        <v>8338</v>
      </c>
      <c r="X1807" t="s">
        <v>8339</v>
      </c>
    </row>
    <row r="1808" spans="1:24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21">
        <f t="shared" si="169"/>
        <v>42247.595578703702</v>
      </c>
      <c r="L1808" s="24">
        <v>42247.595578703702</v>
      </c>
      <c r="M1808" s="27">
        <f t="shared" si="170"/>
        <v>8</v>
      </c>
      <c r="N1808" s="27">
        <f t="shared" si="171"/>
        <v>2015</v>
      </c>
      <c r="O1808" s="25" t="str">
        <f t="shared" si="172"/>
        <v>Aug</v>
      </c>
      <c r="P1808" s="19">
        <f t="shared" si="173"/>
        <v>42279.541666666664</v>
      </c>
      <c r="Q1808" t="b">
        <v>1</v>
      </c>
      <c r="R1808">
        <v>8</v>
      </c>
      <c r="S1808" t="b">
        <v>0</v>
      </c>
      <c r="T1808" t="s">
        <v>8285</v>
      </c>
      <c r="U1808" s="8">
        <v>2.955E-2</v>
      </c>
      <c r="V1808" s="17">
        <f t="shared" si="168"/>
        <v>73.875</v>
      </c>
      <c r="W1808" t="s">
        <v>8338</v>
      </c>
      <c r="X1808" t="s">
        <v>8339</v>
      </c>
    </row>
    <row r="1809" spans="1:24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21">
        <f t="shared" si="169"/>
        <v>41877.429965277777</v>
      </c>
      <c r="L1809" s="24">
        <v>41877.429965277777</v>
      </c>
      <c r="M1809" s="27">
        <f t="shared" si="170"/>
        <v>8</v>
      </c>
      <c r="N1809" s="27">
        <f t="shared" si="171"/>
        <v>2014</v>
      </c>
      <c r="O1809" s="25" t="str">
        <f t="shared" si="172"/>
        <v>Aug</v>
      </c>
      <c r="P1809" s="19">
        <f t="shared" si="173"/>
        <v>41912.429965277777</v>
      </c>
      <c r="Q1809" t="b">
        <v>1</v>
      </c>
      <c r="R1809">
        <v>8</v>
      </c>
      <c r="S1809" t="b">
        <v>0</v>
      </c>
      <c r="T1809" t="s">
        <v>8285</v>
      </c>
      <c r="U1809" s="8">
        <v>0.1106</v>
      </c>
      <c r="V1809" s="17">
        <f t="shared" si="168"/>
        <v>69.125</v>
      </c>
      <c r="W1809" t="s">
        <v>8338</v>
      </c>
      <c r="X1809" t="s">
        <v>8339</v>
      </c>
    </row>
    <row r="1810" spans="1:24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21">
        <f t="shared" si="169"/>
        <v>41879.860104166662</v>
      </c>
      <c r="L1810" s="24">
        <v>41879.86010416667</v>
      </c>
      <c r="M1810" s="27">
        <f t="shared" si="170"/>
        <v>8</v>
      </c>
      <c r="N1810" s="27">
        <f t="shared" si="171"/>
        <v>2014</v>
      </c>
      <c r="O1810" s="25" t="str">
        <f t="shared" si="172"/>
        <v>Aug</v>
      </c>
      <c r="P1810" s="19">
        <f t="shared" si="173"/>
        <v>41909.860104166662</v>
      </c>
      <c r="Q1810" t="b">
        <v>1</v>
      </c>
      <c r="R1810">
        <v>96</v>
      </c>
      <c r="S1810" t="b">
        <v>0</v>
      </c>
      <c r="T1810" t="s">
        <v>8285</v>
      </c>
      <c r="U1810" s="8">
        <v>0.41407142857142859</v>
      </c>
      <c r="V1810" s="17">
        <f t="shared" si="168"/>
        <v>120.77083333333333</v>
      </c>
      <c r="W1810" t="s">
        <v>8338</v>
      </c>
      <c r="X1810" t="s">
        <v>8339</v>
      </c>
    </row>
    <row r="1811" spans="1:24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21">
        <f t="shared" si="169"/>
        <v>42742.472569444442</v>
      </c>
      <c r="L1811" s="24">
        <v>42742.472569444442</v>
      </c>
      <c r="M1811" s="27">
        <f t="shared" si="170"/>
        <v>1</v>
      </c>
      <c r="N1811" s="27">
        <f t="shared" si="171"/>
        <v>2017</v>
      </c>
      <c r="O1811" s="25" t="str">
        <f t="shared" si="172"/>
        <v>Jan</v>
      </c>
      <c r="P1811" s="19">
        <f t="shared" si="173"/>
        <v>42777.472569444442</v>
      </c>
      <c r="Q1811" t="b">
        <v>1</v>
      </c>
      <c r="R1811">
        <v>9</v>
      </c>
      <c r="S1811" t="b">
        <v>0</v>
      </c>
      <c r="T1811" t="s">
        <v>8285</v>
      </c>
      <c r="U1811" s="8">
        <v>0.10857142857142857</v>
      </c>
      <c r="V1811" s="17">
        <f t="shared" si="168"/>
        <v>42.222222222222221</v>
      </c>
      <c r="W1811" t="s">
        <v>8338</v>
      </c>
      <c r="X1811" t="s">
        <v>8339</v>
      </c>
    </row>
    <row r="1812" spans="1:24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21">
        <f t="shared" si="169"/>
        <v>42029.699525462966</v>
      </c>
      <c r="L1812" s="24">
        <v>42029.699525462966</v>
      </c>
      <c r="M1812" s="27">
        <f t="shared" si="170"/>
        <v>1</v>
      </c>
      <c r="N1812" s="27">
        <f t="shared" si="171"/>
        <v>2015</v>
      </c>
      <c r="O1812" s="25" t="str">
        <f t="shared" si="172"/>
        <v>Jan</v>
      </c>
      <c r="P1812" s="19">
        <f t="shared" si="173"/>
        <v>42064.699525462966</v>
      </c>
      <c r="Q1812" t="b">
        <v>0</v>
      </c>
      <c r="R1812">
        <v>2</v>
      </c>
      <c r="S1812" t="b">
        <v>0</v>
      </c>
      <c r="T1812" t="s">
        <v>8285</v>
      </c>
      <c r="U1812" s="8">
        <v>3.3333333333333333E-2</v>
      </c>
      <c r="V1812" s="17">
        <f t="shared" si="168"/>
        <v>7.5</v>
      </c>
      <c r="W1812" t="s">
        <v>8338</v>
      </c>
      <c r="X1812" t="s">
        <v>8339</v>
      </c>
    </row>
    <row r="1813" spans="1:24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21">
        <f t="shared" si="169"/>
        <v>41860.701689814814</v>
      </c>
      <c r="L1813" s="24">
        <v>41860.701689814814</v>
      </c>
      <c r="M1813" s="27">
        <f t="shared" si="170"/>
        <v>8</v>
      </c>
      <c r="N1813" s="27">
        <f t="shared" si="171"/>
        <v>2014</v>
      </c>
      <c r="O1813" s="25" t="str">
        <f t="shared" si="172"/>
        <v>Aug</v>
      </c>
      <c r="P1813" s="19">
        <f t="shared" si="173"/>
        <v>41872.701689814814</v>
      </c>
      <c r="Q1813" t="b">
        <v>0</v>
      </c>
      <c r="R1813">
        <v>26</v>
      </c>
      <c r="S1813" t="b">
        <v>0</v>
      </c>
      <c r="T1813" t="s">
        <v>8285</v>
      </c>
      <c r="U1813" s="8">
        <v>7.407407407407407E-4</v>
      </c>
      <c r="V1813" s="17">
        <f t="shared" si="168"/>
        <v>1.5384615384615385</v>
      </c>
      <c r="W1813" t="s">
        <v>8338</v>
      </c>
      <c r="X1813" t="s">
        <v>8339</v>
      </c>
    </row>
    <row r="1814" spans="1:24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21">
        <f t="shared" si="169"/>
        <v>41876.225347222222</v>
      </c>
      <c r="L1814" s="24">
        <v>41876.225347222222</v>
      </c>
      <c r="M1814" s="27">
        <f t="shared" si="170"/>
        <v>8</v>
      </c>
      <c r="N1814" s="27">
        <f t="shared" si="171"/>
        <v>2014</v>
      </c>
      <c r="O1814" s="25" t="str">
        <f t="shared" si="172"/>
        <v>Aug</v>
      </c>
      <c r="P1814" s="19">
        <f t="shared" si="173"/>
        <v>41935.958333333328</v>
      </c>
      <c r="Q1814" t="b">
        <v>0</v>
      </c>
      <c r="R1814">
        <v>23</v>
      </c>
      <c r="S1814" t="b">
        <v>0</v>
      </c>
      <c r="T1814" t="s">
        <v>8285</v>
      </c>
      <c r="U1814" s="8">
        <v>0.13307692307692306</v>
      </c>
      <c r="V1814" s="17">
        <f t="shared" si="168"/>
        <v>37.608695652173914</v>
      </c>
      <c r="W1814" t="s">
        <v>8338</v>
      </c>
      <c r="X1814" t="s">
        <v>8339</v>
      </c>
    </row>
    <row r="1815" spans="1:24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21">
        <f t="shared" si="169"/>
        <v>42524.110370370363</v>
      </c>
      <c r="L1815" s="24">
        <v>42524.11037037037</v>
      </c>
      <c r="M1815" s="27">
        <f t="shared" si="170"/>
        <v>6</v>
      </c>
      <c r="N1815" s="27">
        <f t="shared" si="171"/>
        <v>2016</v>
      </c>
      <c r="O1815" s="25" t="str">
        <f t="shared" si="172"/>
        <v>Jun</v>
      </c>
      <c r="P1815" s="19">
        <f t="shared" si="173"/>
        <v>42554.110370370363</v>
      </c>
      <c r="Q1815" t="b">
        <v>0</v>
      </c>
      <c r="R1815">
        <v>0</v>
      </c>
      <c r="S1815" t="b">
        <v>0</v>
      </c>
      <c r="T1815" t="s">
        <v>8285</v>
      </c>
      <c r="U1815" s="8">
        <v>0</v>
      </c>
      <c r="V1815" s="17" t="e">
        <f t="shared" si="168"/>
        <v>#DIV/0!</v>
      </c>
      <c r="W1815" t="s">
        <v>8338</v>
      </c>
      <c r="X1815" t="s">
        <v>8339</v>
      </c>
    </row>
    <row r="1816" spans="1:24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21">
        <f t="shared" si="169"/>
        <v>41829.68069444444</v>
      </c>
      <c r="L1816" s="24">
        <v>41829.680694444447</v>
      </c>
      <c r="M1816" s="27">
        <f t="shared" si="170"/>
        <v>7</v>
      </c>
      <c r="N1816" s="27">
        <f t="shared" si="171"/>
        <v>2014</v>
      </c>
      <c r="O1816" s="25" t="str">
        <f t="shared" si="172"/>
        <v>Jul</v>
      </c>
      <c r="P1816" s="19">
        <f t="shared" si="173"/>
        <v>41859.68069444444</v>
      </c>
      <c r="Q1816" t="b">
        <v>0</v>
      </c>
      <c r="R1816">
        <v>140</v>
      </c>
      <c r="S1816" t="b">
        <v>0</v>
      </c>
      <c r="T1816" t="s">
        <v>8285</v>
      </c>
      <c r="U1816" s="8">
        <v>0.49183333333333334</v>
      </c>
      <c r="V1816" s="17">
        <f t="shared" si="168"/>
        <v>42.157142857142858</v>
      </c>
      <c r="W1816" t="s">
        <v>8338</v>
      </c>
      <c r="X1816" t="s">
        <v>8339</v>
      </c>
    </row>
    <row r="1817" spans="1:24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21">
        <f t="shared" si="169"/>
        <v>42033.105740740742</v>
      </c>
      <c r="L1817" s="24">
        <v>42033.105740740742</v>
      </c>
      <c r="M1817" s="27">
        <f t="shared" si="170"/>
        <v>1</v>
      </c>
      <c r="N1817" s="27">
        <f t="shared" si="171"/>
        <v>2015</v>
      </c>
      <c r="O1817" s="25" t="str">
        <f t="shared" si="172"/>
        <v>Jan</v>
      </c>
      <c r="P1817" s="19">
        <f t="shared" si="173"/>
        <v>42063.105740740742</v>
      </c>
      <c r="Q1817" t="b">
        <v>0</v>
      </c>
      <c r="R1817">
        <v>0</v>
      </c>
      <c r="S1817" t="b">
        <v>0</v>
      </c>
      <c r="T1817" t="s">
        <v>8285</v>
      </c>
      <c r="U1817" s="8">
        <v>0</v>
      </c>
      <c r="V1817" s="17" t="e">
        <f t="shared" si="168"/>
        <v>#DIV/0!</v>
      </c>
      <c r="W1817" t="s">
        <v>8338</v>
      </c>
      <c r="X1817" t="s">
        <v>8339</v>
      </c>
    </row>
    <row r="1818" spans="1:24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21">
        <f t="shared" si="169"/>
        <v>42172.698344907403</v>
      </c>
      <c r="L1818" s="24">
        <v>42172.698344907411</v>
      </c>
      <c r="M1818" s="27">
        <f t="shared" si="170"/>
        <v>6</v>
      </c>
      <c r="N1818" s="27">
        <f t="shared" si="171"/>
        <v>2015</v>
      </c>
      <c r="O1818" s="25" t="str">
        <f t="shared" si="172"/>
        <v>Jun</v>
      </c>
      <c r="P1818" s="19">
        <f t="shared" si="173"/>
        <v>42186.698344907403</v>
      </c>
      <c r="Q1818" t="b">
        <v>0</v>
      </c>
      <c r="R1818">
        <v>6</v>
      </c>
      <c r="S1818" t="b">
        <v>0</v>
      </c>
      <c r="T1818" t="s">
        <v>8285</v>
      </c>
      <c r="U1818" s="8">
        <v>2.036E-2</v>
      </c>
      <c r="V1818" s="17">
        <f t="shared" si="168"/>
        <v>84.833333333333329</v>
      </c>
      <c r="W1818" t="s">
        <v>8338</v>
      </c>
      <c r="X1818" t="s">
        <v>8339</v>
      </c>
    </row>
    <row r="1819" spans="1:24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21">
        <f t="shared" si="169"/>
        <v>42548.667858796289</v>
      </c>
      <c r="L1819" s="24">
        <v>42548.667858796296</v>
      </c>
      <c r="M1819" s="27">
        <f t="shared" si="170"/>
        <v>6</v>
      </c>
      <c r="N1819" s="27">
        <f t="shared" si="171"/>
        <v>2016</v>
      </c>
      <c r="O1819" s="25" t="str">
        <f t="shared" si="172"/>
        <v>Jun</v>
      </c>
      <c r="P1819" s="19">
        <f t="shared" si="173"/>
        <v>42576.583333333336</v>
      </c>
      <c r="Q1819" t="b">
        <v>0</v>
      </c>
      <c r="R1819">
        <v>100</v>
      </c>
      <c r="S1819" t="b">
        <v>0</v>
      </c>
      <c r="T1819" t="s">
        <v>8285</v>
      </c>
      <c r="U1819" s="8">
        <v>0.52327777777777773</v>
      </c>
      <c r="V1819" s="17">
        <f t="shared" si="168"/>
        <v>94.19</v>
      </c>
      <c r="W1819" t="s">
        <v>8338</v>
      </c>
      <c r="X1819" t="s">
        <v>8339</v>
      </c>
    </row>
    <row r="1820" spans="1:24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21">
        <f t="shared" si="169"/>
        <v>42705.453784722216</v>
      </c>
      <c r="L1820" s="24">
        <v>42705.453784722224</v>
      </c>
      <c r="M1820" s="27">
        <f t="shared" si="170"/>
        <v>12</v>
      </c>
      <c r="N1820" s="27">
        <f t="shared" si="171"/>
        <v>2016</v>
      </c>
      <c r="O1820" s="25" t="str">
        <f t="shared" si="172"/>
        <v>Dec</v>
      </c>
      <c r="P1820" s="19">
        <f t="shared" si="173"/>
        <v>42765.082638888889</v>
      </c>
      <c r="Q1820" t="b">
        <v>0</v>
      </c>
      <c r="R1820">
        <v>0</v>
      </c>
      <c r="S1820" t="b">
        <v>0</v>
      </c>
      <c r="T1820" t="s">
        <v>8285</v>
      </c>
      <c r="U1820" s="8">
        <v>0</v>
      </c>
      <c r="V1820" s="17" t="e">
        <f t="shared" si="168"/>
        <v>#DIV/0!</v>
      </c>
      <c r="W1820" t="s">
        <v>8338</v>
      </c>
      <c r="X1820" t="s">
        <v>8339</v>
      </c>
    </row>
    <row r="1821" spans="1:24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21">
        <f t="shared" si="169"/>
        <v>42067.026041666664</v>
      </c>
      <c r="L1821" s="24">
        <v>42067.026041666664</v>
      </c>
      <c r="M1821" s="27">
        <f t="shared" si="170"/>
        <v>3</v>
      </c>
      <c r="N1821" s="27">
        <f t="shared" si="171"/>
        <v>2015</v>
      </c>
      <c r="O1821" s="25" t="str">
        <f t="shared" si="172"/>
        <v>Mar</v>
      </c>
      <c r="P1821" s="19">
        <f t="shared" si="173"/>
        <v>42096.984374999993</v>
      </c>
      <c r="Q1821" t="b">
        <v>0</v>
      </c>
      <c r="R1821">
        <v>4</v>
      </c>
      <c r="S1821" t="b">
        <v>0</v>
      </c>
      <c r="T1821" t="s">
        <v>8285</v>
      </c>
      <c r="U1821" s="8">
        <v>2.0833333333333332E-2</v>
      </c>
      <c r="V1821" s="17">
        <f t="shared" si="168"/>
        <v>6.25</v>
      </c>
      <c r="W1821" t="s">
        <v>8338</v>
      </c>
      <c r="X1821" t="s">
        <v>8339</v>
      </c>
    </row>
    <row r="1822" spans="1:24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21">
        <f t="shared" si="169"/>
        <v>41820.543935185182</v>
      </c>
      <c r="L1822" s="24">
        <v>41820.543935185182</v>
      </c>
      <c r="M1822" s="27">
        <f t="shared" si="170"/>
        <v>6</v>
      </c>
      <c r="N1822" s="27">
        <f t="shared" si="171"/>
        <v>2014</v>
      </c>
      <c r="O1822" s="25" t="str">
        <f t="shared" si="172"/>
        <v>Jun</v>
      </c>
      <c r="P1822" s="19">
        <f t="shared" si="173"/>
        <v>41850.543935185182</v>
      </c>
      <c r="Q1822" t="b">
        <v>0</v>
      </c>
      <c r="R1822">
        <v>8</v>
      </c>
      <c r="S1822" t="b">
        <v>0</v>
      </c>
      <c r="T1822" t="s">
        <v>8285</v>
      </c>
      <c r="U1822" s="8">
        <v>6.565384615384616E-2</v>
      </c>
      <c r="V1822" s="17">
        <f t="shared" si="168"/>
        <v>213.375</v>
      </c>
      <c r="W1822" t="s">
        <v>8338</v>
      </c>
      <c r="X1822" t="s">
        <v>8339</v>
      </c>
    </row>
    <row r="1823" spans="1:24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21">
        <f t="shared" si="169"/>
        <v>42064.876041666663</v>
      </c>
      <c r="L1823" s="24">
        <v>42064.87604166667</v>
      </c>
      <c r="M1823" s="27">
        <f t="shared" si="170"/>
        <v>3</v>
      </c>
      <c r="N1823" s="27">
        <f t="shared" si="171"/>
        <v>2015</v>
      </c>
      <c r="O1823" s="25" t="str">
        <f t="shared" si="172"/>
        <v>Mar</v>
      </c>
      <c r="P1823" s="19">
        <f t="shared" si="173"/>
        <v>42094.834374999999</v>
      </c>
      <c r="Q1823" t="b">
        <v>0</v>
      </c>
      <c r="R1823">
        <v>57</v>
      </c>
      <c r="S1823" t="b">
        <v>1</v>
      </c>
      <c r="T1823" t="s">
        <v>8276</v>
      </c>
      <c r="U1823" s="8">
        <v>1.3489</v>
      </c>
      <c r="V1823" s="17">
        <f t="shared" si="168"/>
        <v>59.162280701754383</v>
      </c>
      <c r="W1823" t="s">
        <v>8325</v>
      </c>
      <c r="X1823" t="s">
        <v>8326</v>
      </c>
    </row>
    <row r="1824" spans="1:24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21">
        <f t="shared" si="169"/>
        <v>40926.110729166663</v>
      </c>
      <c r="L1824" s="24">
        <v>40926.110729166663</v>
      </c>
      <c r="M1824" s="27">
        <f t="shared" si="170"/>
        <v>1</v>
      </c>
      <c r="N1824" s="27">
        <f t="shared" si="171"/>
        <v>2012</v>
      </c>
      <c r="O1824" s="25" t="str">
        <f t="shared" si="172"/>
        <v>Jan</v>
      </c>
      <c r="P1824" s="19">
        <f t="shared" si="173"/>
        <v>40971.110729166663</v>
      </c>
      <c r="Q1824" t="b">
        <v>0</v>
      </c>
      <c r="R1824">
        <v>11</v>
      </c>
      <c r="S1824" t="b">
        <v>1</v>
      </c>
      <c r="T1824" t="s">
        <v>8276</v>
      </c>
      <c r="U1824" s="8">
        <v>1</v>
      </c>
      <c r="V1824" s="17">
        <f t="shared" si="168"/>
        <v>27.272727272727273</v>
      </c>
      <c r="W1824" t="s">
        <v>8325</v>
      </c>
      <c r="X1824" t="s">
        <v>8326</v>
      </c>
    </row>
    <row r="1825" spans="1:24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21">
        <f t="shared" si="169"/>
        <v>41634.588680555556</v>
      </c>
      <c r="L1825" s="24">
        <v>41634.588680555556</v>
      </c>
      <c r="M1825" s="27">
        <f t="shared" si="170"/>
        <v>12</v>
      </c>
      <c r="N1825" s="27">
        <f t="shared" si="171"/>
        <v>2013</v>
      </c>
      <c r="O1825" s="25" t="str">
        <f t="shared" si="172"/>
        <v>Dec</v>
      </c>
      <c r="P1825" s="19">
        <f t="shared" si="173"/>
        <v>41670.584027777775</v>
      </c>
      <c r="Q1825" t="b">
        <v>0</v>
      </c>
      <c r="R1825">
        <v>33</v>
      </c>
      <c r="S1825" t="b">
        <v>1</v>
      </c>
      <c r="T1825" t="s">
        <v>8276</v>
      </c>
      <c r="U1825" s="8">
        <v>1.1585714285714286</v>
      </c>
      <c r="V1825" s="17">
        <f t="shared" si="168"/>
        <v>24.575757575757574</v>
      </c>
      <c r="W1825" t="s">
        <v>8325</v>
      </c>
      <c r="X1825" t="s">
        <v>8326</v>
      </c>
    </row>
    <row r="1826" spans="1:24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21">
        <f t="shared" si="169"/>
        <v>41176.47657407407</v>
      </c>
      <c r="L1826" s="24">
        <v>41176.476574074077</v>
      </c>
      <c r="M1826" s="27">
        <f t="shared" si="170"/>
        <v>9</v>
      </c>
      <c r="N1826" s="27">
        <f t="shared" si="171"/>
        <v>2012</v>
      </c>
      <c r="O1826" s="25" t="str">
        <f t="shared" si="172"/>
        <v>Sep</v>
      </c>
      <c r="P1826" s="19">
        <f t="shared" si="173"/>
        <v>41206.47657407407</v>
      </c>
      <c r="Q1826" t="b">
        <v>0</v>
      </c>
      <c r="R1826">
        <v>40</v>
      </c>
      <c r="S1826" t="b">
        <v>1</v>
      </c>
      <c r="T1826" t="s">
        <v>8276</v>
      </c>
      <c r="U1826" s="8">
        <v>1.0006666666666666</v>
      </c>
      <c r="V1826" s="17">
        <f t="shared" si="168"/>
        <v>75.05</v>
      </c>
      <c r="W1826" t="s">
        <v>8325</v>
      </c>
      <c r="X1826" t="s">
        <v>8326</v>
      </c>
    </row>
    <row r="1827" spans="1:24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21">
        <f t="shared" si="169"/>
        <v>41626.707951388882</v>
      </c>
      <c r="L1827" s="24">
        <v>41626.707951388889</v>
      </c>
      <c r="M1827" s="27">
        <f t="shared" si="170"/>
        <v>12</v>
      </c>
      <c r="N1827" s="27">
        <f t="shared" si="171"/>
        <v>2013</v>
      </c>
      <c r="O1827" s="25" t="str">
        <f t="shared" si="172"/>
        <v>Dec</v>
      </c>
      <c r="P1827" s="19">
        <f t="shared" si="173"/>
        <v>41646.880555555552</v>
      </c>
      <c r="Q1827" t="b">
        <v>0</v>
      </c>
      <c r="R1827">
        <v>50</v>
      </c>
      <c r="S1827" t="b">
        <v>1</v>
      </c>
      <c r="T1827" t="s">
        <v>8276</v>
      </c>
      <c r="U1827" s="8">
        <v>1.0505</v>
      </c>
      <c r="V1827" s="17">
        <f t="shared" si="168"/>
        <v>42.02</v>
      </c>
      <c r="W1827" t="s">
        <v>8325</v>
      </c>
      <c r="X1827" t="s">
        <v>8326</v>
      </c>
    </row>
    <row r="1828" spans="1:24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21">
        <f t="shared" si="169"/>
        <v>41443.626192129625</v>
      </c>
      <c r="L1828" s="24">
        <v>41443.626192129632</v>
      </c>
      <c r="M1828" s="27">
        <f t="shared" si="170"/>
        <v>6</v>
      </c>
      <c r="N1828" s="27">
        <f t="shared" si="171"/>
        <v>2013</v>
      </c>
      <c r="O1828" s="25" t="str">
        <f t="shared" si="172"/>
        <v>Jun</v>
      </c>
      <c r="P1828" s="19">
        <f t="shared" si="173"/>
        <v>41466.626192129625</v>
      </c>
      <c r="Q1828" t="b">
        <v>0</v>
      </c>
      <c r="R1828">
        <v>38</v>
      </c>
      <c r="S1828" t="b">
        <v>1</v>
      </c>
      <c r="T1828" t="s">
        <v>8276</v>
      </c>
      <c r="U1828" s="8">
        <v>1.01</v>
      </c>
      <c r="V1828" s="17">
        <f t="shared" si="168"/>
        <v>53.157894736842103</v>
      </c>
      <c r="W1828" t="s">
        <v>8325</v>
      </c>
      <c r="X1828" t="s">
        <v>8326</v>
      </c>
    </row>
    <row r="1829" spans="1:24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21">
        <f t="shared" si="169"/>
        <v>41657.715474537035</v>
      </c>
      <c r="L1829" s="24">
        <v>41657.715474537035</v>
      </c>
      <c r="M1829" s="27">
        <f t="shared" si="170"/>
        <v>1</v>
      </c>
      <c r="N1829" s="27">
        <f t="shared" si="171"/>
        <v>2014</v>
      </c>
      <c r="O1829" s="25" t="str">
        <f t="shared" si="172"/>
        <v>Jan</v>
      </c>
      <c r="P1829" s="19">
        <f t="shared" si="173"/>
        <v>41687.715474537035</v>
      </c>
      <c r="Q1829" t="b">
        <v>0</v>
      </c>
      <c r="R1829">
        <v>96</v>
      </c>
      <c r="S1829" t="b">
        <v>1</v>
      </c>
      <c r="T1829" t="s">
        <v>8276</v>
      </c>
      <c r="U1829" s="8">
        <v>1.0066250000000001</v>
      </c>
      <c r="V1829" s="17">
        <f t="shared" si="168"/>
        <v>83.885416666666671</v>
      </c>
      <c r="W1829" t="s">
        <v>8325</v>
      </c>
      <c r="X1829" t="s">
        <v>8326</v>
      </c>
    </row>
    <row r="1830" spans="1:24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21">
        <f t="shared" si="169"/>
        <v>40555.117604166662</v>
      </c>
      <c r="L1830" s="24">
        <v>40555.117604166669</v>
      </c>
      <c r="M1830" s="27">
        <f t="shared" si="170"/>
        <v>1</v>
      </c>
      <c r="N1830" s="27">
        <f t="shared" si="171"/>
        <v>2011</v>
      </c>
      <c r="O1830" s="25" t="str">
        <f t="shared" si="172"/>
        <v>Jan</v>
      </c>
      <c r="P1830" s="19">
        <f t="shared" si="173"/>
        <v>40605.117604166662</v>
      </c>
      <c r="Q1830" t="b">
        <v>0</v>
      </c>
      <c r="R1830">
        <v>48</v>
      </c>
      <c r="S1830" t="b">
        <v>1</v>
      </c>
      <c r="T1830" t="s">
        <v>8276</v>
      </c>
      <c r="U1830" s="8">
        <v>1.0016</v>
      </c>
      <c r="V1830" s="17">
        <f t="shared" si="168"/>
        <v>417.33333333333331</v>
      </c>
      <c r="W1830" t="s">
        <v>8325</v>
      </c>
      <c r="X1830" t="s">
        <v>8326</v>
      </c>
    </row>
    <row r="1831" spans="1:24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21">
        <f t="shared" si="169"/>
        <v>41736.691319444442</v>
      </c>
      <c r="L1831" s="24">
        <v>41736.691319444442</v>
      </c>
      <c r="M1831" s="27">
        <f t="shared" si="170"/>
        <v>4</v>
      </c>
      <c r="N1831" s="27">
        <f t="shared" si="171"/>
        <v>2014</v>
      </c>
      <c r="O1831" s="25" t="str">
        <f t="shared" si="172"/>
        <v>Apr</v>
      </c>
      <c r="P1831" s="19">
        <f t="shared" si="173"/>
        <v>41768.708333333328</v>
      </c>
      <c r="Q1831" t="b">
        <v>0</v>
      </c>
      <c r="R1831">
        <v>33</v>
      </c>
      <c r="S1831" t="b">
        <v>1</v>
      </c>
      <c r="T1831" t="s">
        <v>8276</v>
      </c>
      <c r="U1831" s="8">
        <v>1.6668333333333334</v>
      </c>
      <c r="V1831" s="17">
        <f t="shared" si="168"/>
        <v>75.765151515151516</v>
      </c>
      <c r="W1831" t="s">
        <v>8325</v>
      </c>
      <c r="X1831" t="s">
        <v>8326</v>
      </c>
    </row>
    <row r="1832" spans="1:24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21">
        <f t="shared" si="169"/>
        <v>40515.879293981481</v>
      </c>
      <c r="L1832" s="24">
        <v>40515.879293981481</v>
      </c>
      <c r="M1832" s="27">
        <f t="shared" si="170"/>
        <v>12</v>
      </c>
      <c r="N1832" s="27">
        <f t="shared" si="171"/>
        <v>2010</v>
      </c>
      <c r="O1832" s="25" t="str">
        <f t="shared" si="172"/>
        <v>Dec</v>
      </c>
      <c r="P1832" s="19">
        <f t="shared" si="173"/>
        <v>40564.708333333328</v>
      </c>
      <c r="Q1832" t="b">
        <v>0</v>
      </c>
      <c r="R1832">
        <v>226</v>
      </c>
      <c r="S1832" t="b">
        <v>1</v>
      </c>
      <c r="T1832" t="s">
        <v>8276</v>
      </c>
      <c r="U1832" s="8">
        <v>1.0153333333333334</v>
      </c>
      <c r="V1832" s="17">
        <f t="shared" si="168"/>
        <v>67.389380530973455</v>
      </c>
      <c r="W1832" t="s">
        <v>8325</v>
      </c>
      <c r="X1832" t="s">
        <v>8326</v>
      </c>
    </row>
    <row r="1833" spans="1:24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21">
        <f t="shared" si="169"/>
        <v>41664.475775462961</v>
      </c>
      <c r="L1833" s="24">
        <v>41664.475775462961</v>
      </c>
      <c r="M1833" s="27">
        <f t="shared" si="170"/>
        <v>1</v>
      </c>
      <c r="N1833" s="27">
        <f t="shared" si="171"/>
        <v>2014</v>
      </c>
      <c r="O1833" s="25" t="str">
        <f t="shared" si="172"/>
        <v>Jan</v>
      </c>
      <c r="P1833" s="19">
        <f t="shared" si="173"/>
        <v>41694.475775462961</v>
      </c>
      <c r="Q1833" t="b">
        <v>0</v>
      </c>
      <c r="R1833">
        <v>14</v>
      </c>
      <c r="S1833" t="b">
        <v>1</v>
      </c>
      <c r="T1833" t="s">
        <v>8276</v>
      </c>
      <c r="U1833" s="8">
        <v>1.03</v>
      </c>
      <c r="V1833" s="17">
        <f t="shared" si="168"/>
        <v>73.571428571428569</v>
      </c>
      <c r="W1833" t="s">
        <v>8325</v>
      </c>
      <c r="X1833" t="s">
        <v>8326</v>
      </c>
    </row>
    <row r="1834" spans="1:24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21">
        <f t="shared" si="169"/>
        <v>41026.787766203699</v>
      </c>
      <c r="L1834" s="24">
        <v>41026.787766203706</v>
      </c>
      <c r="M1834" s="27">
        <f t="shared" si="170"/>
        <v>4</v>
      </c>
      <c r="N1834" s="27">
        <f t="shared" si="171"/>
        <v>2012</v>
      </c>
      <c r="O1834" s="25" t="str">
        <f t="shared" si="172"/>
        <v>Apr</v>
      </c>
      <c r="P1834" s="19">
        <f t="shared" si="173"/>
        <v>41041.787766203699</v>
      </c>
      <c r="Q1834" t="b">
        <v>0</v>
      </c>
      <c r="R1834">
        <v>20</v>
      </c>
      <c r="S1834" t="b">
        <v>1</v>
      </c>
      <c r="T1834" t="s">
        <v>8276</v>
      </c>
      <c r="U1834" s="8">
        <v>1.4285714285714286</v>
      </c>
      <c r="V1834" s="17">
        <f t="shared" si="168"/>
        <v>25</v>
      </c>
      <c r="W1834" t="s">
        <v>8325</v>
      </c>
      <c r="X1834" t="s">
        <v>8326</v>
      </c>
    </row>
    <row r="1835" spans="1:24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21">
        <f t="shared" si="169"/>
        <v>40576.331331018519</v>
      </c>
      <c r="L1835" s="24">
        <v>40576.331331018519</v>
      </c>
      <c r="M1835" s="27">
        <f t="shared" si="170"/>
        <v>2</v>
      </c>
      <c r="N1835" s="27">
        <f t="shared" si="171"/>
        <v>2011</v>
      </c>
      <c r="O1835" s="25" t="str">
        <f t="shared" si="172"/>
        <v>Feb</v>
      </c>
      <c r="P1835" s="19">
        <f t="shared" si="173"/>
        <v>40606.331331018519</v>
      </c>
      <c r="Q1835" t="b">
        <v>0</v>
      </c>
      <c r="R1835">
        <v>25</v>
      </c>
      <c r="S1835" t="b">
        <v>1</v>
      </c>
      <c r="T1835" t="s">
        <v>8276</v>
      </c>
      <c r="U1835" s="8">
        <v>2.625</v>
      </c>
      <c r="V1835" s="17">
        <f t="shared" si="168"/>
        <v>42</v>
      </c>
      <c r="W1835" t="s">
        <v>8325</v>
      </c>
      <c r="X1835" t="s">
        <v>8326</v>
      </c>
    </row>
    <row r="1836" spans="1:24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21">
        <f t="shared" si="169"/>
        <v>41302.835682870369</v>
      </c>
      <c r="L1836" s="24">
        <v>41302.835682870369</v>
      </c>
      <c r="M1836" s="27">
        <f t="shared" si="170"/>
        <v>1</v>
      </c>
      <c r="N1836" s="27">
        <f t="shared" si="171"/>
        <v>2013</v>
      </c>
      <c r="O1836" s="25" t="str">
        <f t="shared" si="172"/>
        <v>Jan</v>
      </c>
      <c r="P1836" s="19">
        <f t="shared" si="173"/>
        <v>41335.124305555553</v>
      </c>
      <c r="Q1836" t="b">
        <v>0</v>
      </c>
      <c r="R1836">
        <v>90</v>
      </c>
      <c r="S1836" t="b">
        <v>1</v>
      </c>
      <c r="T1836" t="s">
        <v>8276</v>
      </c>
      <c r="U1836" s="8">
        <v>1.1805000000000001</v>
      </c>
      <c r="V1836" s="17">
        <f t="shared" si="168"/>
        <v>131.16666666666666</v>
      </c>
      <c r="W1836" t="s">
        <v>8325</v>
      </c>
      <c r="X1836" t="s">
        <v>8326</v>
      </c>
    </row>
    <row r="1837" spans="1:24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21">
        <f t="shared" si="169"/>
        <v>41988.755729166667</v>
      </c>
      <c r="L1837" s="24">
        <v>41988.755729166667</v>
      </c>
      <c r="M1837" s="27">
        <f t="shared" si="170"/>
        <v>12</v>
      </c>
      <c r="N1837" s="27">
        <f t="shared" si="171"/>
        <v>2014</v>
      </c>
      <c r="O1837" s="25" t="str">
        <f t="shared" si="172"/>
        <v>Dec</v>
      </c>
      <c r="P1837" s="19">
        <f t="shared" si="173"/>
        <v>42028.755729166667</v>
      </c>
      <c r="Q1837" t="b">
        <v>0</v>
      </c>
      <c r="R1837">
        <v>11</v>
      </c>
      <c r="S1837" t="b">
        <v>1</v>
      </c>
      <c r="T1837" t="s">
        <v>8276</v>
      </c>
      <c r="U1837" s="8">
        <v>1.04</v>
      </c>
      <c r="V1837" s="17">
        <f t="shared" si="168"/>
        <v>47.272727272727273</v>
      </c>
      <c r="W1837" t="s">
        <v>8325</v>
      </c>
      <c r="X1837" t="s">
        <v>8326</v>
      </c>
    </row>
    <row r="1838" spans="1:24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21">
        <f t="shared" si="169"/>
        <v>42430.49387731481</v>
      </c>
      <c r="L1838" s="24">
        <v>42430.493877314817</v>
      </c>
      <c r="M1838" s="27">
        <f t="shared" si="170"/>
        <v>3</v>
      </c>
      <c r="N1838" s="27">
        <f t="shared" si="171"/>
        <v>2016</v>
      </c>
      <c r="O1838" s="25" t="str">
        <f t="shared" si="172"/>
        <v>Mar</v>
      </c>
      <c r="P1838" s="19">
        <f t="shared" si="173"/>
        <v>42460.452210648145</v>
      </c>
      <c r="Q1838" t="b">
        <v>0</v>
      </c>
      <c r="R1838">
        <v>55</v>
      </c>
      <c r="S1838" t="b">
        <v>1</v>
      </c>
      <c r="T1838" t="s">
        <v>8276</v>
      </c>
      <c r="U1838" s="8">
        <v>2.0034000000000001</v>
      </c>
      <c r="V1838" s="17">
        <f t="shared" si="168"/>
        <v>182.12727272727273</v>
      </c>
      <c r="W1838" t="s">
        <v>8325</v>
      </c>
      <c r="X1838" t="s">
        <v>8326</v>
      </c>
    </row>
    <row r="1839" spans="1:24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21">
        <f t="shared" si="169"/>
        <v>41305.601030092592</v>
      </c>
      <c r="L1839" s="24">
        <v>41305.601030092592</v>
      </c>
      <c r="M1839" s="27">
        <f t="shared" si="170"/>
        <v>1</v>
      </c>
      <c r="N1839" s="27">
        <f t="shared" si="171"/>
        <v>2013</v>
      </c>
      <c r="O1839" s="25" t="str">
        <f t="shared" si="172"/>
        <v>Jan</v>
      </c>
      <c r="P1839" s="19">
        <f t="shared" si="173"/>
        <v>41322.601030092592</v>
      </c>
      <c r="Q1839" t="b">
        <v>0</v>
      </c>
      <c r="R1839">
        <v>30</v>
      </c>
      <c r="S1839" t="b">
        <v>1</v>
      </c>
      <c r="T1839" t="s">
        <v>8276</v>
      </c>
      <c r="U1839" s="8">
        <v>3.0683333333333334</v>
      </c>
      <c r="V1839" s="17">
        <f t="shared" si="168"/>
        <v>61.366666666666667</v>
      </c>
      <c r="W1839" t="s">
        <v>8325</v>
      </c>
      <c r="X1839" t="s">
        <v>8326</v>
      </c>
    </row>
    <row r="1840" spans="1:24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21">
        <f t="shared" si="169"/>
        <v>40925.839525462965</v>
      </c>
      <c r="L1840" s="24">
        <v>40925.839525462965</v>
      </c>
      <c r="M1840" s="27">
        <f t="shared" si="170"/>
        <v>1</v>
      </c>
      <c r="N1840" s="27">
        <f t="shared" si="171"/>
        <v>2012</v>
      </c>
      <c r="O1840" s="25" t="str">
        <f t="shared" si="172"/>
        <v>Jan</v>
      </c>
      <c r="P1840" s="19">
        <f t="shared" si="173"/>
        <v>40985.797858796293</v>
      </c>
      <c r="Q1840" t="b">
        <v>0</v>
      </c>
      <c r="R1840">
        <v>28</v>
      </c>
      <c r="S1840" t="b">
        <v>1</v>
      </c>
      <c r="T1840" t="s">
        <v>8276</v>
      </c>
      <c r="U1840" s="8">
        <v>1.00149</v>
      </c>
      <c r="V1840" s="17">
        <f t="shared" si="168"/>
        <v>35.767499999999998</v>
      </c>
      <c r="W1840" t="s">
        <v>8325</v>
      </c>
      <c r="X1840" t="s">
        <v>8326</v>
      </c>
    </row>
    <row r="1841" spans="1:24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21">
        <f t="shared" si="169"/>
        <v>40788.578206018516</v>
      </c>
      <c r="L1841" s="24">
        <v>40788.578206018516</v>
      </c>
      <c r="M1841" s="27">
        <f t="shared" si="170"/>
        <v>9</v>
      </c>
      <c r="N1841" s="27">
        <f t="shared" si="171"/>
        <v>2011</v>
      </c>
      <c r="O1841" s="25" t="str">
        <f t="shared" si="172"/>
        <v>Sep</v>
      </c>
      <c r="P1841" s="19">
        <f t="shared" si="173"/>
        <v>40816.916666666664</v>
      </c>
      <c r="Q1841" t="b">
        <v>0</v>
      </c>
      <c r="R1841">
        <v>45</v>
      </c>
      <c r="S1841" t="b">
        <v>1</v>
      </c>
      <c r="T1841" t="s">
        <v>8276</v>
      </c>
      <c r="U1841" s="8">
        <v>2.0529999999999999</v>
      </c>
      <c r="V1841" s="17">
        <f t="shared" si="168"/>
        <v>45.62222222222222</v>
      </c>
      <c r="W1841" t="s">
        <v>8325</v>
      </c>
      <c r="X1841" t="s">
        <v>8326</v>
      </c>
    </row>
    <row r="1842" spans="1:24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21">
        <f t="shared" si="169"/>
        <v>42614.513680555552</v>
      </c>
      <c r="L1842" s="24">
        <v>42614.513680555552</v>
      </c>
      <c r="M1842" s="27">
        <f t="shared" si="170"/>
        <v>9</v>
      </c>
      <c r="N1842" s="27">
        <f t="shared" si="171"/>
        <v>2016</v>
      </c>
      <c r="O1842" s="25" t="str">
        <f t="shared" si="172"/>
        <v>Sep</v>
      </c>
      <c r="P1842" s="19">
        <f t="shared" si="173"/>
        <v>42644.513680555552</v>
      </c>
      <c r="Q1842" t="b">
        <v>0</v>
      </c>
      <c r="R1842">
        <v>13</v>
      </c>
      <c r="S1842" t="b">
        <v>1</v>
      </c>
      <c r="T1842" t="s">
        <v>8276</v>
      </c>
      <c r="U1842" s="8">
        <v>1.0888888888888888</v>
      </c>
      <c r="V1842" s="17">
        <f t="shared" si="168"/>
        <v>75.384615384615387</v>
      </c>
      <c r="W1842" t="s">
        <v>8325</v>
      </c>
      <c r="X1842" t="s">
        <v>8326</v>
      </c>
    </row>
    <row r="1843" spans="1:24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21">
        <f t="shared" si="169"/>
        <v>41381.88784722222</v>
      </c>
      <c r="L1843" s="24">
        <v>41381.88784722222</v>
      </c>
      <c r="M1843" s="27">
        <f t="shared" si="170"/>
        <v>4</v>
      </c>
      <c r="N1843" s="27">
        <f t="shared" si="171"/>
        <v>2013</v>
      </c>
      <c r="O1843" s="25" t="str">
        <f t="shared" si="172"/>
        <v>Apr</v>
      </c>
      <c r="P1843" s="19">
        <f t="shared" si="173"/>
        <v>41400.999305555553</v>
      </c>
      <c r="Q1843" t="b">
        <v>0</v>
      </c>
      <c r="R1843">
        <v>40</v>
      </c>
      <c r="S1843" t="b">
        <v>1</v>
      </c>
      <c r="T1843" t="s">
        <v>8276</v>
      </c>
      <c r="U1843" s="8">
        <v>1.0175000000000001</v>
      </c>
      <c r="V1843" s="17">
        <f t="shared" si="168"/>
        <v>50.875</v>
      </c>
      <c r="W1843" t="s">
        <v>8325</v>
      </c>
      <c r="X1843" t="s">
        <v>8326</v>
      </c>
    </row>
    <row r="1844" spans="1:24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21">
        <f t="shared" si="169"/>
        <v>41745.637094907404</v>
      </c>
      <c r="L1844" s="24">
        <v>41745.637094907404</v>
      </c>
      <c r="M1844" s="27">
        <f t="shared" si="170"/>
        <v>4</v>
      </c>
      <c r="N1844" s="27">
        <f t="shared" si="171"/>
        <v>2014</v>
      </c>
      <c r="O1844" s="25" t="str">
        <f t="shared" si="172"/>
        <v>Apr</v>
      </c>
      <c r="P1844" s="19">
        <f t="shared" si="173"/>
        <v>41778.999305555553</v>
      </c>
      <c r="Q1844" t="b">
        <v>0</v>
      </c>
      <c r="R1844">
        <v>21</v>
      </c>
      <c r="S1844" t="b">
        <v>1</v>
      </c>
      <c r="T1844" t="s">
        <v>8276</v>
      </c>
      <c r="U1844" s="8">
        <v>1.2524999999999999</v>
      </c>
      <c r="V1844" s="17">
        <f t="shared" si="168"/>
        <v>119.28571428571429</v>
      </c>
      <c r="W1844" t="s">
        <v>8325</v>
      </c>
      <c r="X1844" t="s">
        <v>8326</v>
      </c>
    </row>
    <row r="1845" spans="1:24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21">
        <f t="shared" si="169"/>
        <v>42031.423391203702</v>
      </c>
      <c r="L1845" s="24">
        <v>42031.423391203702</v>
      </c>
      <c r="M1845" s="27">
        <f t="shared" si="170"/>
        <v>1</v>
      </c>
      <c r="N1845" s="27">
        <f t="shared" si="171"/>
        <v>2015</v>
      </c>
      <c r="O1845" s="25" t="str">
        <f t="shared" si="172"/>
        <v>Jan</v>
      </c>
      <c r="P1845" s="19">
        <f t="shared" si="173"/>
        <v>42065.040972222218</v>
      </c>
      <c r="Q1845" t="b">
        <v>0</v>
      </c>
      <c r="R1845">
        <v>134</v>
      </c>
      <c r="S1845" t="b">
        <v>1</v>
      </c>
      <c r="T1845" t="s">
        <v>8276</v>
      </c>
      <c r="U1845" s="8">
        <v>1.2400610000000001</v>
      </c>
      <c r="V1845" s="17">
        <f t="shared" si="168"/>
        <v>92.541865671641801</v>
      </c>
      <c r="W1845" t="s">
        <v>8325</v>
      </c>
      <c r="X1845" t="s">
        <v>8326</v>
      </c>
    </row>
    <row r="1846" spans="1:24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21">
        <f t="shared" si="169"/>
        <v>40564.786504629628</v>
      </c>
      <c r="L1846" s="24">
        <v>40564.786504629628</v>
      </c>
      <c r="M1846" s="27">
        <f t="shared" si="170"/>
        <v>1</v>
      </c>
      <c r="N1846" s="27">
        <f t="shared" si="171"/>
        <v>2011</v>
      </c>
      <c r="O1846" s="25" t="str">
        <f t="shared" si="172"/>
        <v>Jan</v>
      </c>
      <c r="P1846" s="19">
        <f t="shared" si="173"/>
        <v>40594.786504629628</v>
      </c>
      <c r="Q1846" t="b">
        <v>0</v>
      </c>
      <c r="R1846">
        <v>20</v>
      </c>
      <c r="S1846" t="b">
        <v>1</v>
      </c>
      <c r="T1846" t="s">
        <v>8276</v>
      </c>
      <c r="U1846" s="8">
        <v>1.014</v>
      </c>
      <c r="V1846" s="17">
        <f t="shared" si="168"/>
        <v>76.05</v>
      </c>
      <c r="W1846" t="s">
        <v>8325</v>
      </c>
      <c r="X1846" t="s">
        <v>8326</v>
      </c>
    </row>
    <row r="1847" spans="1:24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21">
        <f t="shared" si="169"/>
        <v>40666.765208333331</v>
      </c>
      <c r="L1847" s="24">
        <v>40666.765208333331</v>
      </c>
      <c r="M1847" s="27">
        <f t="shared" si="170"/>
        <v>5</v>
      </c>
      <c r="N1847" s="27">
        <f t="shared" si="171"/>
        <v>2011</v>
      </c>
      <c r="O1847" s="25" t="str">
        <f t="shared" si="172"/>
        <v>May</v>
      </c>
      <c r="P1847" s="19">
        <f t="shared" si="173"/>
        <v>40704.916666666664</v>
      </c>
      <c r="Q1847" t="b">
        <v>0</v>
      </c>
      <c r="R1847">
        <v>19</v>
      </c>
      <c r="S1847" t="b">
        <v>1</v>
      </c>
      <c r="T1847" t="s">
        <v>8276</v>
      </c>
      <c r="U1847" s="8">
        <v>1</v>
      </c>
      <c r="V1847" s="17">
        <f t="shared" si="168"/>
        <v>52.631578947368418</v>
      </c>
      <c r="W1847" t="s">
        <v>8325</v>
      </c>
      <c r="X1847" t="s">
        <v>8326</v>
      </c>
    </row>
    <row r="1848" spans="1:24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21">
        <f t="shared" si="169"/>
        <v>42523.124976851854</v>
      </c>
      <c r="L1848" s="24">
        <v>42523.124976851854</v>
      </c>
      <c r="M1848" s="27">
        <f t="shared" si="170"/>
        <v>6</v>
      </c>
      <c r="N1848" s="27">
        <f t="shared" si="171"/>
        <v>2016</v>
      </c>
      <c r="O1848" s="25" t="str">
        <f t="shared" si="172"/>
        <v>Jun</v>
      </c>
      <c r="P1848" s="19">
        <f t="shared" si="173"/>
        <v>42537.996527777774</v>
      </c>
      <c r="Q1848" t="b">
        <v>0</v>
      </c>
      <c r="R1848">
        <v>209</v>
      </c>
      <c r="S1848" t="b">
        <v>1</v>
      </c>
      <c r="T1848" t="s">
        <v>8276</v>
      </c>
      <c r="U1848" s="8">
        <v>1.3792666666666666</v>
      </c>
      <c r="V1848" s="17">
        <f t="shared" si="168"/>
        <v>98.990430622009569</v>
      </c>
      <c r="W1848" t="s">
        <v>8325</v>
      </c>
      <c r="X1848" t="s">
        <v>8326</v>
      </c>
    </row>
    <row r="1849" spans="1:24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21">
        <f t="shared" si="169"/>
        <v>41228.441863425927</v>
      </c>
      <c r="L1849" s="24">
        <v>41228.441863425927</v>
      </c>
      <c r="M1849" s="27">
        <f t="shared" si="170"/>
        <v>11</v>
      </c>
      <c r="N1849" s="27">
        <f t="shared" si="171"/>
        <v>2012</v>
      </c>
      <c r="O1849" s="25" t="str">
        <f t="shared" si="172"/>
        <v>Nov</v>
      </c>
      <c r="P1849" s="19">
        <f t="shared" si="173"/>
        <v>41258.441863425927</v>
      </c>
      <c r="Q1849" t="b">
        <v>0</v>
      </c>
      <c r="R1849">
        <v>38</v>
      </c>
      <c r="S1849" t="b">
        <v>1</v>
      </c>
      <c r="T1849" t="s">
        <v>8276</v>
      </c>
      <c r="U1849" s="8">
        <v>1.2088000000000001</v>
      </c>
      <c r="V1849" s="17">
        <f t="shared" si="168"/>
        <v>79.526315789473685</v>
      </c>
      <c r="W1849" t="s">
        <v>8325</v>
      </c>
      <c r="X1849" t="s">
        <v>8326</v>
      </c>
    </row>
    <row r="1850" spans="1:24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21">
        <f t="shared" si="169"/>
        <v>42094.028148148143</v>
      </c>
      <c r="L1850" s="24">
        <v>42094.028148148151</v>
      </c>
      <c r="M1850" s="27">
        <f t="shared" si="170"/>
        <v>3</v>
      </c>
      <c r="N1850" s="27">
        <f t="shared" si="171"/>
        <v>2015</v>
      </c>
      <c r="O1850" s="25" t="str">
        <f t="shared" si="172"/>
        <v>Mar</v>
      </c>
      <c r="P1850" s="19">
        <f t="shared" si="173"/>
        <v>42115.028148148143</v>
      </c>
      <c r="Q1850" t="b">
        <v>0</v>
      </c>
      <c r="R1850">
        <v>24</v>
      </c>
      <c r="S1850" t="b">
        <v>1</v>
      </c>
      <c r="T1850" t="s">
        <v>8276</v>
      </c>
      <c r="U1850" s="8">
        <v>1.0736666666666668</v>
      </c>
      <c r="V1850" s="17">
        <f t="shared" si="168"/>
        <v>134.20833333333334</v>
      </c>
      <c r="W1850" t="s">
        <v>8325</v>
      </c>
      <c r="X1850" t="s">
        <v>8326</v>
      </c>
    </row>
    <row r="1851" spans="1:24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21">
        <f t="shared" si="169"/>
        <v>40691.579722222217</v>
      </c>
      <c r="L1851" s="24">
        <v>40691.579722222225</v>
      </c>
      <c r="M1851" s="27">
        <f t="shared" si="170"/>
        <v>5</v>
      </c>
      <c r="N1851" s="27">
        <f t="shared" si="171"/>
        <v>2011</v>
      </c>
      <c r="O1851" s="25" t="str">
        <f t="shared" si="172"/>
        <v>May</v>
      </c>
      <c r="P1851" s="19">
        <f t="shared" si="173"/>
        <v>40755.082638888889</v>
      </c>
      <c r="Q1851" t="b">
        <v>0</v>
      </c>
      <c r="R1851">
        <v>8</v>
      </c>
      <c r="S1851" t="b">
        <v>1</v>
      </c>
      <c r="T1851" t="s">
        <v>8276</v>
      </c>
      <c r="U1851" s="8">
        <v>1.0033333333333334</v>
      </c>
      <c r="V1851" s="17">
        <f t="shared" si="168"/>
        <v>37.625</v>
      </c>
      <c r="W1851" t="s">
        <v>8325</v>
      </c>
      <c r="X1851" t="s">
        <v>8326</v>
      </c>
    </row>
    <row r="1852" spans="1:24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21">
        <f t="shared" si="169"/>
        <v>41169.637256944443</v>
      </c>
      <c r="L1852" s="24">
        <v>41169.637256944443</v>
      </c>
      <c r="M1852" s="27">
        <f t="shared" si="170"/>
        <v>9</v>
      </c>
      <c r="N1852" s="27">
        <f t="shared" si="171"/>
        <v>2012</v>
      </c>
      <c r="O1852" s="25" t="str">
        <f t="shared" si="172"/>
        <v>Sep</v>
      </c>
      <c r="P1852" s="19">
        <f t="shared" si="173"/>
        <v>41199.637256944443</v>
      </c>
      <c r="Q1852" t="b">
        <v>0</v>
      </c>
      <c r="R1852">
        <v>179</v>
      </c>
      <c r="S1852" t="b">
        <v>1</v>
      </c>
      <c r="T1852" t="s">
        <v>8276</v>
      </c>
      <c r="U1852" s="8">
        <v>1.0152222222222222</v>
      </c>
      <c r="V1852" s="17">
        <f t="shared" si="168"/>
        <v>51.044692737430168</v>
      </c>
      <c r="W1852" t="s">
        <v>8325</v>
      </c>
      <c r="X1852" t="s">
        <v>8326</v>
      </c>
    </row>
    <row r="1853" spans="1:24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21">
        <f t="shared" si="169"/>
        <v>41800.751157407409</v>
      </c>
      <c r="L1853" s="24">
        <v>41800.751157407409</v>
      </c>
      <c r="M1853" s="27">
        <f t="shared" si="170"/>
        <v>6</v>
      </c>
      <c r="N1853" s="27">
        <f t="shared" si="171"/>
        <v>2014</v>
      </c>
      <c r="O1853" s="25" t="str">
        <f t="shared" si="172"/>
        <v>Jun</v>
      </c>
      <c r="P1853" s="19">
        <f t="shared" si="173"/>
        <v>41830.751157407409</v>
      </c>
      <c r="Q1853" t="b">
        <v>0</v>
      </c>
      <c r="R1853">
        <v>26</v>
      </c>
      <c r="S1853" t="b">
        <v>1</v>
      </c>
      <c r="T1853" t="s">
        <v>8276</v>
      </c>
      <c r="U1853" s="8">
        <v>1.0007692307692309</v>
      </c>
      <c r="V1853" s="17">
        <f t="shared" si="168"/>
        <v>50.03846153846154</v>
      </c>
      <c r="W1853" t="s">
        <v>8325</v>
      </c>
      <c r="X1853" t="s">
        <v>8326</v>
      </c>
    </row>
    <row r="1854" spans="1:24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21">
        <f t="shared" si="169"/>
        <v>41827.69835648148</v>
      </c>
      <c r="L1854" s="24">
        <v>41827.69835648148</v>
      </c>
      <c r="M1854" s="27">
        <f t="shared" si="170"/>
        <v>7</v>
      </c>
      <c r="N1854" s="27">
        <f t="shared" si="171"/>
        <v>2014</v>
      </c>
      <c r="O1854" s="25" t="str">
        <f t="shared" si="172"/>
        <v>Jul</v>
      </c>
      <c r="P1854" s="19">
        <f t="shared" si="173"/>
        <v>41847.833333333328</v>
      </c>
      <c r="Q1854" t="b">
        <v>0</v>
      </c>
      <c r="R1854">
        <v>131</v>
      </c>
      <c r="S1854" t="b">
        <v>1</v>
      </c>
      <c r="T1854" t="s">
        <v>8276</v>
      </c>
      <c r="U1854" s="8">
        <v>1.1696666666666666</v>
      </c>
      <c r="V1854" s="17">
        <f t="shared" si="168"/>
        <v>133.93129770992365</v>
      </c>
      <c r="W1854" t="s">
        <v>8325</v>
      </c>
      <c r="X1854" t="s">
        <v>8326</v>
      </c>
    </row>
    <row r="1855" spans="1:24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21">
        <f t="shared" si="169"/>
        <v>42081.563101851854</v>
      </c>
      <c r="L1855" s="24">
        <v>42081.563101851854</v>
      </c>
      <c r="M1855" s="27">
        <f t="shared" si="170"/>
        <v>3</v>
      </c>
      <c r="N1855" s="27">
        <f t="shared" si="171"/>
        <v>2015</v>
      </c>
      <c r="O1855" s="25" t="str">
        <f t="shared" si="172"/>
        <v>Mar</v>
      </c>
      <c r="P1855" s="19">
        <f t="shared" si="173"/>
        <v>42118.791666666664</v>
      </c>
      <c r="Q1855" t="b">
        <v>0</v>
      </c>
      <c r="R1855">
        <v>14</v>
      </c>
      <c r="S1855" t="b">
        <v>1</v>
      </c>
      <c r="T1855" t="s">
        <v>8276</v>
      </c>
      <c r="U1855" s="8">
        <v>1.01875</v>
      </c>
      <c r="V1855" s="17">
        <f t="shared" si="168"/>
        <v>58.214285714285715</v>
      </c>
      <c r="W1855" t="s">
        <v>8325</v>
      </c>
      <c r="X1855" t="s">
        <v>8326</v>
      </c>
    </row>
    <row r="1856" spans="1:24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21">
        <f t="shared" si="169"/>
        <v>41176.852048611108</v>
      </c>
      <c r="L1856" s="24">
        <v>41176.852048611108</v>
      </c>
      <c r="M1856" s="27">
        <f t="shared" si="170"/>
        <v>9</v>
      </c>
      <c r="N1856" s="27">
        <f t="shared" si="171"/>
        <v>2012</v>
      </c>
      <c r="O1856" s="25" t="str">
        <f t="shared" si="172"/>
        <v>Sep</v>
      </c>
      <c r="P1856" s="19">
        <f t="shared" si="173"/>
        <v>41226.893715277773</v>
      </c>
      <c r="Q1856" t="b">
        <v>0</v>
      </c>
      <c r="R1856">
        <v>174</v>
      </c>
      <c r="S1856" t="b">
        <v>1</v>
      </c>
      <c r="T1856" t="s">
        <v>8276</v>
      </c>
      <c r="U1856" s="8">
        <v>1.0212366666666666</v>
      </c>
      <c r="V1856" s="17">
        <f t="shared" si="168"/>
        <v>88.037643678160919</v>
      </c>
      <c r="W1856" t="s">
        <v>8325</v>
      </c>
      <c r="X1856" t="s">
        <v>8326</v>
      </c>
    </row>
    <row r="1857" spans="1:24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21">
        <f t="shared" si="169"/>
        <v>41387.812928240739</v>
      </c>
      <c r="L1857" s="24">
        <v>41387.812928240739</v>
      </c>
      <c r="M1857" s="27">
        <f t="shared" si="170"/>
        <v>4</v>
      </c>
      <c r="N1857" s="27">
        <f t="shared" si="171"/>
        <v>2013</v>
      </c>
      <c r="O1857" s="25" t="str">
        <f t="shared" si="172"/>
        <v>Apr</v>
      </c>
      <c r="P1857" s="19">
        <f t="shared" si="173"/>
        <v>41417.812928240739</v>
      </c>
      <c r="Q1857" t="b">
        <v>0</v>
      </c>
      <c r="R1857">
        <v>191</v>
      </c>
      <c r="S1857" t="b">
        <v>1</v>
      </c>
      <c r="T1857" t="s">
        <v>8276</v>
      </c>
      <c r="U1857" s="8">
        <v>1.5405897142857143</v>
      </c>
      <c r="V1857" s="17">
        <f t="shared" si="168"/>
        <v>70.576753926701571</v>
      </c>
      <c r="W1857" t="s">
        <v>8325</v>
      </c>
      <c r="X1857" t="s">
        <v>8326</v>
      </c>
    </row>
    <row r="1858" spans="1:24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21">
        <f t="shared" si="169"/>
        <v>41600.330324074072</v>
      </c>
      <c r="L1858" s="24">
        <v>41600.330324074072</v>
      </c>
      <c r="M1858" s="27">
        <f t="shared" si="170"/>
        <v>11</v>
      </c>
      <c r="N1858" s="27">
        <f t="shared" si="171"/>
        <v>2013</v>
      </c>
      <c r="O1858" s="25" t="str">
        <f t="shared" si="172"/>
        <v>Nov</v>
      </c>
      <c r="P1858" s="19">
        <f t="shared" si="173"/>
        <v>41645.330324074072</v>
      </c>
      <c r="Q1858" t="b">
        <v>0</v>
      </c>
      <c r="R1858">
        <v>38</v>
      </c>
      <c r="S1858" t="b">
        <v>1</v>
      </c>
      <c r="T1858" t="s">
        <v>8276</v>
      </c>
      <c r="U1858" s="8">
        <v>1.0125</v>
      </c>
      <c r="V1858" s="17">
        <f t="shared" ref="V1858:V1921" si="174">E1858/R1858</f>
        <v>53.289473684210527</v>
      </c>
      <c r="W1858" t="s">
        <v>8325</v>
      </c>
      <c r="X1858" t="s">
        <v>8326</v>
      </c>
    </row>
    <row r="1859" spans="1:24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21">
        <f t="shared" ref="K1859:K1922" si="175">(J1858/86400)+25569+(-5/24)</f>
        <v>41817.64666666666</v>
      </c>
      <c r="L1859" s="24">
        <v>41817.646666666667</v>
      </c>
      <c r="M1859" s="27">
        <f t="shared" ref="M1859:M1922" si="176">MONTH(L1859)</f>
        <v>6</v>
      </c>
      <c r="N1859" s="27">
        <f t="shared" ref="N1859:N1922" si="177">YEAR(L1859)</f>
        <v>2014</v>
      </c>
      <c r="O1859" s="25" t="str">
        <f t="shared" ref="O1859:O1922" si="178">VLOOKUP($M1859,$AI$3:$AJ$14,2,FALSE)</f>
        <v>Jun</v>
      </c>
      <c r="P1859" s="19">
        <f t="shared" ref="P1859:P1922" si="179">(I1858/86400)+25569+(-5/24)</f>
        <v>41838.64666666666</v>
      </c>
      <c r="Q1859" t="b">
        <v>0</v>
      </c>
      <c r="R1859">
        <v>22</v>
      </c>
      <c r="S1859" t="b">
        <v>1</v>
      </c>
      <c r="T1859" t="s">
        <v>8276</v>
      </c>
      <c r="U1859" s="8">
        <v>1</v>
      </c>
      <c r="V1859" s="17">
        <f t="shared" si="174"/>
        <v>136.36363636363637</v>
      </c>
      <c r="W1859" t="s">
        <v>8325</v>
      </c>
      <c r="X1859" t="s">
        <v>8326</v>
      </c>
    </row>
    <row r="1860" spans="1:24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21">
        <f t="shared" si="175"/>
        <v>41864.560335648144</v>
      </c>
      <c r="L1860" s="24">
        <v>41864.560335648152</v>
      </c>
      <c r="M1860" s="27">
        <f t="shared" si="176"/>
        <v>8</v>
      </c>
      <c r="N1860" s="27">
        <f t="shared" si="177"/>
        <v>2014</v>
      </c>
      <c r="O1860" s="25" t="str">
        <f t="shared" si="178"/>
        <v>Aug</v>
      </c>
      <c r="P1860" s="19">
        <f t="shared" si="179"/>
        <v>41894.560335648144</v>
      </c>
      <c r="Q1860" t="b">
        <v>0</v>
      </c>
      <c r="R1860">
        <v>149</v>
      </c>
      <c r="S1860" t="b">
        <v>1</v>
      </c>
      <c r="T1860" t="s">
        <v>8276</v>
      </c>
      <c r="U1860" s="8">
        <v>1.0874800874800874</v>
      </c>
      <c r="V1860" s="17">
        <f t="shared" si="174"/>
        <v>40.547315436241611</v>
      </c>
      <c r="W1860" t="s">
        <v>8325</v>
      </c>
      <c r="X1860" t="s">
        <v>8326</v>
      </c>
    </row>
    <row r="1861" spans="1:24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21">
        <f t="shared" si="175"/>
        <v>40832.9921412037</v>
      </c>
      <c r="L1861" s="24">
        <v>40832.9921412037</v>
      </c>
      <c r="M1861" s="27">
        <f t="shared" si="176"/>
        <v>10</v>
      </c>
      <c r="N1861" s="27">
        <f t="shared" si="177"/>
        <v>2011</v>
      </c>
      <c r="O1861" s="25" t="str">
        <f t="shared" si="178"/>
        <v>Oct</v>
      </c>
      <c r="P1861" s="19">
        <f t="shared" si="179"/>
        <v>40893.033807870372</v>
      </c>
      <c r="Q1861" t="b">
        <v>0</v>
      </c>
      <c r="R1861">
        <v>56</v>
      </c>
      <c r="S1861" t="b">
        <v>1</v>
      </c>
      <c r="T1861" t="s">
        <v>8276</v>
      </c>
      <c r="U1861" s="8">
        <v>1.3183333333333334</v>
      </c>
      <c r="V1861" s="17">
        <f t="shared" si="174"/>
        <v>70.625</v>
      </c>
      <c r="W1861" t="s">
        <v>8325</v>
      </c>
      <c r="X1861" t="s">
        <v>8326</v>
      </c>
    </row>
    <row r="1862" spans="1:24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21">
        <f t="shared" si="175"/>
        <v>40778.561678240738</v>
      </c>
      <c r="L1862" s="24">
        <v>40778.561678240738</v>
      </c>
      <c r="M1862" s="27">
        <f t="shared" si="176"/>
        <v>8</v>
      </c>
      <c r="N1862" s="27">
        <f t="shared" si="177"/>
        <v>2011</v>
      </c>
      <c r="O1862" s="25" t="str">
        <f t="shared" si="178"/>
        <v>Aug</v>
      </c>
      <c r="P1862" s="19">
        <f t="shared" si="179"/>
        <v>40808.561678240738</v>
      </c>
      <c r="Q1862" t="b">
        <v>0</v>
      </c>
      <c r="R1862">
        <v>19</v>
      </c>
      <c r="S1862" t="b">
        <v>1</v>
      </c>
      <c r="T1862" t="s">
        <v>8276</v>
      </c>
      <c r="U1862" s="8">
        <v>1.3346666666666667</v>
      </c>
      <c r="V1862" s="17">
        <f t="shared" si="174"/>
        <v>52.684210526315788</v>
      </c>
      <c r="W1862" t="s">
        <v>8325</v>
      </c>
      <c r="X1862" t="s">
        <v>8326</v>
      </c>
    </row>
    <row r="1863" spans="1:24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21">
        <f t="shared" si="175"/>
        <v>41655.500972222224</v>
      </c>
      <c r="L1863" s="24">
        <v>41655.500972222224</v>
      </c>
      <c r="M1863" s="27">
        <f t="shared" si="176"/>
        <v>1</v>
      </c>
      <c r="N1863" s="27">
        <f t="shared" si="177"/>
        <v>2014</v>
      </c>
      <c r="O1863" s="25" t="str">
        <f t="shared" si="178"/>
        <v>Jan</v>
      </c>
      <c r="P1863" s="19">
        <f t="shared" si="179"/>
        <v>41676.500972222224</v>
      </c>
      <c r="Q1863" t="b">
        <v>0</v>
      </c>
      <c r="R1863">
        <v>0</v>
      </c>
      <c r="S1863" t="b">
        <v>0</v>
      </c>
      <c r="T1863" t="s">
        <v>8283</v>
      </c>
      <c r="U1863" s="8">
        <v>0</v>
      </c>
      <c r="V1863" s="17" t="e">
        <f t="shared" si="174"/>
        <v>#DIV/0!</v>
      </c>
      <c r="W1863" t="s">
        <v>8333</v>
      </c>
      <c r="X1863" t="s">
        <v>8335</v>
      </c>
    </row>
    <row r="1864" spans="1:24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21">
        <f t="shared" si="175"/>
        <v>42000.091909722221</v>
      </c>
      <c r="L1864" s="24">
        <v>42000.091909722221</v>
      </c>
      <c r="M1864" s="27">
        <f t="shared" si="176"/>
        <v>12</v>
      </c>
      <c r="N1864" s="27">
        <f t="shared" si="177"/>
        <v>2014</v>
      </c>
      <c r="O1864" s="25" t="str">
        <f t="shared" si="178"/>
        <v>Dec</v>
      </c>
      <c r="P1864" s="19">
        <f t="shared" si="179"/>
        <v>42030.091909722221</v>
      </c>
      <c r="Q1864" t="b">
        <v>0</v>
      </c>
      <c r="R1864">
        <v>16</v>
      </c>
      <c r="S1864" t="b">
        <v>0</v>
      </c>
      <c r="T1864" t="s">
        <v>8283</v>
      </c>
      <c r="U1864" s="8">
        <v>8.0833333333333326E-2</v>
      </c>
      <c r="V1864" s="17">
        <f t="shared" si="174"/>
        <v>90.9375</v>
      </c>
      <c r="W1864" t="s">
        <v>8333</v>
      </c>
      <c r="X1864" t="s">
        <v>8335</v>
      </c>
    </row>
    <row r="1865" spans="1:24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21">
        <f t="shared" si="175"/>
        <v>42755.284421296295</v>
      </c>
      <c r="L1865" s="24">
        <v>42755.284421296295</v>
      </c>
      <c r="M1865" s="27">
        <f t="shared" si="176"/>
        <v>1</v>
      </c>
      <c r="N1865" s="27">
        <f t="shared" si="177"/>
        <v>2017</v>
      </c>
      <c r="O1865" s="25" t="str">
        <f t="shared" si="178"/>
        <v>Jan</v>
      </c>
      <c r="P1865" s="19">
        <f t="shared" si="179"/>
        <v>42802.104166666664</v>
      </c>
      <c r="Q1865" t="b">
        <v>0</v>
      </c>
      <c r="R1865">
        <v>2</v>
      </c>
      <c r="S1865" t="b">
        <v>0</v>
      </c>
      <c r="T1865" t="s">
        <v>8283</v>
      </c>
      <c r="U1865" s="8">
        <v>4.0000000000000001E-3</v>
      </c>
      <c r="V1865" s="17">
        <f t="shared" si="174"/>
        <v>5</v>
      </c>
      <c r="W1865" t="s">
        <v>8333</v>
      </c>
      <c r="X1865" t="s">
        <v>8335</v>
      </c>
    </row>
    <row r="1866" spans="1:24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21">
        <f t="shared" si="175"/>
        <v>41772.588946759257</v>
      </c>
      <c r="L1866" s="24">
        <v>41772.588946759257</v>
      </c>
      <c r="M1866" s="27">
        <f t="shared" si="176"/>
        <v>5</v>
      </c>
      <c r="N1866" s="27">
        <f t="shared" si="177"/>
        <v>2014</v>
      </c>
      <c r="O1866" s="25" t="str">
        <f t="shared" si="178"/>
        <v>May</v>
      </c>
      <c r="P1866" s="19">
        <f t="shared" si="179"/>
        <v>41802.588946759257</v>
      </c>
      <c r="Q1866" t="b">
        <v>0</v>
      </c>
      <c r="R1866">
        <v>48</v>
      </c>
      <c r="S1866" t="b">
        <v>0</v>
      </c>
      <c r="T1866" t="s">
        <v>8283</v>
      </c>
      <c r="U1866" s="8">
        <v>0.42892307692307691</v>
      </c>
      <c r="V1866" s="17">
        <f t="shared" si="174"/>
        <v>58.083333333333336</v>
      </c>
      <c r="W1866" t="s">
        <v>8333</v>
      </c>
      <c r="X1866" t="s">
        <v>8335</v>
      </c>
    </row>
    <row r="1867" spans="1:24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21">
        <f t="shared" si="175"/>
        <v>41733.508101851847</v>
      </c>
      <c r="L1867" s="24">
        <v>41733.508101851854</v>
      </c>
      <c r="M1867" s="27">
        <f t="shared" si="176"/>
        <v>4</v>
      </c>
      <c r="N1867" s="27">
        <f t="shared" si="177"/>
        <v>2014</v>
      </c>
      <c r="O1867" s="25" t="str">
        <f t="shared" si="178"/>
        <v>Apr</v>
      </c>
      <c r="P1867" s="19">
        <f t="shared" si="179"/>
        <v>41763.508101851847</v>
      </c>
      <c r="Q1867" t="b">
        <v>0</v>
      </c>
      <c r="R1867">
        <v>2</v>
      </c>
      <c r="S1867" t="b">
        <v>0</v>
      </c>
      <c r="T1867" t="s">
        <v>8283</v>
      </c>
      <c r="U1867" s="8">
        <v>3.6363636363636364E-5</v>
      </c>
      <c r="V1867" s="17">
        <f t="shared" si="174"/>
        <v>2</v>
      </c>
      <c r="W1867" t="s">
        <v>8333</v>
      </c>
      <c r="X1867" t="s">
        <v>8335</v>
      </c>
    </row>
    <row r="1868" spans="1:24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21">
        <f t="shared" si="175"/>
        <v>42645.159108796295</v>
      </c>
      <c r="L1868" s="24">
        <v>42645.159108796295</v>
      </c>
      <c r="M1868" s="27">
        <f t="shared" si="176"/>
        <v>10</v>
      </c>
      <c r="N1868" s="27">
        <f t="shared" si="177"/>
        <v>2016</v>
      </c>
      <c r="O1868" s="25" t="str">
        <f t="shared" si="178"/>
        <v>Oct</v>
      </c>
      <c r="P1868" s="19">
        <f t="shared" si="179"/>
        <v>42680.200775462959</v>
      </c>
      <c r="Q1868" t="b">
        <v>0</v>
      </c>
      <c r="R1868">
        <v>2</v>
      </c>
      <c r="S1868" t="b">
        <v>0</v>
      </c>
      <c r="T1868" t="s">
        <v>8283</v>
      </c>
      <c r="U1868" s="8">
        <v>5.0000000000000001E-3</v>
      </c>
      <c r="V1868" s="17">
        <f t="shared" si="174"/>
        <v>62.5</v>
      </c>
      <c r="W1868" t="s">
        <v>8333</v>
      </c>
      <c r="X1868" t="s">
        <v>8335</v>
      </c>
    </row>
    <row r="1869" spans="1:24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21">
        <f t="shared" si="175"/>
        <v>42742.038159722222</v>
      </c>
      <c r="L1869" s="24">
        <v>42742.038159722222</v>
      </c>
      <c r="M1869" s="27">
        <f t="shared" si="176"/>
        <v>1</v>
      </c>
      <c r="N1869" s="27">
        <f t="shared" si="177"/>
        <v>2017</v>
      </c>
      <c r="O1869" s="25" t="str">
        <f t="shared" si="178"/>
        <v>Jan</v>
      </c>
      <c r="P1869" s="19">
        <f t="shared" si="179"/>
        <v>42794.958333333336</v>
      </c>
      <c r="Q1869" t="b">
        <v>0</v>
      </c>
      <c r="R1869">
        <v>1</v>
      </c>
      <c r="S1869" t="b">
        <v>0</v>
      </c>
      <c r="T1869" t="s">
        <v>8283</v>
      </c>
      <c r="U1869" s="8">
        <v>5.0000000000000001E-4</v>
      </c>
      <c r="V1869" s="17">
        <f t="shared" si="174"/>
        <v>10</v>
      </c>
      <c r="W1869" t="s">
        <v>8333</v>
      </c>
      <c r="X1869" t="s">
        <v>8335</v>
      </c>
    </row>
    <row r="1870" spans="1:24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21">
        <f t="shared" si="175"/>
        <v>42649.716574074067</v>
      </c>
      <c r="L1870" s="24">
        <v>42649.716574074075</v>
      </c>
      <c r="M1870" s="27">
        <f t="shared" si="176"/>
        <v>10</v>
      </c>
      <c r="N1870" s="27">
        <f t="shared" si="177"/>
        <v>2016</v>
      </c>
      <c r="O1870" s="25" t="str">
        <f t="shared" si="178"/>
        <v>Oct</v>
      </c>
      <c r="P1870" s="19">
        <f t="shared" si="179"/>
        <v>42679.716574074067</v>
      </c>
      <c r="Q1870" t="b">
        <v>0</v>
      </c>
      <c r="R1870">
        <v>17</v>
      </c>
      <c r="S1870" t="b">
        <v>0</v>
      </c>
      <c r="T1870" t="s">
        <v>8283</v>
      </c>
      <c r="U1870" s="8">
        <v>4.8680000000000001E-2</v>
      </c>
      <c r="V1870" s="17">
        <f t="shared" si="174"/>
        <v>71.588235294117652</v>
      </c>
      <c r="W1870" t="s">
        <v>8333</v>
      </c>
      <c r="X1870" t="s">
        <v>8335</v>
      </c>
    </row>
    <row r="1871" spans="1:24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21">
        <f t="shared" si="175"/>
        <v>42328.570891203701</v>
      </c>
      <c r="L1871" s="24">
        <v>42328.570891203701</v>
      </c>
      <c r="M1871" s="27">
        <f t="shared" si="176"/>
        <v>11</v>
      </c>
      <c r="N1871" s="27">
        <f t="shared" si="177"/>
        <v>2015</v>
      </c>
      <c r="O1871" s="25" t="str">
        <f t="shared" si="178"/>
        <v>Nov</v>
      </c>
      <c r="P1871" s="19">
        <f t="shared" si="179"/>
        <v>42353.124305555553</v>
      </c>
      <c r="Q1871" t="b">
        <v>0</v>
      </c>
      <c r="R1871">
        <v>0</v>
      </c>
      <c r="S1871" t="b">
        <v>0</v>
      </c>
      <c r="T1871" t="s">
        <v>8283</v>
      </c>
      <c r="U1871" s="8">
        <v>0</v>
      </c>
      <c r="V1871" s="17" t="e">
        <f t="shared" si="174"/>
        <v>#DIV/0!</v>
      </c>
      <c r="W1871" t="s">
        <v>8333</v>
      </c>
      <c r="X1871" t="s">
        <v>8335</v>
      </c>
    </row>
    <row r="1872" spans="1:24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21">
        <f t="shared" si="175"/>
        <v>42708.794548611106</v>
      </c>
      <c r="L1872" s="24">
        <v>42708.794548611113</v>
      </c>
      <c r="M1872" s="27">
        <f t="shared" si="176"/>
        <v>12</v>
      </c>
      <c r="N1872" s="27">
        <f t="shared" si="177"/>
        <v>2016</v>
      </c>
      <c r="O1872" s="25" t="str">
        <f t="shared" si="178"/>
        <v>Dec</v>
      </c>
      <c r="P1872" s="19">
        <f t="shared" si="179"/>
        <v>42738.794548611106</v>
      </c>
      <c r="Q1872" t="b">
        <v>0</v>
      </c>
      <c r="R1872">
        <v>11</v>
      </c>
      <c r="S1872" t="b">
        <v>0</v>
      </c>
      <c r="T1872" t="s">
        <v>8283</v>
      </c>
      <c r="U1872" s="8">
        <v>0.10314285714285715</v>
      </c>
      <c r="V1872" s="17">
        <f t="shared" si="174"/>
        <v>32.81818181818182</v>
      </c>
      <c r="W1872" t="s">
        <v>8333</v>
      </c>
      <c r="X1872" t="s">
        <v>8335</v>
      </c>
    </row>
    <row r="1873" spans="1:24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21">
        <f t="shared" si="175"/>
        <v>42371.14739583333</v>
      </c>
      <c r="L1873" s="24">
        <v>42371.14739583333</v>
      </c>
      <c r="M1873" s="27">
        <f t="shared" si="176"/>
        <v>1</v>
      </c>
      <c r="N1873" s="27">
        <f t="shared" si="177"/>
        <v>2016</v>
      </c>
      <c r="O1873" s="25" t="str">
        <f t="shared" si="178"/>
        <v>Jan</v>
      </c>
      <c r="P1873" s="19">
        <f t="shared" si="179"/>
        <v>42399.970138888886</v>
      </c>
      <c r="Q1873" t="b">
        <v>0</v>
      </c>
      <c r="R1873">
        <v>95</v>
      </c>
      <c r="S1873" t="b">
        <v>0</v>
      </c>
      <c r="T1873" t="s">
        <v>8283</v>
      </c>
      <c r="U1873" s="8">
        <v>0.7178461538461538</v>
      </c>
      <c r="V1873" s="17">
        <f t="shared" si="174"/>
        <v>49.11578947368421</v>
      </c>
      <c r="W1873" t="s">
        <v>8333</v>
      </c>
      <c r="X1873" t="s">
        <v>8335</v>
      </c>
    </row>
    <row r="1874" spans="1:24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21">
        <f t="shared" si="175"/>
        <v>41923.575243055551</v>
      </c>
      <c r="L1874" s="24">
        <v>41923.575243055559</v>
      </c>
      <c r="M1874" s="27">
        <f t="shared" si="176"/>
        <v>10</v>
      </c>
      <c r="N1874" s="27">
        <f t="shared" si="177"/>
        <v>2014</v>
      </c>
      <c r="O1874" s="25" t="str">
        <f t="shared" si="178"/>
        <v>Oct</v>
      </c>
      <c r="P1874" s="19">
        <f t="shared" si="179"/>
        <v>41963.616909722223</v>
      </c>
      <c r="Q1874" t="b">
        <v>0</v>
      </c>
      <c r="R1874">
        <v>13</v>
      </c>
      <c r="S1874" t="b">
        <v>0</v>
      </c>
      <c r="T1874" t="s">
        <v>8283</v>
      </c>
      <c r="U1874" s="8">
        <v>1.06E-2</v>
      </c>
      <c r="V1874" s="17">
        <f t="shared" si="174"/>
        <v>16.307692307692307</v>
      </c>
      <c r="W1874" t="s">
        <v>8333</v>
      </c>
      <c r="X1874" t="s">
        <v>8335</v>
      </c>
    </row>
    <row r="1875" spans="1:24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21">
        <f t="shared" si="175"/>
        <v>42154.921319444438</v>
      </c>
      <c r="L1875" s="24">
        <v>42154.921319444446</v>
      </c>
      <c r="M1875" s="27">
        <f t="shared" si="176"/>
        <v>5</v>
      </c>
      <c r="N1875" s="27">
        <f t="shared" si="177"/>
        <v>2015</v>
      </c>
      <c r="O1875" s="25" t="str">
        <f t="shared" si="178"/>
        <v>May</v>
      </c>
      <c r="P1875" s="19">
        <f t="shared" si="179"/>
        <v>42184.921319444438</v>
      </c>
      <c r="Q1875" t="b">
        <v>0</v>
      </c>
      <c r="R1875">
        <v>2</v>
      </c>
      <c r="S1875" t="b">
        <v>0</v>
      </c>
      <c r="T1875" t="s">
        <v>8283</v>
      </c>
      <c r="U1875" s="8">
        <v>4.4999999999999997E-3</v>
      </c>
      <c r="V1875" s="17">
        <f t="shared" si="174"/>
        <v>18</v>
      </c>
      <c r="W1875" t="s">
        <v>8333</v>
      </c>
      <c r="X1875" t="s">
        <v>8335</v>
      </c>
    </row>
    <row r="1876" spans="1:24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21">
        <f t="shared" si="175"/>
        <v>42164.407523148147</v>
      </c>
      <c r="L1876" s="24">
        <v>42164.407523148147</v>
      </c>
      <c r="M1876" s="27">
        <f t="shared" si="176"/>
        <v>6</v>
      </c>
      <c r="N1876" s="27">
        <f t="shared" si="177"/>
        <v>2015</v>
      </c>
      <c r="O1876" s="25" t="str">
        <f t="shared" si="178"/>
        <v>Jun</v>
      </c>
      <c r="P1876" s="19">
        <f t="shared" si="179"/>
        <v>42193.489583333336</v>
      </c>
      <c r="Q1876" t="b">
        <v>0</v>
      </c>
      <c r="R1876">
        <v>2</v>
      </c>
      <c r="S1876" t="b">
        <v>0</v>
      </c>
      <c r="T1876" t="s">
        <v>8283</v>
      </c>
      <c r="U1876" s="8">
        <v>1.6249999999999999E-4</v>
      </c>
      <c r="V1876" s="17">
        <f t="shared" si="174"/>
        <v>13</v>
      </c>
      <c r="W1876" t="s">
        <v>8333</v>
      </c>
      <c r="X1876" t="s">
        <v>8335</v>
      </c>
    </row>
    <row r="1877" spans="1:24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21">
        <f t="shared" si="175"/>
        <v>42529.760798611103</v>
      </c>
      <c r="L1877" s="24">
        <v>42529.760798611111</v>
      </c>
      <c r="M1877" s="27">
        <f t="shared" si="176"/>
        <v>6</v>
      </c>
      <c r="N1877" s="27">
        <f t="shared" si="177"/>
        <v>2016</v>
      </c>
      <c r="O1877" s="25" t="str">
        <f t="shared" si="178"/>
        <v>Jun</v>
      </c>
      <c r="P1877" s="19">
        <f t="shared" si="179"/>
        <v>42549.760798611103</v>
      </c>
      <c r="Q1877" t="b">
        <v>0</v>
      </c>
      <c r="R1877">
        <v>3</v>
      </c>
      <c r="S1877" t="b">
        <v>0</v>
      </c>
      <c r="T1877" t="s">
        <v>8283</v>
      </c>
      <c r="U1877" s="8">
        <v>5.1000000000000004E-3</v>
      </c>
      <c r="V1877" s="17">
        <f t="shared" si="174"/>
        <v>17</v>
      </c>
      <c r="W1877" t="s">
        <v>8333</v>
      </c>
      <c r="X1877" t="s">
        <v>8335</v>
      </c>
    </row>
    <row r="1878" spans="1:24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21">
        <f t="shared" si="175"/>
        <v>42528.691064814811</v>
      </c>
      <c r="L1878" s="24">
        <v>42528.691064814811</v>
      </c>
      <c r="M1878" s="27">
        <f t="shared" si="176"/>
        <v>6</v>
      </c>
      <c r="N1878" s="27">
        <f t="shared" si="177"/>
        <v>2016</v>
      </c>
      <c r="O1878" s="25" t="str">
        <f t="shared" si="178"/>
        <v>Jun</v>
      </c>
      <c r="P1878" s="19">
        <f t="shared" si="179"/>
        <v>42588.691064814811</v>
      </c>
      <c r="Q1878" t="b">
        <v>0</v>
      </c>
      <c r="R1878">
        <v>0</v>
      </c>
      <c r="S1878" t="b">
        <v>0</v>
      </c>
      <c r="T1878" t="s">
        <v>8283</v>
      </c>
      <c r="U1878" s="8">
        <v>0</v>
      </c>
      <c r="V1878" s="17" t="e">
        <f t="shared" si="174"/>
        <v>#DIV/0!</v>
      </c>
      <c r="W1878" t="s">
        <v>8333</v>
      </c>
      <c r="X1878" t="s">
        <v>8335</v>
      </c>
    </row>
    <row r="1879" spans="1:24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21">
        <f t="shared" si="175"/>
        <v>41776.07644675926</v>
      </c>
      <c r="L1879" s="24">
        <v>41776.07644675926</v>
      </c>
      <c r="M1879" s="27">
        <f t="shared" si="176"/>
        <v>5</v>
      </c>
      <c r="N1879" s="27">
        <f t="shared" si="177"/>
        <v>2014</v>
      </c>
      <c r="O1879" s="25" t="str">
        <f t="shared" si="178"/>
        <v>May</v>
      </c>
      <c r="P1879" s="19">
        <f t="shared" si="179"/>
        <v>41806.07644675926</v>
      </c>
      <c r="Q1879" t="b">
        <v>0</v>
      </c>
      <c r="R1879">
        <v>0</v>
      </c>
      <c r="S1879" t="b">
        <v>0</v>
      </c>
      <c r="T1879" t="s">
        <v>8283</v>
      </c>
      <c r="U1879" s="8">
        <v>0</v>
      </c>
      <c r="V1879" s="17" t="e">
        <f t="shared" si="174"/>
        <v>#DIV/0!</v>
      </c>
      <c r="W1879" t="s">
        <v>8333</v>
      </c>
      <c r="X1879" t="s">
        <v>8335</v>
      </c>
    </row>
    <row r="1880" spans="1:24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21">
        <f t="shared" si="175"/>
        <v>42034.820891203701</v>
      </c>
      <c r="L1880" s="24">
        <v>42034.820891203701</v>
      </c>
      <c r="M1880" s="27">
        <f t="shared" si="176"/>
        <v>1</v>
      </c>
      <c r="N1880" s="27">
        <f t="shared" si="177"/>
        <v>2015</v>
      </c>
      <c r="O1880" s="25" t="str">
        <f t="shared" si="178"/>
        <v>Jan</v>
      </c>
      <c r="P1880" s="19">
        <f t="shared" si="179"/>
        <v>42063.820891203701</v>
      </c>
      <c r="Q1880" t="b">
        <v>0</v>
      </c>
      <c r="R1880">
        <v>0</v>
      </c>
      <c r="S1880" t="b">
        <v>0</v>
      </c>
      <c r="T1880" t="s">
        <v>8283</v>
      </c>
      <c r="U1880" s="8">
        <v>0</v>
      </c>
      <c r="V1880" s="17" t="e">
        <f t="shared" si="174"/>
        <v>#DIV/0!</v>
      </c>
      <c r="W1880" t="s">
        <v>8333</v>
      </c>
      <c r="X1880" t="s">
        <v>8335</v>
      </c>
    </row>
    <row r="1881" spans="1:24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21">
        <f t="shared" si="175"/>
        <v>41772.800405092588</v>
      </c>
      <c r="L1881" s="24">
        <v>41772.800405092596</v>
      </c>
      <c r="M1881" s="27">
        <f t="shared" si="176"/>
        <v>5</v>
      </c>
      <c r="N1881" s="27">
        <f t="shared" si="177"/>
        <v>2014</v>
      </c>
      <c r="O1881" s="25" t="str">
        <f t="shared" si="178"/>
        <v>May</v>
      </c>
      <c r="P1881" s="19">
        <f t="shared" si="179"/>
        <v>41802.800405092588</v>
      </c>
      <c r="Q1881" t="b">
        <v>0</v>
      </c>
      <c r="R1881">
        <v>2</v>
      </c>
      <c r="S1881" t="b">
        <v>0</v>
      </c>
      <c r="T1881" t="s">
        <v>8283</v>
      </c>
      <c r="U1881" s="8">
        <v>1.1999999999999999E-3</v>
      </c>
      <c r="V1881" s="17">
        <f t="shared" si="174"/>
        <v>3</v>
      </c>
      <c r="W1881" t="s">
        <v>8333</v>
      </c>
      <c r="X1881" t="s">
        <v>8335</v>
      </c>
    </row>
    <row r="1882" spans="1:24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21">
        <f t="shared" si="175"/>
        <v>42413.441307870373</v>
      </c>
      <c r="L1882" s="24">
        <v>42413.441307870373</v>
      </c>
      <c r="M1882" s="27">
        <f t="shared" si="176"/>
        <v>2</v>
      </c>
      <c r="N1882" s="27">
        <f t="shared" si="177"/>
        <v>2016</v>
      </c>
      <c r="O1882" s="25" t="str">
        <f t="shared" si="178"/>
        <v>Feb</v>
      </c>
      <c r="P1882" s="19">
        <f t="shared" si="179"/>
        <v>42443.399641203701</v>
      </c>
      <c r="Q1882" t="b">
        <v>0</v>
      </c>
      <c r="R1882">
        <v>24</v>
      </c>
      <c r="S1882" t="b">
        <v>0</v>
      </c>
      <c r="T1882" t="s">
        <v>8283</v>
      </c>
      <c r="U1882" s="8">
        <v>0.20080000000000001</v>
      </c>
      <c r="V1882" s="17">
        <f t="shared" si="174"/>
        <v>41.833333333333336</v>
      </c>
      <c r="W1882" t="s">
        <v>8333</v>
      </c>
      <c r="X1882" t="s">
        <v>8335</v>
      </c>
    </row>
    <row r="1883" spans="1:24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21">
        <f t="shared" si="175"/>
        <v>42430.358564814807</v>
      </c>
      <c r="L1883" s="24">
        <v>42430.358564814815</v>
      </c>
      <c r="M1883" s="27">
        <f t="shared" si="176"/>
        <v>3</v>
      </c>
      <c r="N1883" s="27">
        <f t="shared" si="177"/>
        <v>2016</v>
      </c>
      <c r="O1883" s="25" t="str">
        <f t="shared" si="178"/>
        <v>Mar</v>
      </c>
      <c r="P1883" s="19">
        <f t="shared" si="179"/>
        <v>42459.31689814815</v>
      </c>
      <c r="Q1883" t="b">
        <v>0</v>
      </c>
      <c r="R1883">
        <v>70</v>
      </c>
      <c r="S1883" t="b">
        <v>1</v>
      </c>
      <c r="T1883" t="s">
        <v>8279</v>
      </c>
      <c r="U1883" s="8">
        <v>1.726845</v>
      </c>
      <c r="V1883" s="17">
        <f t="shared" si="174"/>
        <v>49.338428571428572</v>
      </c>
      <c r="W1883" t="s">
        <v>8325</v>
      </c>
      <c r="X1883" t="s">
        <v>8329</v>
      </c>
    </row>
    <row r="1884" spans="1:24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21">
        <f t="shared" si="175"/>
        <v>42042.944317129623</v>
      </c>
      <c r="L1884" s="24">
        <v>42042.94431712963</v>
      </c>
      <c r="M1884" s="27">
        <f t="shared" si="176"/>
        <v>2</v>
      </c>
      <c r="N1884" s="27">
        <f t="shared" si="177"/>
        <v>2015</v>
      </c>
      <c r="O1884" s="25" t="str">
        <f t="shared" si="178"/>
        <v>Feb</v>
      </c>
      <c r="P1884" s="19">
        <f t="shared" si="179"/>
        <v>42072.902650462966</v>
      </c>
      <c r="Q1884" t="b">
        <v>0</v>
      </c>
      <c r="R1884">
        <v>81</v>
      </c>
      <c r="S1884" t="b">
        <v>1</v>
      </c>
      <c r="T1884" t="s">
        <v>8279</v>
      </c>
      <c r="U1884" s="8">
        <v>1.008955223880597</v>
      </c>
      <c r="V1884" s="17">
        <f t="shared" si="174"/>
        <v>41.728395061728392</v>
      </c>
      <c r="W1884" t="s">
        <v>8325</v>
      </c>
      <c r="X1884" t="s">
        <v>8329</v>
      </c>
    </row>
    <row r="1885" spans="1:24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21">
        <f t="shared" si="175"/>
        <v>41067.740879629629</v>
      </c>
      <c r="L1885" s="24">
        <v>41067.740879629629</v>
      </c>
      <c r="M1885" s="27">
        <f t="shared" si="176"/>
        <v>6</v>
      </c>
      <c r="N1885" s="27">
        <f t="shared" si="177"/>
        <v>2012</v>
      </c>
      <c r="O1885" s="25" t="str">
        <f t="shared" si="178"/>
        <v>Jun</v>
      </c>
      <c r="P1885" s="19">
        <f t="shared" si="179"/>
        <v>41100.783333333333</v>
      </c>
      <c r="Q1885" t="b">
        <v>0</v>
      </c>
      <c r="R1885">
        <v>32</v>
      </c>
      <c r="S1885" t="b">
        <v>1</v>
      </c>
      <c r="T1885" t="s">
        <v>8279</v>
      </c>
      <c r="U1885" s="8">
        <v>1.0480480480480481</v>
      </c>
      <c r="V1885" s="17">
        <f t="shared" si="174"/>
        <v>32.71875</v>
      </c>
      <c r="W1885" t="s">
        <v>8325</v>
      </c>
      <c r="X1885" t="s">
        <v>8329</v>
      </c>
    </row>
    <row r="1886" spans="1:24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21">
        <f t="shared" si="175"/>
        <v>40977.739675925921</v>
      </c>
      <c r="L1886" s="24">
        <v>40977.739675925928</v>
      </c>
      <c r="M1886" s="27">
        <f t="shared" si="176"/>
        <v>3</v>
      </c>
      <c r="N1886" s="27">
        <f t="shared" si="177"/>
        <v>2012</v>
      </c>
      <c r="O1886" s="25" t="str">
        <f t="shared" si="178"/>
        <v>Mar</v>
      </c>
      <c r="P1886" s="19">
        <f t="shared" si="179"/>
        <v>41007.698009259257</v>
      </c>
      <c r="Q1886" t="b">
        <v>0</v>
      </c>
      <c r="R1886">
        <v>26</v>
      </c>
      <c r="S1886" t="b">
        <v>1</v>
      </c>
      <c r="T1886" t="s">
        <v>8279</v>
      </c>
      <c r="U1886" s="8">
        <v>1.351</v>
      </c>
      <c r="V1886" s="17">
        <f t="shared" si="174"/>
        <v>51.96153846153846</v>
      </c>
      <c r="W1886" t="s">
        <v>8325</v>
      </c>
      <c r="X1886" t="s">
        <v>8329</v>
      </c>
    </row>
    <row r="1887" spans="1:24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21">
        <f t="shared" si="175"/>
        <v>41204.989988425921</v>
      </c>
      <c r="L1887" s="24">
        <v>41204.989988425928</v>
      </c>
      <c r="M1887" s="27">
        <f t="shared" si="176"/>
        <v>10</v>
      </c>
      <c r="N1887" s="27">
        <f t="shared" si="177"/>
        <v>2012</v>
      </c>
      <c r="O1887" s="25" t="str">
        <f t="shared" si="178"/>
        <v>Oct</v>
      </c>
      <c r="P1887" s="19">
        <f t="shared" si="179"/>
        <v>41240.291666666664</v>
      </c>
      <c r="Q1887" t="b">
        <v>0</v>
      </c>
      <c r="R1887">
        <v>105</v>
      </c>
      <c r="S1887" t="b">
        <v>1</v>
      </c>
      <c r="T1887" t="s">
        <v>8279</v>
      </c>
      <c r="U1887" s="8">
        <v>1.1632786885245903</v>
      </c>
      <c r="V1887" s="17">
        <f t="shared" si="174"/>
        <v>50.685714285714283</v>
      </c>
      <c r="W1887" t="s">
        <v>8325</v>
      </c>
      <c r="X1887" t="s">
        <v>8329</v>
      </c>
    </row>
    <row r="1888" spans="1:24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21">
        <f t="shared" si="175"/>
        <v>41098.885532407403</v>
      </c>
      <c r="L1888" s="24">
        <v>41098.88553240741</v>
      </c>
      <c r="M1888" s="27">
        <f t="shared" si="176"/>
        <v>7</v>
      </c>
      <c r="N1888" s="27">
        <f t="shared" si="177"/>
        <v>2012</v>
      </c>
      <c r="O1888" s="25" t="str">
        <f t="shared" si="178"/>
        <v>Jul</v>
      </c>
      <c r="P1888" s="19">
        <f t="shared" si="179"/>
        <v>41131.708333333328</v>
      </c>
      <c r="Q1888" t="b">
        <v>0</v>
      </c>
      <c r="R1888">
        <v>29</v>
      </c>
      <c r="S1888" t="b">
        <v>1</v>
      </c>
      <c r="T1888" t="s">
        <v>8279</v>
      </c>
      <c r="U1888" s="8">
        <v>1.0208333333333333</v>
      </c>
      <c r="V1888" s="17">
        <f t="shared" si="174"/>
        <v>42.241379310344826</v>
      </c>
      <c r="W1888" t="s">
        <v>8325</v>
      </c>
      <c r="X1888" t="s">
        <v>8329</v>
      </c>
    </row>
    <row r="1889" spans="1:24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21">
        <f t="shared" si="175"/>
        <v>41925.69835648148</v>
      </c>
      <c r="L1889" s="24">
        <v>41925.69835648148</v>
      </c>
      <c r="M1889" s="27">
        <f t="shared" si="176"/>
        <v>10</v>
      </c>
      <c r="N1889" s="27">
        <f t="shared" si="177"/>
        <v>2014</v>
      </c>
      <c r="O1889" s="25" t="str">
        <f t="shared" si="178"/>
        <v>Oct</v>
      </c>
      <c r="P1889" s="19">
        <f t="shared" si="179"/>
        <v>41955.740023148144</v>
      </c>
      <c r="Q1889" t="b">
        <v>0</v>
      </c>
      <c r="R1889">
        <v>8</v>
      </c>
      <c r="S1889" t="b">
        <v>1</v>
      </c>
      <c r="T1889" t="s">
        <v>8279</v>
      </c>
      <c r="U1889" s="8">
        <v>1.1116666666666666</v>
      </c>
      <c r="V1889" s="17">
        <f t="shared" si="174"/>
        <v>416.875</v>
      </c>
      <c r="W1889" t="s">
        <v>8325</v>
      </c>
      <c r="X1889" t="s">
        <v>8329</v>
      </c>
    </row>
    <row r="1890" spans="1:24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21">
        <f t="shared" si="175"/>
        <v>42323.591805555552</v>
      </c>
      <c r="L1890" s="24">
        <v>42323.591805555552</v>
      </c>
      <c r="M1890" s="27">
        <f t="shared" si="176"/>
        <v>11</v>
      </c>
      <c r="N1890" s="27">
        <f t="shared" si="177"/>
        <v>2015</v>
      </c>
      <c r="O1890" s="25" t="str">
        <f t="shared" si="178"/>
        <v>Nov</v>
      </c>
      <c r="P1890" s="19">
        <f t="shared" si="179"/>
        <v>42341.687499999993</v>
      </c>
      <c r="Q1890" t="b">
        <v>0</v>
      </c>
      <c r="R1890">
        <v>89</v>
      </c>
      <c r="S1890" t="b">
        <v>1</v>
      </c>
      <c r="T1890" t="s">
        <v>8279</v>
      </c>
      <c r="U1890" s="8">
        <v>1.6608000000000001</v>
      </c>
      <c r="V1890" s="17">
        <f t="shared" si="174"/>
        <v>46.651685393258425</v>
      </c>
      <c r="W1890" t="s">
        <v>8325</v>
      </c>
      <c r="X1890" t="s">
        <v>8329</v>
      </c>
    </row>
    <row r="1891" spans="1:24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21">
        <f t="shared" si="175"/>
        <v>40299.03162037037</v>
      </c>
      <c r="L1891" s="24">
        <v>40299.03162037037</v>
      </c>
      <c r="M1891" s="27">
        <f t="shared" si="176"/>
        <v>5</v>
      </c>
      <c r="N1891" s="27">
        <f t="shared" si="177"/>
        <v>2010</v>
      </c>
      <c r="O1891" s="25" t="str">
        <f t="shared" si="178"/>
        <v>May</v>
      </c>
      <c r="P1891" s="19">
        <f t="shared" si="179"/>
        <v>40329.999305555553</v>
      </c>
      <c r="Q1891" t="b">
        <v>0</v>
      </c>
      <c r="R1891">
        <v>44</v>
      </c>
      <c r="S1891" t="b">
        <v>1</v>
      </c>
      <c r="T1891" t="s">
        <v>8279</v>
      </c>
      <c r="U1891" s="8">
        <v>1.0660000000000001</v>
      </c>
      <c r="V1891" s="17">
        <f t="shared" si="174"/>
        <v>48.454545454545453</v>
      </c>
      <c r="W1891" t="s">
        <v>8325</v>
      </c>
      <c r="X1891" t="s">
        <v>8329</v>
      </c>
    </row>
    <row r="1892" spans="1:24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21">
        <f t="shared" si="175"/>
        <v>41299.585023148145</v>
      </c>
      <c r="L1892" s="24">
        <v>41299.585023148145</v>
      </c>
      <c r="M1892" s="27">
        <f t="shared" si="176"/>
        <v>1</v>
      </c>
      <c r="N1892" s="27">
        <f t="shared" si="177"/>
        <v>2013</v>
      </c>
      <c r="O1892" s="25" t="str">
        <f t="shared" si="178"/>
        <v>Jan</v>
      </c>
      <c r="P1892" s="19">
        <f t="shared" si="179"/>
        <v>41344.543356481481</v>
      </c>
      <c r="Q1892" t="b">
        <v>0</v>
      </c>
      <c r="R1892">
        <v>246</v>
      </c>
      <c r="S1892" t="b">
        <v>1</v>
      </c>
      <c r="T1892" t="s">
        <v>8279</v>
      </c>
      <c r="U1892" s="8">
        <v>1.4458441666666668</v>
      </c>
      <c r="V1892" s="17">
        <f t="shared" si="174"/>
        <v>70.5289837398374</v>
      </c>
      <c r="W1892" t="s">
        <v>8325</v>
      </c>
      <c r="X1892" t="s">
        <v>8329</v>
      </c>
    </row>
    <row r="1893" spans="1:24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21">
        <f t="shared" si="175"/>
        <v>41228.577870370369</v>
      </c>
      <c r="L1893" s="24">
        <v>41228.577870370369</v>
      </c>
      <c r="M1893" s="27">
        <f t="shared" si="176"/>
        <v>11</v>
      </c>
      <c r="N1893" s="27">
        <f t="shared" si="177"/>
        <v>2012</v>
      </c>
      <c r="O1893" s="25" t="str">
        <f t="shared" si="178"/>
        <v>Nov</v>
      </c>
      <c r="P1893" s="19">
        <f t="shared" si="179"/>
        <v>41258.577870370369</v>
      </c>
      <c r="Q1893" t="b">
        <v>0</v>
      </c>
      <c r="R1893">
        <v>120</v>
      </c>
      <c r="S1893" t="b">
        <v>1</v>
      </c>
      <c r="T1893" t="s">
        <v>8279</v>
      </c>
      <c r="U1893" s="8">
        <v>1.0555000000000001</v>
      </c>
      <c r="V1893" s="17">
        <f t="shared" si="174"/>
        <v>87.958333333333329</v>
      </c>
      <c r="W1893" t="s">
        <v>8325</v>
      </c>
      <c r="X1893" t="s">
        <v>8329</v>
      </c>
    </row>
    <row r="1894" spans="1:24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21">
        <f t="shared" si="175"/>
        <v>40335.589745370366</v>
      </c>
      <c r="L1894" s="24">
        <v>40335.589745370373</v>
      </c>
      <c r="M1894" s="27">
        <f t="shared" si="176"/>
        <v>6</v>
      </c>
      <c r="N1894" s="27">
        <f t="shared" si="177"/>
        <v>2010</v>
      </c>
      <c r="O1894" s="25" t="str">
        <f t="shared" si="178"/>
        <v>Jun</v>
      </c>
      <c r="P1894" s="19">
        <f t="shared" si="179"/>
        <v>40381.041666666664</v>
      </c>
      <c r="Q1894" t="b">
        <v>0</v>
      </c>
      <c r="R1894">
        <v>26</v>
      </c>
      <c r="S1894" t="b">
        <v>1</v>
      </c>
      <c r="T1894" t="s">
        <v>8279</v>
      </c>
      <c r="U1894" s="8">
        <v>1.3660000000000001</v>
      </c>
      <c r="V1894" s="17">
        <f t="shared" si="174"/>
        <v>26.26923076923077</v>
      </c>
      <c r="W1894" t="s">
        <v>8325</v>
      </c>
      <c r="X1894" t="s">
        <v>8329</v>
      </c>
    </row>
    <row r="1895" spans="1:24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21">
        <f t="shared" si="175"/>
        <v>40671.429178240738</v>
      </c>
      <c r="L1895" s="24">
        <v>40671.429178240738</v>
      </c>
      <c r="M1895" s="27">
        <f t="shared" si="176"/>
        <v>5</v>
      </c>
      <c r="N1895" s="27">
        <f t="shared" si="177"/>
        <v>2011</v>
      </c>
      <c r="O1895" s="25" t="str">
        <f t="shared" si="178"/>
        <v>May</v>
      </c>
      <c r="P1895" s="19">
        <f t="shared" si="179"/>
        <v>40701.429178240738</v>
      </c>
      <c r="Q1895" t="b">
        <v>0</v>
      </c>
      <c r="R1895">
        <v>45</v>
      </c>
      <c r="S1895" t="b">
        <v>1</v>
      </c>
      <c r="T1895" t="s">
        <v>8279</v>
      </c>
      <c r="U1895" s="8">
        <v>1.04</v>
      </c>
      <c r="V1895" s="17">
        <f t="shared" si="174"/>
        <v>57.777777777777779</v>
      </c>
      <c r="W1895" t="s">
        <v>8325</v>
      </c>
      <c r="X1895" t="s">
        <v>8329</v>
      </c>
    </row>
    <row r="1896" spans="1:24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21">
        <f t="shared" si="175"/>
        <v>40632.733622685184</v>
      </c>
      <c r="L1896" s="24">
        <v>40632.733622685184</v>
      </c>
      <c r="M1896" s="27">
        <f t="shared" si="176"/>
        <v>3</v>
      </c>
      <c r="N1896" s="27">
        <f t="shared" si="177"/>
        <v>2011</v>
      </c>
      <c r="O1896" s="25" t="str">
        <f t="shared" si="178"/>
        <v>Mar</v>
      </c>
      <c r="P1896" s="19">
        <f t="shared" si="179"/>
        <v>40648.957638888889</v>
      </c>
      <c r="Q1896" t="b">
        <v>0</v>
      </c>
      <c r="R1896">
        <v>20</v>
      </c>
      <c r="S1896" t="b">
        <v>1</v>
      </c>
      <c r="T1896" t="s">
        <v>8279</v>
      </c>
      <c r="U1896" s="8">
        <v>1.145</v>
      </c>
      <c r="V1896" s="17">
        <f t="shared" si="174"/>
        <v>57.25</v>
      </c>
      <c r="W1896" t="s">
        <v>8325</v>
      </c>
      <c r="X1896" t="s">
        <v>8329</v>
      </c>
    </row>
    <row r="1897" spans="1:24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21">
        <f t="shared" si="175"/>
        <v>40920.696562499994</v>
      </c>
      <c r="L1897" s="24">
        <v>40920.696562500001</v>
      </c>
      <c r="M1897" s="27">
        <f t="shared" si="176"/>
        <v>1</v>
      </c>
      <c r="N1897" s="27">
        <f t="shared" si="177"/>
        <v>2012</v>
      </c>
      <c r="O1897" s="25" t="str">
        <f t="shared" si="178"/>
        <v>Jan</v>
      </c>
      <c r="P1897" s="19">
        <f t="shared" si="179"/>
        <v>40951.696562499994</v>
      </c>
      <c r="Q1897" t="b">
        <v>0</v>
      </c>
      <c r="R1897">
        <v>47</v>
      </c>
      <c r="S1897" t="b">
        <v>1</v>
      </c>
      <c r="T1897" t="s">
        <v>8279</v>
      </c>
      <c r="U1897" s="8">
        <v>1.0171957671957672</v>
      </c>
      <c r="V1897" s="17">
        <f t="shared" si="174"/>
        <v>196.34042553191489</v>
      </c>
      <c r="W1897" t="s">
        <v>8325</v>
      </c>
      <c r="X1897" t="s">
        <v>8329</v>
      </c>
    </row>
    <row r="1898" spans="1:24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21">
        <f t="shared" si="175"/>
        <v>42267.538449074076</v>
      </c>
      <c r="L1898" s="24">
        <v>42267.538449074076</v>
      </c>
      <c r="M1898" s="27">
        <f t="shared" si="176"/>
        <v>9</v>
      </c>
      <c r="N1898" s="27">
        <f t="shared" si="177"/>
        <v>2015</v>
      </c>
      <c r="O1898" s="25" t="str">
        <f t="shared" si="178"/>
        <v>Sep</v>
      </c>
      <c r="P1898" s="19">
        <f t="shared" si="179"/>
        <v>42297.538449074076</v>
      </c>
      <c r="Q1898" t="b">
        <v>0</v>
      </c>
      <c r="R1898">
        <v>13</v>
      </c>
      <c r="S1898" t="b">
        <v>1</v>
      </c>
      <c r="T1898" t="s">
        <v>8279</v>
      </c>
      <c r="U1898" s="8">
        <v>1.2394678492239468</v>
      </c>
      <c r="V1898" s="17">
        <f t="shared" si="174"/>
        <v>43</v>
      </c>
      <c r="W1898" t="s">
        <v>8325</v>
      </c>
      <c r="X1898" t="s">
        <v>8329</v>
      </c>
    </row>
    <row r="1899" spans="1:24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21">
        <f t="shared" si="175"/>
        <v>40981.501909722218</v>
      </c>
      <c r="L1899" s="24">
        <v>40981.501909722225</v>
      </c>
      <c r="M1899" s="27">
        <f t="shared" si="176"/>
        <v>3</v>
      </c>
      <c r="N1899" s="27">
        <f t="shared" si="177"/>
        <v>2012</v>
      </c>
      <c r="O1899" s="25" t="str">
        <f t="shared" si="178"/>
        <v>Mar</v>
      </c>
      <c r="P1899" s="19">
        <f t="shared" si="179"/>
        <v>41011.501909722218</v>
      </c>
      <c r="Q1899" t="b">
        <v>0</v>
      </c>
      <c r="R1899">
        <v>183</v>
      </c>
      <c r="S1899" t="b">
        <v>1</v>
      </c>
      <c r="T1899" t="s">
        <v>8279</v>
      </c>
      <c r="U1899" s="8">
        <v>1.0245669291338582</v>
      </c>
      <c r="V1899" s="17">
        <f t="shared" si="174"/>
        <v>35.551912568306008</v>
      </c>
      <c r="W1899" t="s">
        <v>8325</v>
      </c>
      <c r="X1899" t="s">
        <v>8329</v>
      </c>
    </row>
    <row r="1900" spans="1:24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21">
        <f t="shared" si="175"/>
        <v>41680.375069444439</v>
      </c>
      <c r="L1900" s="24">
        <v>41680.375069444446</v>
      </c>
      <c r="M1900" s="27">
        <f t="shared" si="176"/>
        <v>2</v>
      </c>
      <c r="N1900" s="27">
        <f t="shared" si="177"/>
        <v>2014</v>
      </c>
      <c r="O1900" s="25" t="str">
        <f t="shared" si="178"/>
        <v>Feb</v>
      </c>
      <c r="P1900" s="19">
        <f t="shared" si="179"/>
        <v>41702.666666666664</v>
      </c>
      <c r="Q1900" t="b">
        <v>0</v>
      </c>
      <c r="R1900">
        <v>21</v>
      </c>
      <c r="S1900" t="b">
        <v>1</v>
      </c>
      <c r="T1900" t="s">
        <v>8279</v>
      </c>
      <c r="U1900" s="8">
        <v>1.4450000000000001</v>
      </c>
      <c r="V1900" s="17">
        <f t="shared" si="174"/>
        <v>68.80952380952381</v>
      </c>
      <c r="W1900" t="s">
        <v>8325</v>
      </c>
      <c r="X1900" t="s">
        <v>8329</v>
      </c>
    </row>
    <row r="1901" spans="1:24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21">
        <f t="shared" si="175"/>
        <v>42365.9846412037</v>
      </c>
      <c r="L1901" s="24">
        <v>42365.9846412037</v>
      </c>
      <c r="M1901" s="27">
        <f t="shared" si="176"/>
        <v>12</v>
      </c>
      <c r="N1901" s="27">
        <f t="shared" si="177"/>
        <v>2015</v>
      </c>
      <c r="O1901" s="25" t="str">
        <f t="shared" si="178"/>
        <v>Dec</v>
      </c>
      <c r="P1901" s="19">
        <f t="shared" si="179"/>
        <v>42401.541666666664</v>
      </c>
      <c r="Q1901" t="b">
        <v>0</v>
      </c>
      <c r="R1901">
        <v>42</v>
      </c>
      <c r="S1901" t="b">
        <v>1</v>
      </c>
      <c r="T1901" t="s">
        <v>8279</v>
      </c>
      <c r="U1901" s="8">
        <v>1.3333333333333333</v>
      </c>
      <c r="V1901" s="17">
        <f t="shared" si="174"/>
        <v>28.571428571428573</v>
      </c>
      <c r="W1901" t="s">
        <v>8325</v>
      </c>
      <c r="X1901" t="s">
        <v>8329</v>
      </c>
    </row>
    <row r="1902" spans="1:24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21">
        <f t="shared" si="175"/>
        <v>42058.733402777776</v>
      </c>
      <c r="L1902" s="24">
        <v>42058.733402777776</v>
      </c>
      <c r="M1902" s="27">
        <f t="shared" si="176"/>
        <v>2</v>
      </c>
      <c r="N1902" s="27">
        <f t="shared" si="177"/>
        <v>2015</v>
      </c>
      <c r="O1902" s="25" t="str">
        <f t="shared" si="178"/>
        <v>Feb</v>
      </c>
      <c r="P1902" s="19">
        <f t="shared" si="179"/>
        <v>42088.691736111105</v>
      </c>
      <c r="Q1902" t="b">
        <v>0</v>
      </c>
      <c r="R1902">
        <v>54</v>
      </c>
      <c r="S1902" t="b">
        <v>1</v>
      </c>
      <c r="T1902" t="s">
        <v>8279</v>
      </c>
      <c r="U1902" s="8">
        <v>1.0936440000000001</v>
      </c>
      <c r="V1902" s="17">
        <f t="shared" si="174"/>
        <v>50.631666666666668</v>
      </c>
      <c r="W1902" t="s">
        <v>8325</v>
      </c>
      <c r="X1902" t="s">
        <v>8329</v>
      </c>
    </row>
    <row r="1903" spans="1:24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21">
        <f t="shared" si="175"/>
        <v>41160.663553240738</v>
      </c>
      <c r="L1903" s="24">
        <v>41160.663553240738</v>
      </c>
      <c r="M1903" s="27">
        <f t="shared" si="176"/>
        <v>9</v>
      </c>
      <c r="N1903" s="27">
        <f t="shared" si="177"/>
        <v>2012</v>
      </c>
      <c r="O1903" s="25" t="str">
        <f t="shared" si="178"/>
        <v>Sep</v>
      </c>
      <c r="P1903" s="19">
        <f t="shared" si="179"/>
        <v>41188.207638888889</v>
      </c>
      <c r="Q1903" t="b">
        <v>0</v>
      </c>
      <c r="R1903">
        <v>25</v>
      </c>
      <c r="S1903" t="b">
        <v>0</v>
      </c>
      <c r="T1903" t="s">
        <v>8294</v>
      </c>
      <c r="U1903" s="8">
        <v>2.696969696969697E-2</v>
      </c>
      <c r="V1903" s="17">
        <f t="shared" si="174"/>
        <v>106.8</v>
      </c>
      <c r="W1903" t="s">
        <v>8319</v>
      </c>
      <c r="X1903" t="s">
        <v>8348</v>
      </c>
    </row>
    <row r="1904" spans="1:24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21">
        <f t="shared" si="175"/>
        <v>42116.334826388884</v>
      </c>
      <c r="L1904" s="24">
        <v>42116.334826388891</v>
      </c>
      <c r="M1904" s="27">
        <f t="shared" si="176"/>
        <v>4</v>
      </c>
      <c r="N1904" s="27">
        <f t="shared" si="177"/>
        <v>2015</v>
      </c>
      <c r="O1904" s="25" t="str">
        <f t="shared" si="178"/>
        <v>Apr</v>
      </c>
      <c r="P1904" s="19">
        <f t="shared" si="179"/>
        <v>42146.333333333336</v>
      </c>
      <c r="Q1904" t="b">
        <v>0</v>
      </c>
      <c r="R1904">
        <v>3</v>
      </c>
      <c r="S1904" t="b">
        <v>0</v>
      </c>
      <c r="T1904" t="s">
        <v>8294</v>
      </c>
      <c r="U1904" s="8">
        <v>1.2E-2</v>
      </c>
      <c r="V1904" s="17">
        <f t="shared" si="174"/>
        <v>4</v>
      </c>
      <c r="W1904" t="s">
        <v>8319</v>
      </c>
      <c r="X1904" t="s">
        <v>8348</v>
      </c>
    </row>
    <row r="1905" spans="1:24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21">
        <f t="shared" si="175"/>
        <v>42037.581562499996</v>
      </c>
      <c r="L1905" s="24">
        <v>42037.581562500003</v>
      </c>
      <c r="M1905" s="27">
        <f t="shared" si="176"/>
        <v>2</v>
      </c>
      <c r="N1905" s="27">
        <f t="shared" si="177"/>
        <v>2015</v>
      </c>
      <c r="O1905" s="25" t="str">
        <f t="shared" si="178"/>
        <v>Feb</v>
      </c>
      <c r="P1905" s="19">
        <f t="shared" si="179"/>
        <v>42067.581562499996</v>
      </c>
      <c r="Q1905" t="b">
        <v>0</v>
      </c>
      <c r="R1905">
        <v>41</v>
      </c>
      <c r="S1905" t="b">
        <v>0</v>
      </c>
      <c r="T1905" t="s">
        <v>8294</v>
      </c>
      <c r="U1905" s="8">
        <v>0.46600000000000003</v>
      </c>
      <c r="V1905" s="17">
        <f t="shared" si="174"/>
        <v>34.097560975609753</v>
      </c>
      <c r="W1905" t="s">
        <v>8319</v>
      </c>
      <c r="X1905" t="s">
        <v>8348</v>
      </c>
    </row>
    <row r="1906" spans="1:24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21">
        <f t="shared" si="175"/>
        <v>42702.562395833331</v>
      </c>
      <c r="L1906" s="24">
        <v>42702.562395833331</v>
      </c>
      <c r="M1906" s="27">
        <f t="shared" si="176"/>
        <v>11</v>
      </c>
      <c r="N1906" s="27">
        <f t="shared" si="177"/>
        <v>2016</v>
      </c>
      <c r="O1906" s="25" t="str">
        <f t="shared" si="178"/>
        <v>Nov</v>
      </c>
      <c r="P1906" s="19">
        <f t="shared" si="179"/>
        <v>42762.562395833331</v>
      </c>
      <c r="Q1906" t="b">
        <v>0</v>
      </c>
      <c r="R1906">
        <v>2</v>
      </c>
      <c r="S1906" t="b">
        <v>0</v>
      </c>
      <c r="T1906" t="s">
        <v>8294</v>
      </c>
      <c r="U1906" s="8">
        <v>1E-3</v>
      </c>
      <c r="V1906" s="17">
        <f t="shared" si="174"/>
        <v>25</v>
      </c>
      <c r="W1906" t="s">
        <v>8319</v>
      </c>
      <c r="X1906" t="s">
        <v>8348</v>
      </c>
    </row>
    <row r="1907" spans="1:24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21">
        <f t="shared" si="175"/>
        <v>42326.477094907408</v>
      </c>
      <c r="L1907" s="24">
        <v>42326.477094907408</v>
      </c>
      <c r="M1907" s="27">
        <f t="shared" si="176"/>
        <v>11</v>
      </c>
      <c r="N1907" s="27">
        <f t="shared" si="177"/>
        <v>2015</v>
      </c>
      <c r="O1907" s="25" t="str">
        <f t="shared" si="178"/>
        <v>Nov</v>
      </c>
      <c r="P1907" s="19">
        <f t="shared" si="179"/>
        <v>42371.477094907408</v>
      </c>
      <c r="Q1907" t="b">
        <v>0</v>
      </c>
      <c r="R1907">
        <v>4</v>
      </c>
      <c r="S1907" t="b">
        <v>0</v>
      </c>
      <c r="T1907" t="s">
        <v>8294</v>
      </c>
      <c r="U1907" s="8">
        <v>1.6800000000000001E-3</v>
      </c>
      <c r="V1907" s="17">
        <f t="shared" si="174"/>
        <v>10.5</v>
      </c>
      <c r="W1907" t="s">
        <v>8319</v>
      </c>
      <c r="X1907" t="s">
        <v>8348</v>
      </c>
    </row>
    <row r="1908" spans="1:24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21">
        <f t="shared" si="175"/>
        <v>41859.717523148145</v>
      </c>
      <c r="L1908" s="24">
        <v>41859.717523148145</v>
      </c>
      <c r="M1908" s="27">
        <f t="shared" si="176"/>
        <v>8</v>
      </c>
      <c r="N1908" s="27">
        <f t="shared" si="177"/>
        <v>2014</v>
      </c>
      <c r="O1908" s="25" t="str">
        <f t="shared" si="178"/>
        <v>Aug</v>
      </c>
      <c r="P1908" s="19">
        <f t="shared" si="179"/>
        <v>41889.717523148145</v>
      </c>
      <c r="Q1908" t="b">
        <v>0</v>
      </c>
      <c r="R1908">
        <v>99</v>
      </c>
      <c r="S1908" t="b">
        <v>0</v>
      </c>
      <c r="T1908" t="s">
        <v>8294</v>
      </c>
      <c r="U1908" s="8">
        <v>0.42759999999999998</v>
      </c>
      <c r="V1908" s="17">
        <f t="shared" si="174"/>
        <v>215.95959595959596</v>
      </c>
      <c r="W1908" t="s">
        <v>8319</v>
      </c>
      <c r="X1908" t="s">
        <v>8348</v>
      </c>
    </row>
    <row r="1909" spans="1:24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21">
        <f t="shared" si="175"/>
        <v>42514.462766203702</v>
      </c>
      <c r="L1909" s="24">
        <v>42514.462766203702</v>
      </c>
      <c r="M1909" s="27">
        <f t="shared" si="176"/>
        <v>5</v>
      </c>
      <c r="N1909" s="27">
        <f t="shared" si="177"/>
        <v>2016</v>
      </c>
      <c r="O1909" s="25" t="str">
        <f t="shared" si="178"/>
        <v>May</v>
      </c>
      <c r="P1909" s="19">
        <f t="shared" si="179"/>
        <v>42544.462766203702</v>
      </c>
      <c r="Q1909" t="b">
        <v>0</v>
      </c>
      <c r="R1909">
        <v>4</v>
      </c>
      <c r="S1909" t="b">
        <v>0</v>
      </c>
      <c r="T1909" t="s">
        <v>8294</v>
      </c>
      <c r="U1909" s="8">
        <v>2.8333333333333335E-3</v>
      </c>
      <c r="V1909" s="17">
        <f t="shared" si="174"/>
        <v>21.25</v>
      </c>
      <c r="W1909" t="s">
        <v>8319</v>
      </c>
      <c r="X1909" t="s">
        <v>8348</v>
      </c>
    </row>
    <row r="1910" spans="1:24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21">
        <f t="shared" si="175"/>
        <v>41767.378761574073</v>
      </c>
      <c r="L1910" s="24">
        <v>41767.378761574073</v>
      </c>
      <c r="M1910" s="27">
        <f t="shared" si="176"/>
        <v>5</v>
      </c>
      <c r="N1910" s="27">
        <f t="shared" si="177"/>
        <v>2014</v>
      </c>
      <c r="O1910" s="25" t="str">
        <f t="shared" si="178"/>
        <v>May</v>
      </c>
      <c r="P1910" s="19">
        <f t="shared" si="179"/>
        <v>41782.378761574073</v>
      </c>
      <c r="Q1910" t="b">
        <v>0</v>
      </c>
      <c r="R1910">
        <v>4</v>
      </c>
      <c r="S1910" t="b">
        <v>0</v>
      </c>
      <c r="T1910" t="s">
        <v>8294</v>
      </c>
      <c r="U1910" s="8">
        <v>1.7319999999999999E-2</v>
      </c>
      <c r="V1910" s="17">
        <f t="shared" si="174"/>
        <v>108.25</v>
      </c>
      <c r="W1910" t="s">
        <v>8319</v>
      </c>
      <c r="X1910" t="s">
        <v>8348</v>
      </c>
    </row>
    <row r="1911" spans="1:24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21">
        <f t="shared" si="175"/>
        <v>42703.709490740737</v>
      </c>
      <c r="L1911" s="24">
        <v>42703.709490740737</v>
      </c>
      <c r="M1911" s="27">
        <f t="shared" si="176"/>
        <v>11</v>
      </c>
      <c r="N1911" s="27">
        <f t="shared" si="177"/>
        <v>2016</v>
      </c>
      <c r="O1911" s="25" t="str">
        <f t="shared" si="178"/>
        <v>Nov</v>
      </c>
      <c r="P1911" s="19">
        <f t="shared" si="179"/>
        <v>42733.709490740737</v>
      </c>
      <c r="Q1911" t="b">
        <v>0</v>
      </c>
      <c r="R1911">
        <v>38</v>
      </c>
      <c r="S1911" t="b">
        <v>0</v>
      </c>
      <c r="T1911" t="s">
        <v>8294</v>
      </c>
      <c r="U1911" s="8">
        <v>0.14111428571428572</v>
      </c>
      <c r="V1911" s="17">
        <f t="shared" si="174"/>
        <v>129.97368421052633</v>
      </c>
      <c r="W1911" t="s">
        <v>8319</v>
      </c>
      <c r="X1911" t="s">
        <v>8348</v>
      </c>
    </row>
    <row r="1912" spans="1:24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21">
        <f t="shared" si="175"/>
        <v>41905.220821759256</v>
      </c>
      <c r="L1912" s="24">
        <v>41905.220821759256</v>
      </c>
      <c r="M1912" s="27">
        <f t="shared" si="176"/>
        <v>9</v>
      </c>
      <c r="N1912" s="27">
        <f t="shared" si="177"/>
        <v>2014</v>
      </c>
      <c r="O1912" s="25" t="str">
        <f t="shared" si="178"/>
        <v>Sep</v>
      </c>
      <c r="P1912" s="19">
        <f t="shared" si="179"/>
        <v>41935.220821759256</v>
      </c>
      <c r="Q1912" t="b">
        <v>0</v>
      </c>
      <c r="R1912">
        <v>285</v>
      </c>
      <c r="S1912" t="b">
        <v>0</v>
      </c>
      <c r="T1912" t="s">
        <v>8294</v>
      </c>
      <c r="U1912" s="8">
        <v>0.39395294117647056</v>
      </c>
      <c r="V1912" s="17">
        <f t="shared" si="174"/>
        <v>117.49473684210527</v>
      </c>
      <c r="W1912" t="s">
        <v>8319</v>
      </c>
      <c r="X1912" t="s">
        <v>8348</v>
      </c>
    </row>
    <row r="1913" spans="1:24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21">
        <f t="shared" si="175"/>
        <v>42264.754826388882</v>
      </c>
      <c r="L1913" s="24">
        <v>42264.754826388889</v>
      </c>
      <c r="M1913" s="27">
        <f t="shared" si="176"/>
        <v>9</v>
      </c>
      <c r="N1913" s="27">
        <f t="shared" si="177"/>
        <v>2015</v>
      </c>
      <c r="O1913" s="25" t="str">
        <f t="shared" si="178"/>
        <v>Sep</v>
      </c>
      <c r="P1913" s="19">
        <f t="shared" si="179"/>
        <v>42308.739583333336</v>
      </c>
      <c r="Q1913" t="b">
        <v>0</v>
      </c>
      <c r="R1913">
        <v>1</v>
      </c>
      <c r="S1913" t="b">
        <v>0</v>
      </c>
      <c r="T1913" t="s">
        <v>8294</v>
      </c>
      <c r="U1913" s="8">
        <v>2.3529411764705883E-4</v>
      </c>
      <c r="V1913" s="17">
        <f t="shared" si="174"/>
        <v>10</v>
      </c>
      <c r="W1913" t="s">
        <v>8319</v>
      </c>
      <c r="X1913" t="s">
        <v>8348</v>
      </c>
    </row>
    <row r="1914" spans="1:24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21">
        <f t="shared" si="175"/>
        <v>41829.825624999998</v>
      </c>
      <c r="L1914" s="24">
        <v>41829.825624999998</v>
      </c>
      <c r="M1914" s="27">
        <f t="shared" si="176"/>
        <v>7</v>
      </c>
      <c r="N1914" s="27">
        <f t="shared" si="177"/>
        <v>2014</v>
      </c>
      <c r="O1914" s="25" t="str">
        <f t="shared" si="178"/>
        <v>Jul</v>
      </c>
      <c r="P1914" s="19">
        <f t="shared" si="179"/>
        <v>41859.825624999998</v>
      </c>
      <c r="Q1914" t="b">
        <v>0</v>
      </c>
      <c r="R1914">
        <v>42</v>
      </c>
      <c r="S1914" t="b">
        <v>0</v>
      </c>
      <c r="T1914" t="s">
        <v>8294</v>
      </c>
      <c r="U1914" s="8">
        <v>0.59299999999999997</v>
      </c>
      <c r="V1914" s="17">
        <f t="shared" si="174"/>
        <v>70.595238095238102</v>
      </c>
      <c r="W1914" t="s">
        <v>8319</v>
      </c>
      <c r="X1914" t="s">
        <v>8348</v>
      </c>
    </row>
    <row r="1915" spans="1:24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21">
        <f t="shared" si="175"/>
        <v>42129.018055555549</v>
      </c>
      <c r="L1915" s="24">
        <v>42129.018055555556</v>
      </c>
      <c r="M1915" s="27">
        <f t="shared" si="176"/>
        <v>5</v>
      </c>
      <c r="N1915" s="27">
        <f t="shared" si="177"/>
        <v>2015</v>
      </c>
      <c r="O1915" s="25" t="str">
        <f t="shared" si="178"/>
        <v>May</v>
      </c>
      <c r="P1915" s="19">
        <f t="shared" si="179"/>
        <v>42159.018055555549</v>
      </c>
      <c r="Q1915" t="b">
        <v>0</v>
      </c>
      <c r="R1915">
        <v>26</v>
      </c>
      <c r="S1915" t="b">
        <v>0</v>
      </c>
      <c r="T1915" t="s">
        <v>8294</v>
      </c>
      <c r="U1915" s="8">
        <v>1.3270833333333334E-2</v>
      </c>
      <c r="V1915" s="17">
        <f t="shared" si="174"/>
        <v>24.5</v>
      </c>
      <c r="W1915" t="s">
        <v>8319</v>
      </c>
      <c r="X1915" t="s">
        <v>8348</v>
      </c>
    </row>
    <row r="1916" spans="1:24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21">
        <f t="shared" si="175"/>
        <v>41890.302986111106</v>
      </c>
      <c r="L1916" s="24">
        <v>41890.302986111114</v>
      </c>
      <c r="M1916" s="27">
        <f t="shared" si="176"/>
        <v>9</v>
      </c>
      <c r="N1916" s="27">
        <f t="shared" si="177"/>
        <v>2014</v>
      </c>
      <c r="O1916" s="25" t="str">
        <f t="shared" si="178"/>
        <v>Sep</v>
      </c>
      <c r="P1916" s="19">
        <f t="shared" si="179"/>
        <v>41920.302986111106</v>
      </c>
      <c r="Q1916" t="b">
        <v>0</v>
      </c>
      <c r="R1916">
        <v>2</v>
      </c>
      <c r="S1916" t="b">
        <v>0</v>
      </c>
      <c r="T1916" t="s">
        <v>8294</v>
      </c>
      <c r="U1916" s="8">
        <v>9.0090090090090086E-2</v>
      </c>
      <c r="V1916" s="17">
        <f t="shared" si="174"/>
        <v>30</v>
      </c>
      <c r="W1916" t="s">
        <v>8319</v>
      </c>
      <c r="X1916" t="s">
        <v>8348</v>
      </c>
    </row>
    <row r="1917" spans="1:24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21">
        <f t="shared" si="175"/>
        <v>41928.966122685182</v>
      </c>
      <c r="L1917" s="24">
        <v>41928.966122685182</v>
      </c>
      <c r="M1917" s="27">
        <f t="shared" si="176"/>
        <v>10</v>
      </c>
      <c r="N1917" s="27">
        <f t="shared" si="177"/>
        <v>2014</v>
      </c>
      <c r="O1917" s="25" t="str">
        <f t="shared" si="178"/>
        <v>Oct</v>
      </c>
      <c r="P1917" s="19">
        <f t="shared" si="179"/>
        <v>41943.957638888889</v>
      </c>
      <c r="Q1917" t="b">
        <v>0</v>
      </c>
      <c r="R1917">
        <v>4</v>
      </c>
      <c r="S1917" t="b">
        <v>0</v>
      </c>
      <c r="T1917" t="s">
        <v>8294</v>
      </c>
      <c r="U1917" s="8">
        <v>1.6E-2</v>
      </c>
      <c r="V1917" s="17">
        <f t="shared" si="174"/>
        <v>2</v>
      </c>
      <c r="W1917" t="s">
        <v>8319</v>
      </c>
      <c r="X1917" t="s">
        <v>8348</v>
      </c>
    </row>
    <row r="1918" spans="1:24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21">
        <f t="shared" si="175"/>
        <v>41863.840532407405</v>
      </c>
      <c r="L1918" s="24">
        <v>41863.840532407405</v>
      </c>
      <c r="M1918" s="27">
        <f t="shared" si="176"/>
        <v>8</v>
      </c>
      <c r="N1918" s="27">
        <f t="shared" si="177"/>
        <v>2014</v>
      </c>
      <c r="O1918" s="25" t="str">
        <f t="shared" si="178"/>
        <v>Aug</v>
      </c>
      <c r="P1918" s="19">
        <f t="shared" si="179"/>
        <v>41883.840532407405</v>
      </c>
      <c r="Q1918" t="b">
        <v>0</v>
      </c>
      <c r="R1918">
        <v>6</v>
      </c>
      <c r="S1918" t="b">
        <v>0</v>
      </c>
      <c r="T1918" t="s">
        <v>8294</v>
      </c>
      <c r="U1918" s="8">
        <v>5.1000000000000004E-3</v>
      </c>
      <c r="V1918" s="17">
        <f t="shared" si="174"/>
        <v>17</v>
      </c>
      <c r="W1918" t="s">
        <v>8319</v>
      </c>
      <c r="X1918" t="s">
        <v>8348</v>
      </c>
    </row>
    <row r="1919" spans="1:24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21">
        <f t="shared" si="175"/>
        <v>42656.508969907409</v>
      </c>
      <c r="L1919" s="24">
        <v>42656.508969907409</v>
      </c>
      <c r="M1919" s="27">
        <f t="shared" si="176"/>
        <v>10</v>
      </c>
      <c r="N1919" s="27">
        <f t="shared" si="177"/>
        <v>2016</v>
      </c>
      <c r="O1919" s="25" t="str">
        <f t="shared" si="178"/>
        <v>Oct</v>
      </c>
      <c r="P1919" s="19">
        <f t="shared" si="179"/>
        <v>42681.550636574073</v>
      </c>
      <c r="Q1919" t="b">
        <v>0</v>
      </c>
      <c r="R1919">
        <v>70</v>
      </c>
      <c r="S1919" t="b">
        <v>0</v>
      </c>
      <c r="T1919" t="s">
        <v>8294</v>
      </c>
      <c r="U1919" s="8">
        <v>0.52570512820512816</v>
      </c>
      <c r="V1919" s="17">
        <f t="shared" si="174"/>
        <v>2928.9285714285716</v>
      </c>
      <c r="W1919" t="s">
        <v>8319</v>
      </c>
      <c r="X1919" t="s">
        <v>8348</v>
      </c>
    </row>
    <row r="1920" spans="1:24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21">
        <f t="shared" si="175"/>
        <v>42746.06172453703</v>
      </c>
      <c r="L1920" s="24">
        <v>42746.061724537038</v>
      </c>
      <c r="M1920" s="27">
        <f t="shared" si="176"/>
        <v>1</v>
      </c>
      <c r="N1920" s="27">
        <f t="shared" si="177"/>
        <v>2017</v>
      </c>
      <c r="O1920" s="25" t="str">
        <f t="shared" si="178"/>
        <v>Jan</v>
      </c>
      <c r="P1920" s="19">
        <f t="shared" si="179"/>
        <v>42776.06172453703</v>
      </c>
      <c r="Q1920" t="b">
        <v>0</v>
      </c>
      <c r="R1920">
        <v>9</v>
      </c>
      <c r="S1920" t="b">
        <v>0</v>
      </c>
      <c r="T1920" t="s">
        <v>8294</v>
      </c>
      <c r="U1920" s="8">
        <v>1.04E-2</v>
      </c>
      <c r="V1920" s="17">
        <f t="shared" si="174"/>
        <v>28.888888888888889</v>
      </c>
      <c r="W1920" t="s">
        <v>8319</v>
      </c>
      <c r="X1920" t="s">
        <v>8348</v>
      </c>
    </row>
    <row r="1921" spans="1:24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21">
        <f t="shared" si="175"/>
        <v>41828.581608796296</v>
      </c>
      <c r="L1921" s="24">
        <v>41828.581608796296</v>
      </c>
      <c r="M1921" s="27">
        <f t="shared" si="176"/>
        <v>7</v>
      </c>
      <c r="N1921" s="27">
        <f t="shared" si="177"/>
        <v>2014</v>
      </c>
      <c r="O1921" s="25" t="str">
        <f t="shared" si="178"/>
        <v>Jul</v>
      </c>
      <c r="P1921" s="19">
        <f t="shared" si="179"/>
        <v>41863.581608796296</v>
      </c>
      <c r="Q1921" t="b">
        <v>0</v>
      </c>
      <c r="R1921">
        <v>8</v>
      </c>
      <c r="S1921" t="b">
        <v>0</v>
      </c>
      <c r="T1921" t="s">
        <v>8294</v>
      </c>
      <c r="U1921" s="8">
        <v>0.47399999999999998</v>
      </c>
      <c r="V1921" s="17">
        <f t="shared" si="174"/>
        <v>29.625</v>
      </c>
      <c r="W1921" t="s">
        <v>8319</v>
      </c>
      <c r="X1921" t="s">
        <v>8348</v>
      </c>
    </row>
    <row r="1922" spans="1:24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21">
        <f t="shared" si="175"/>
        <v>42113.667233796295</v>
      </c>
      <c r="L1922" s="24">
        <v>42113.667233796295</v>
      </c>
      <c r="M1922" s="27">
        <f t="shared" si="176"/>
        <v>4</v>
      </c>
      <c r="N1922" s="27">
        <f t="shared" si="177"/>
        <v>2015</v>
      </c>
      <c r="O1922" s="25" t="str">
        <f t="shared" si="178"/>
        <v>Apr</v>
      </c>
      <c r="P1922" s="19">
        <f t="shared" si="179"/>
        <v>42143.667233796295</v>
      </c>
      <c r="Q1922" t="b">
        <v>0</v>
      </c>
      <c r="R1922">
        <v>105</v>
      </c>
      <c r="S1922" t="b">
        <v>0</v>
      </c>
      <c r="T1922" t="s">
        <v>8294</v>
      </c>
      <c r="U1922" s="8">
        <v>0.43030000000000002</v>
      </c>
      <c r="V1922" s="17">
        <f t="shared" ref="V1922:V1985" si="180">E1922/R1922</f>
        <v>40.980952380952381</v>
      </c>
      <c r="W1922" t="s">
        <v>8319</v>
      </c>
      <c r="X1922" t="s">
        <v>8348</v>
      </c>
    </row>
    <row r="1923" spans="1:24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21">
        <f t="shared" ref="K1923:K1986" si="181">(J1922/86400)+25569+(-5/24)</f>
        <v>42270.66737268518</v>
      </c>
      <c r="L1923" s="24">
        <v>42270.667372685188</v>
      </c>
      <c r="M1923" s="27">
        <f t="shared" ref="M1923:M1986" si="182">MONTH(L1923)</f>
        <v>9</v>
      </c>
      <c r="N1923" s="27">
        <f t="shared" ref="N1923:N1986" si="183">YEAR(L1923)</f>
        <v>2015</v>
      </c>
      <c r="O1923" s="25" t="str">
        <f t="shared" ref="O1923:O1986" si="184">VLOOKUP($M1923,$AI$3:$AJ$14,2,FALSE)</f>
        <v>Sep</v>
      </c>
      <c r="P1923" s="19">
        <f t="shared" ref="P1923:P1986" si="185">(I1922/86400)+25569+(-5/24)</f>
        <v>42298.749999999993</v>
      </c>
      <c r="Q1923" t="b">
        <v>0</v>
      </c>
      <c r="R1923">
        <v>38</v>
      </c>
      <c r="S1923" t="b">
        <v>1</v>
      </c>
      <c r="T1923" t="s">
        <v>8279</v>
      </c>
      <c r="U1923" s="8">
        <v>1.3680000000000001</v>
      </c>
      <c r="V1923" s="17">
        <f t="shared" si="180"/>
        <v>54</v>
      </c>
      <c r="W1923" t="s">
        <v>8325</v>
      </c>
      <c r="X1923" t="s">
        <v>8329</v>
      </c>
    </row>
    <row r="1924" spans="1:24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21">
        <f t="shared" si="181"/>
        <v>41074.013229166667</v>
      </c>
      <c r="L1924" s="24">
        <v>41074.013229166667</v>
      </c>
      <c r="M1924" s="27">
        <f t="shared" si="182"/>
        <v>6</v>
      </c>
      <c r="N1924" s="27">
        <f t="shared" si="183"/>
        <v>2012</v>
      </c>
      <c r="O1924" s="25" t="str">
        <f t="shared" si="184"/>
        <v>Jun</v>
      </c>
      <c r="P1924" s="19">
        <f t="shared" si="185"/>
        <v>41104.013229166667</v>
      </c>
      <c r="Q1924" t="b">
        <v>0</v>
      </c>
      <c r="R1924">
        <v>64</v>
      </c>
      <c r="S1924" t="b">
        <v>1</v>
      </c>
      <c r="T1924" t="s">
        <v>8279</v>
      </c>
      <c r="U1924" s="8">
        <v>1.1555</v>
      </c>
      <c r="V1924" s="17">
        <f t="shared" si="180"/>
        <v>36.109375</v>
      </c>
      <c r="W1924" t="s">
        <v>8325</v>
      </c>
      <c r="X1924" t="s">
        <v>8329</v>
      </c>
    </row>
    <row r="1925" spans="1:24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21">
        <f t="shared" si="181"/>
        <v>41590.047534722216</v>
      </c>
      <c r="L1925" s="24">
        <v>41590.047534722224</v>
      </c>
      <c r="M1925" s="27">
        <f t="shared" si="182"/>
        <v>11</v>
      </c>
      <c r="N1925" s="27">
        <f t="shared" si="183"/>
        <v>2013</v>
      </c>
      <c r="O1925" s="25" t="str">
        <f t="shared" si="184"/>
        <v>Nov</v>
      </c>
      <c r="P1925" s="19">
        <f t="shared" si="185"/>
        <v>41620.047534722216</v>
      </c>
      <c r="Q1925" t="b">
        <v>0</v>
      </c>
      <c r="R1925">
        <v>13</v>
      </c>
      <c r="S1925" t="b">
        <v>1</v>
      </c>
      <c r="T1925" t="s">
        <v>8279</v>
      </c>
      <c r="U1925" s="8">
        <v>2.4079999999999999</v>
      </c>
      <c r="V1925" s="17">
        <f t="shared" si="180"/>
        <v>23.153846153846153</v>
      </c>
      <c r="W1925" t="s">
        <v>8325</v>
      </c>
      <c r="X1925" t="s">
        <v>8329</v>
      </c>
    </row>
    <row r="1926" spans="1:24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21">
        <f t="shared" si="181"/>
        <v>40772.640416666662</v>
      </c>
      <c r="L1926" s="24">
        <v>40772.640416666669</v>
      </c>
      <c r="M1926" s="27">
        <f t="shared" si="182"/>
        <v>8</v>
      </c>
      <c r="N1926" s="27">
        <f t="shared" si="183"/>
        <v>2011</v>
      </c>
      <c r="O1926" s="25" t="str">
        <f t="shared" si="184"/>
        <v>Aug</v>
      </c>
      <c r="P1926" s="19">
        <f t="shared" si="185"/>
        <v>40812.999305555553</v>
      </c>
      <c r="Q1926" t="b">
        <v>0</v>
      </c>
      <c r="R1926">
        <v>33</v>
      </c>
      <c r="S1926" t="b">
        <v>1</v>
      </c>
      <c r="T1926" t="s">
        <v>8279</v>
      </c>
      <c r="U1926" s="8">
        <v>1.1439999999999999</v>
      </c>
      <c r="V1926" s="17">
        <f t="shared" si="180"/>
        <v>104</v>
      </c>
      <c r="W1926" t="s">
        <v>8325</v>
      </c>
      <c r="X1926" t="s">
        <v>8329</v>
      </c>
    </row>
    <row r="1927" spans="1:24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21">
        <f t="shared" si="181"/>
        <v>41626.552719907406</v>
      </c>
      <c r="L1927" s="24">
        <v>41626.552719907406</v>
      </c>
      <c r="M1927" s="27">
        <f t="shared" si="182"/>
        <v>12</v>
      </c>
      <c r="N1927" s="27">
        <f t="shared" si="183"/>
        <v>2013</v>
      </c>
      <c r="O1927" s="25" t="str">
        <f t="shared" si="184"/>
        <v>Dec</v>
      </c>
      <c r="P1927" s="19">
        <f t="shared" si="185"/>
        <v>41654.606249999997</v>
      </c>
      <c r="Q1927" t="b">
        <v>0</v>
      </c>
      <c r="R1927">
        <v>52</v>
      </c>
      <c r="S1927" t="b">
        <v>1</v>
      </c>
      <c r="T1927" t="s">
        <v>8279</v>
      </c>
      <c r="U1927" s="8">
        <v>1.1033333333333333</v>
      </c>
      <c r="V1927" s="17">
        <f t="shared" si="180"/>
        <v>31.826923076923077</v>
      </c>
      <c r="W1927" t="s">
        <v>8325</v>
      </c>
      <c r="X1927" t="s">
        <v>8329</v>
      </c>
    </row>
    <row r="1928" spans="1:24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21">
        <f t="shared" si="181"/>
        <v>41535.693148148144</v>
      </c>
      <c r="L1928" s="24">
        <v>41535.693148148152</v>
      </c>
      <c r="M1928" s="27">
        <f t="shared" si="182"/>
        <v>9</v>
      </c>
      <c r="N1928" s="27">
        <f t="shared" si="183"/>
        <v>2013</v>
      </c>
      <c r="O1928" s="25" t="str">
        <f t="shared" si="184"/>
        <v>Sep</v>
      </c>
      <c r="P1928" s="19">
        <f t="shared" si="185"/>
        <v>41557.791666666664</v>
      </c>
      <c r="Q1928" t="b">
        <v>0</v>
      </c>
      <c r="R1928">
        <v>107</v>
      </c>
      <c r="S1928" t="b">
        <v>1</v>
      </c>
      <c r="T1928" t="s">
        <v>8279</v>
      </c>
      <c r="U1928" s="8">
        <v>1.9537933333333333</v>
      </c>
      <c r="V1928" s="17">
        <f t="shared" si="180"/>
        <v>27.3896261682243</v>
      </c>
      <c r="W1928" t="s">
        <v>8325</v>
      </c>
      <c r="X1928" t="s">
        <v>8329</v>
      </c>
    </row>
    <row r="1929" spans="1:24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21">
        <f t="shared" si="181"/>
        <v>40456.746018518512</v>
      </c>
      <c r="L1929" s="24">
        <v>40456.746018518519</v>
      </c>
      <c r="M1929" s="27">
        <f t="shared" si="182"/>
        <v>10</v>
      </c>
      <c r="N1929" s="27">
        <f t="shared" si="183"/>
        <v>2010</v>
      </c>
      <c r="O1929" s="25" t="str">
        <f t="shared" si="184"/>
        <v>Oct</v>
      </c>
      <c r="P1929" s="19">
        <f t="shared" si="185"/>
        <v>40483.80972222222</v>
      </c>
      <c r="Q1929" t="b">
        <v>0</v>
      </c>
      <c r="R1929">
        <v>11</v>
      </c>
      <c r="S1929" t="b">
        <v>1</v>
      </c>
      <c r="T1929" t="s">
        <v>8279</v>
      </c>
      <c r="U1929" s="8">
        <v>1.0333333333333334</v>
      </c>
      <c r="V1929" s="17">
        <f t="shared" si="180"/>
        <v>56.363636363636367</v>
      </c>
      <c r="W1929" t="s">
        <v>8325</v>
      </c>
      <c r="X1929" t="s">
        <v>8329</v>
      </c>
    </row>
    <row r="1930" spans="1:24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21">
        <f t="shared" si="181"/>
        <v>40960.653229166666</v>
      </c>
      <c r="L1930" s="24">
        <v>40960.653229166666</v>
      </c>
      <c r="M1930" s="27">
        <f t="shared" si="182"/>
        <v>2</v>
      </c>
      <c r="N1930" s="27">
        <f t="shared" si="183"/>
        <v>2012</v>
      </c>
      <c r="O1930" s="25" t="str">
        <f t="shared" si="184"/>
        <v>Feb</v>
      </c>
      <c r="P1930" s="19">
        <f t="shared" si="185"/>
        <v>40975.999305555553</v>
      </c>
      <c r="Q1930" t="b">
        <v>0</v>
      </c>
      <c r="R1930">
        <v>34</v>
      </c>
      <c r="S1930" t="b">
        <v>1</v>
      </c>
      <c r="T1930" t="s">
        <v>8279</v>
      </c>
      <c r="U1930" s="8">
        <v>1.031372549019608</v>
      </c>
      <c r="V1930" s="17">
        <f t="shared" si="180"/>
        <v>77.352941176470594</v>
      </c>
      <c r="W1930" t="s">
        <v>8325</v>
      </c>
      <c r="X1930" t="s">
        <v>8329</v>
      </c>
    </row>
    <row r="1931" spans="1:24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21">
        <f t="shared" si="181"/>
        <v>41371.439745370364</v>
      </c>
      <c r="L1931" s="24">
        <v>41371.439745370371</v>
      </c>
      <c r="M1931" s="27">
        <f t="shared" si="182"/>
        <v>4</v>
      </c>
      <c r="N1931" s="27">
        <f t="shared" si="183"/>
        <v>2013</v>
      </c>
      <c r="O1931" s="25" t="str">
        <f t="shared" si="184"/>
        <v>Apr</v>
      </c>
      <c r="P1931" s="19">
        <f t="shared" si="185"/>
        <v>41401.439745370364</v>
      </c>
      <c r="Q1931" t="b">
        <v>0</v>
      </c>
      <c r="R1931">
        <v>75</v>
      </c>
      <c r="S1931" t="b">
        <v>1</v>
      </c>
      <c r="T1931" t="s">
        <v>8279</v>
      </c>
      <c r="U1931" s="8">
        <v>1.003125</v>
      </c>
      <c r="V1931" s="17">
        <f t="shared" si="180"/>
        <v>42.8</v>
      </c>
      <c r="W1931" t="s">
        <v>8325</v>
      </c>
      <c r="X1931" t="s">
        <v>8329</v>
      </c>
    </row>
    <row r="1932" spans="1:24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21">
        <f t="shared" si="181"/>
        <v>40686.813263888886</v>
      </c>
      <c r="L1932" s="24">
        <v>40686.813263888886</v>
      </c>
      <c r="M1932" s="27">
        <f t="shared" si="182"/>
        <v>5</v>
      </c>
      <c r="N1932" s="27">
        <f t="shared" si="183"/>
        <v>2011</v>
      </c>
      <c r="O1932" s="25" t="str">
        <f t="shared" si="184"/>
        <v>May</v>
      </c>
      <c r="P1932" s="19">
        <f t="shared" si="185"/>
        <v>40728.813263888886</v>
      </c>
      <c r="Q1932" t="b">
        <v>0</v>
      </c>
      <c r="R1932">
        <v>26</v>
      </c>
      <c r="S1932" t="b">
        <v>1</v>
      </c>
      <c r="T1932" t="s">
        <v>8279</v>
      </c>
      <c r="U1932" s="8">
        <v>1.27</v>
      </c>
      <c r="V1932" s="17">
        <f t="shared" si="180"/>
        <v>48.846153846153847</v>
      </c>
      <c r="W1932" t="s">
        <v>8325</v>
      </c>
      <c r="X1932" t="s">
        <v>8329</v>
      </c>
    </row>
    <row r="1933" spans="1:24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21">
        <f t="shared" si="181"/>
        <v>41402.350486111107</v>
      </c>
      <c r="L1933" s="24">
        <v>41402.350486111114</v>
      </c>
      <c r="M1933" s="27">
        <f t="shared" si="182"/>
        <v>5</v>
      </c>
      <c r="N1933" s="27">
        <f t="shared" si="183"/>
        <v>2013</v>
      </c>
      <c r="O1933" s="25" t="str">
        <f t="shared" si="184"/>
        <v>May</v>
      </c>
      <c r="P1933" s="19">
        <f t="shared" si="185"/>
        <v>41462.350486111107</v>
      </c>
      <c r="Q1933" t="b">
        <v>0</v>
      </c>
      <c r="R1933">
        <v>50</v>
      </c>
      <c r="S1933" t="b">
        <v>1</v>
      </c>
      <c r="T1933" t="s">
        <v>8279</v>
      </c>
      <c r="U1933" s="8">
        <v>1.20601</v>
      </c>
      <c r="V1933" s="17">
        <f t="shared" si="180"/>
        <v>48.240400000000001</v>
      </c>
      <c r="W1933" t="s">
        <v>8325</v>
      </c>
      <c r="X1933" t="s">
        <v>8329</v>
      </c>
    </row>
    <row r="1934" spans="1:24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21">
        <f t="shared" si="181"/>
        <v>41037.684131944443</v>
      </c>
      <c r="L1934" s="24">
        <v>41037.684131944443</v>
      </c>
      <c r="M1934" s="27">
        <f t="shared" si="182"/>
        <v>5</v>
      </c>
      <c r="N1934" s="27">
        <f t="shared" si="183"/>
        <v>2012</v>
      </c>
      <c r="O1934" s="25" t="str">
        <f t="shared" si="184"/>
        <v>May</v>
      </c>
      <c r="P1934" s="19">
        <f t="shared" si="185"/>
        <v>41050.9375</v>
      </c>
      <c r="Q1934" t="b">
        <v>0</v>
      </c>
      <c r="R1934">
        <v>80</v>
      </c>
      <c r="S1934" t="b">
        <v>1</v>
      </c>
      <c r="T1934" t="s">
        <v>8279</v>
      </c>
      <c r="U1934" s="8">
        <v>1.0699047619047619</v>
      </c>
      <c r="V1934" s="17">
        <f t="shared" si="180"/>
        <v>70.212500000000006</v>
      </c>
      <c r="W1934" t="s">
        <v>8325</v>
      </c>
      <c r="X1934" t="s">
        <v>8329</v>
      </c>
    </row>
    <row r="1935" spans="1:24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21">
        <f t="shared" si="181"/>
        <v>40911.601539351854</v>
      </c>
      <c r="L1935" s="24">
        <v>40911.601539351854</v>
      </c>
      <c r="M1935" s="27">
        <f t="shared" si="182"/>
        <v>1</v>
      </c>
      <c r="N1935" s="27">
        <f t="shared" si="183"/>
        <v>2012</v>
      </c>
      <c r="O1935" s="25" t="str">
        <f t="shared" si="184"/>
        <v>Jan</v>
      </c>
      <c r="P1935" s="19">
        <f t="shared" si="185"/>
        <v>40932.601539351854</v>
      </c>
      <c r="Q1935" t="b">
        <v>0</v>
      </c>
      <c r="R1935">
        <v>110</v>
      </c>
      <c r="S1935" t="b">
        <v>1</v>
      </c>
      <c r="T1935" t="s">
        <v>8279</v>
      </c>
      <c r="U1935" s="8">
        <v>1.7243333333333333</v>
      </c>
      <c r="V1935" s="17">
        <f t="shared" si="180"/>
        <v>94.054545454545448</v>
      </c>
      <c r="W1935" t="s">
        <v>8325</v>
      </c>
      <c r="X1935" t="s">
        <v>8329</v>
      </c>
    </row>
    <row r="1936" spans="1:24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21">
        <f t="shared" si="181"/>
        <v>41878.922534722216</v>
      </c>
      <c r="L1936" s="24">
        <v>41878.922534722224</v>
      </c>
      <c r="M1936" s="27">
        <f t="shared" si="182"/>
        <v>8</v>
      </c>
      <c r="N1936" s="27">
        <f t="shared" si="183"/>
        <v>2014</v>
      </c>
      <c r="O1936" s="25" t="str">
        <f t="shared" si="184"/>
        <v>Aug</v>
      </c>
      <c r="P1936" s="19">
        <f t="shared" si="185"/>
        <v>41908.922534722216</v>
      </c>
      <c r="Q1936" t="b">
        <v>0</v>
      </c>
      <c r="R1936">
        <v>77</v>
      </c>
      <c r="S1936" t="b">
        <v>1</v>
      </c>
      <c r="T1936" t="s">
        <v>8279</v>
      </c>
      <c r="U1936" s="8">
        <v>1.2362</v>
      </c>
      <c r="V1936" s="17">
        <f t="shared" si="180"/>
        <v>80.272727272727266</v>
      </c>
      <c r="W1936" t="s">
        <v>8325</v>
      </c>
      <c r="X1936" t="s">
        <v>8329</v>
      </c>
    </row>
    <row r="1937" spans="1:24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21">
        <f t="shared" si="181"/>
        <v>40865.658807870372</v>
      </c>
      <c r="L1937" s="24">
        <v>40865.658807870372</v>
      </c>
      <c r="M1937" s="27">
        <f t="shared" si="182"/>
        <v>11</v>
      </c>
      <c r="N1937" s="27">
        <f t="shared" si="183"/>
        <v>2011</v>
      </c>
      <c r="O1937" s="25" t="str">
        <f t="shared" si="184"/>
        <v>Nov</v>
      </c>
      <c r="P1937" s="19">
        <f t="shared" si="185"/>
        <v>40902</v>
      </c>
      <c r="Q1937" t="b">
        <v>0</v>
      </c>
      <c r="R1937">
        <v>50</v>
      </c>
      <c r="S1937" t="b">
        <v>1</v>
      </c>
      <c r="T1937" t="s">
        <v>8279</v>
      </c>
      <c r="U1937" s="8">
        <v>1.0840000000000001</v>
      </c>
      <c r="V1937" s="17">
        <f t="shared" si="180"/>
        <v>54.2</v>
      </c>
      <c r="W1937" t="s">
        <v>8325</v>
      </c>
      <c r="X1937" t="s">
        <v>8329</v>
      </c>
    </row>
    <row r="1938" spans="1:24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21">
        <f t="shared" si="181"/>
        <v>41773.724201388883</v>
      </c>
      <c r="L1938" s="24">
        <v>41773.72420138889</v>
      </c>
      <c r="M1938" s="27">
        <f t="shared" si="182"/>
        <v>5</v>
      </c>
      <c r="N1938" s="27">
        <f t="shared" si="183"/>
        <v>2014</v>
      </c>
      <c r="O1938" s="25" t="str">
        <f t="shared" si="184"/>
        <v>May</v>
      </c>
      <c r="P1938" s="19">
        <f t="shared" si="185"/>
        <v>41810.999305555553</v>
      </c>
      <c r="Q1938" t="b">
        <v>0</v>
      </c>
      <c r="R1938">
        <v>145</v>
      </c>
      <c r="S1938" t="b">
        <v>1</v>
      </c>
      <c r="T1938" t="s">
        <v>8279</v>
      </c>
      <c r="U1938" s="8">
        <v>1.1652013333333333</v>
      </c>
      <c r="V1938" s="17">
        <f t="shared" si="180"/>
        <v>60.26903448275862</v>
      </c>
      <c r="W1938" t="s">
        <v>8325</v>
      </c>
      <c r="X1938" t="s">
        <v>8329</v>
      </c>
    </row>
    <row r="1939" spans="1:24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21">
        <f t="shared" si="181"/>
        <v>40852.68136574074</v>
      </c>
      <c r="L1939" s="24">
        <v>40852.68136574074</v>
      </c>
      <c r="M1939" s="27">
        <f t="shared" si="182"/>
        <v>11</v>
      </c>
      <c r="N1939" s="27">
        <f t="shared" si="183"/>
        <v>2011</v>
      </c>
      <c r="O1939" s="25" t="str">
        <f t="shared" si="184"/>
        <v>Nov</v>
      </c>
      <c r="P1939" s="19">
        <f t="shared" si="185"/>
        <v>40883.040972222218</v>
      </c>
      <c r="Q1939" t="b">
        <v>0</v>
      </c>
      <c r="R1939">
        <v>29</v>
      </c>
      <c r="S1939" t="b">
        <v>1</v>
      </c>
      <c r="T1939" t="s">
        <v>8279</v>
      </c>
      <c r="U1939" s="8">
        <v>1.8724499999999999</v>
      </c>
      <c r="V1939" s="17">
        <f t="shared" si="180"/>
        <v>38.740344827586206</v>
      </c>
      <c r="W1939" t="s">
        <v>8325</v>
      </c>
      <c r="X1939" t="s">
        <v>8329</v>
      </c>
    </row>
    <row r="1940" spans="1:24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21">
        <f t="shared" si="181"/>
        <v>41058.91065972222</v>
      </c>
      <c r="L1940" s="24">
        <v>41058.91065972222</v>
      </c>
      <c r="M1940" s="27">
        <f t="shared" si="182"/>
        <v>5</v>
      </c>
      <c r="N1940" s="27">
        <f t="shared" si="183"/>
        <v>2012</v>
      </c>
      <c r="O1940" s="25" t="str">
        <f t="shared" si="184"/>
        <v>May</v>
      </c>
      <c r="P1940" s="19">
        <f t="shared" si="185"/>
        <v>41074.957638888889</v>
      </c>
      <c r="Q1940" t="b">
        <v>0</v>
      </c>
      <c r="R1940">
        <v>114</v>
      </c>
      <c r="S1940" t="b">
        <v>1</v>
      </c>
      <c r="T1940" t="s">
        <v>8279</v>
      </c>
      <c r="U1940" s="8">
        <v>1.1593333333333333</v>
      </c>
      <c r="V1940" s="17">
        <f t="shared" si="180"/>
        <v>152.54385964912279</v>
      </c>
      <c r="W1940" t="s">
        <v>8325</v>
      </c>
      <c r="X1940" t="s">
        <v>8329</v>
      </c>
    </row>
    <row r="1941" spans="1:24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21">
        <f t="shared" si="181"/>
        <v>41426.05128472222</v>
      </c>
      <c r="L1941" s="24">
        <v>41426.05128472222</v>
      </c>
      <c r="M1941" s="27">
        <f t="shared" si="182"/>
        <v>6</v>
      </c>
      <c r="N1941" s="27">
        <f t="shared" si="183"/>
        <v>2013</v>
      </c>
      <c r="O1941" s="25" t="str">
        <f t="shared" si="184"/>
        <v>Jun</v>
      </c>
      <c r="P1941" s="19">
        <f t="shared" si="185"/>
        <v>41457</v>
      </c>
      <c r="Q1941" t="b">
        <v>0</v>
      </c>
      <c r="R1941">
        <v>96</v>
      </c>
      <c r="S1941" t="b">
        <v>1</v>
      </c>
      <c r="T1941" t="s">
        <v>8279</v>
      </c>
      <c r="U1941" s="8">
        <v>1.107</v>
      </c>
      <c r="V1941" s="17">
        <f t="shared" si="180"/>
        <v>115.3125</v>
      </c>
      <c r="W1941" t="s">
        <v>8325</v>
      </c>
      <c r="X1941" t="s">
        <v>8329</v>
      </c>
    </row>
    <row r="1942" spans="1:24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21">
        <f t="shared" si="181"/>
        <v>41313.776712962957</v>
      </c>
      <c r="L1942" s="24">
        <v>41313.776712962965</v>
      </c>
      <c r="M1942" s="27">
        <f t="shared" si="182"/>
        <v>2</v>
      </c>
      <c r="N1942" s="27">
        <f t="shared" si="183"/>
        <v>2013</v>
      </c>
      <c r="O1942" s="25" t="str">
        <f t="shared" si="184"/>
        <v>Feb</v>
      </c>
      <c r="P1942" s="19">
        <f t="shared" si="185"/>
        <v>41343.735046296293</v>
      </c>
      <c r="Q1942" t="b">
        <v>0</v>
      </c>
      <c r="R1942">
        <v>31</v>
      </c>
      <c r="S1942" t="b">
        <v>1</v>
      </c>
      <c r="T1942" t="s">
        <v>8279</v>
      </c>
      <c r="U1942" s="8">
        <v>1.7092307692307693</v>
      </c>
      <c r="V1942" s="17">
        <f t="shared" si="180"/>
        <v>35.838709677419352</v>
      </c>
      <c r="W1942" t="s">
        <v>8325</v>
      </c>
      <c r="X1942" t="s">
        <v>8329</v>
      </c>
    </row>
    <row r="1943" spans="1:24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21">
        <f t="shared" si="181"/>
        <v>40670.298993055556</v>
      </c>
      <c r="L1943" s="24">
        <v>40670.298993055556</v>
      </c>
      <c r="M1943" s="27">
        <f t="shared" si="182"/>
        <v>5</v>
      </c>
      <c r="N1943" s="27">
        <f t="shared" si="183"/>
        <v>2011</v>
      </c>
      <c r="O1943" s="25" t="str">
        <f t="shared" si="184"/>
        <v>May</v>
      </c>
      <c r="P1943" s="19">
        <f t="shared" si="185"/>
        <v>40708.957638888889</v>
      </c>
      <c r="Q1943" t="b">
        <v>1</v>
      </c>
      <c r="R1943">
        <v>4883</v>
      </c>
      <c r="S1943" t="b">
        <v>1</v>
      </c>
      <c r="T1943" t="s">
        <v>8295</v>
      </c>
      <c r="U1943" s="8">
        <v>1.2611835600000001</v>
      </c>
      <c r="V1943" s="17">
        <f t="shared" si="180"/>
        <v>64.570118779438872</v>
      </c>
      <c r="W1943" t="s">
        <v>8319</v>
      </c>
      <c r="X1943" t="s">
        <v>8349</v>
      </c>
    </row>
    <row r="1944" spans="1:24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21">
        <f t="shared" si="181"/>
        <v>41744.08253472222</v>
      </c>
      <c r="L1944" s="24">
        <v>41744.08253472222</v>
      </c>
      <c r="M1944" s="27">
        <f t="shared" si="182"/>
        <v>4</v>
      </c>
      <c r="N1944" s="27">
        <f t="shared" si="183"/>
        <v>2014</v>
      </c>
      <c r="O1944" s="25" t="str">
        <f t="shared" si="184"/>
        <v>Apr</v>
      </c>
      <c r="P1944" s="19">
        <f t="shared" si="185"/>
        <v>41774.08253472222</v>
      </c>
      <c r="Q1944" t="b">
        <v>1</v>
      </c>
      <c r="R1944">
        <v>95</v>
      </c>
      <c r="S1944" t="b">
        <v>1</v>
      </c>
      <c r="T1944" t="s">
        <v>8295</v>
      </c>
      <c r="U1944" s="8">
        <v>1.3844033333333334</v>
      </c>
      <c r="V1944" s="17">
        <f t="shared" si="180"/>
        <v>87.436000000000007</v>
      </c>
      <c r="W1944" t="s">
        <v>8319</v>
      </c>
      <c r="X1944" t="s">
        <v>8349</v>
      </c>
    </row>
    <row r="1945" spans="1:24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21">
        <f t="shared" si="181"/>
        <v>40638.619675925926</v>
      </c>
      <c r="L1945" s="24">
        <v>40638.619675925926</v>
      </c>
      <c r="M1945" s="27">
        <f t="shared" si="182"/>
        <v>4</v>
      </c>
      <c r="N1945" s="27">
        <f t="shared" si="183"/>
        <v>2011</v>
      </c>
      <c r="O1945" s="25" t="str">
        <f t="shared" si="184"/>
        <v>Apr</v>
      </c>
      <c r="P1945" s="19">
        <f t="shared" si="185"/>
        <v>40728.619675925926</v>
      </c>
      <c r="Q1945" t="b">
        <v>1</v>
      </c>
      <c r="R1945">
        <v>2478</v>
      </c>
      <c r="S1945" t="b">
        <v>1</v>
      </c>
      <c r="T1945" t="s">
        <v>8295</v>
      </c>
      <c r="U1945" s="8">
        <v>17.052499999999998</v>
      </c>
      <c r="V1945" s="17">
        <f t="shared" si="180"/>
        <v>68.815577078288939</v>
      </c>
      <c r="W1945" t="s">
        <v>8319</v>
      </c>
      <c r="X1945" t="s">
        <v>8349</v>
      </c>
    </row>
    <row r="1946" spans="1:24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21">
        <f t="shared" si="181"/>
        <v>42548.061527777776</v>
      </c>
      <c r="L1946" s="24">
        <v>42548.061527777776</v>
      </c>
      <c r="M1946" s="27">
        <f t="shared" si="182"/>
        <v>6</v>
      </c>
      <c r="N1946" s="27">
        <f t="shared" si="183"/>
        <v>2016</v>
      </c>
      <c r="O1946" s="25" t="str">
        <f t="shared" si="184"/>
        <v>Jun</v>
      </c>
      <c r="P1946" s="19">
        <f t="shared" si="185"/>
        <v>42593.061527777776</v>
      </c>
      <c r="Q1946" t="b">
        <v>1</v>
      </c>
      <c r="R1946">
        <v>1789</v>
      </c>
      <c r="S1946" t="b">
        <v>1</v>
      </c>
      <c r="T1946" t="s">
        <v>8295</v>
      </c>
      <c r="U1946" s="8">
        <v>7.8805550000000002</v>
      </c>
      <c r="V1946" s="17">
        <f t="shared" si="180"/>
        <v>176.200223588597</v>
      </c>
      <c r="W1946" t="s">
        <v>8319</v>
      </c>
      <c r="X1946" t="s">
        <v>8349</v>
      </c>
    </row>
    <row r="1947" spans="1:24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21">
        <f t="shared" si="181"/>
        <v>41730.376041666663</v>
      </c>
      <c r="L1947" s="24">
        <v>41730.37604166667</v>
      </c>
      <c r="M1947" s="27">
        <f t="shared" si="182"/>
        <v>4</v>
      </c>
      <c r="N1947" s="27">
        <f t="shared" si="183"/>
        <v>2014</v>
      </c>
      <c r="O1947" s="25" t="str">
        <f t="shared" si="184"/>
        <v>Apr</v>
      </c>
      <c r="P1947" s="19">
        <f t="shared" si="185"/>
        <v>41760.376041666663</v>
      </c>
      <c r="Q1947" t="b">
        <v>1</v>
      </c>
      <c r="R1947">
        <v>680</v>
      </c>
      <c r="S1947" t="b">
        <v>1</v>
      </c>
      <c r="T1947" t="s">
        <v>8295</v>
      </c>
      <c r="U1947" s="8">
        <v>3.4801799999999998</v>
      </c>
      <c r="V1947" s="17">
        <f t="shared" si="180"/>
        <v>511.79117647058825</v>
      </c>
      <c r="W1947" t="s">
        <v>8319</v>
      </c>
      <c r="X1947" t="s">
        <v>8349</v>
      </c>
    </row>
    <row r="1948" spans="1:24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21">
        <f t="shared" si="181"/>
        <v>42157.043495370366</v>
      </c>
      <c r="L1948" s="24">
        <v>42157.043495370373</v>
      </c>
      <c r="M1948" s="27">
        <f t="shared" si="182"/>
        <v>6</v>
      </c>
      <c r="N1948" s="27">
        <f t="shared" si="183"/>
        <v>2015</v>
      </c>
      <c r="O1948" s="25" t="str">
        <f t="shared" si="184"/>
        <v>Jun</v>
      </c>
      <c r="P1948" s="19">
        <f t="shared" si="185"/>
        <v>42197.043495370366</v>
      </c>
      <c r="Q1948" t="b">
        <v>1</v>
      </c>
      <c r="R1948">
        <v>70</v>
      </c>
      <c r="S1948" t="b">
        <v>1</v>
      </c>
      <c r="T1948" t="s">
        <v>8295</v>
      </c>
      <c r="U1948" s="8">
        <v>1.4974666666666667</v>
      </c>
      <c r="V1948" s="17">
        <f t="shared" si="180"/>
        <v>160.44285714285715</v>
      </c>
      <c r="W1948" t="s">
        <v>8319</v>
      </c>
      <c r="X1948" t="s">
        <v>8349</v>
      </c>
    </row>
    <row r="1949" spans="1:24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21">
        <f t="shared" si="181"/>
        <v>41688.941678240742</v>
      </c>
      <c r="L1949" s="24">
        <v>41688.941678240742</v>
      </c>
      <c r="M1949" s="27">
        <f t="shared" si="182"/>
        <v>2</v>
      </c>
      <c r="N1949" s="27">
        <f t="shared" si="183"/>
        <v>2014</v>
      </c>
      <c r="O1949" s="25" t="str">
        <f t="shared" si="184"/>
        <v>Feb</v>
      </c>
      <c r="P1949" s="19">
        <f t="shared" si="185"/>
        <v>41748.900011574071</v>
      </c>
      <c r="Q1949" t="b">
        <v>1</v>
      </c>
      <c r="R1949">
        <v>23</v>
      </c>
      <c r="S1949" t="b">
        <v>1</v>
      </c>
      <c r="T1949" t="s">
        <v>8295</v>
      </c>
      <c r="U1949" s="8">
        <v>1.0063375000000001</v>
      </c>
      <c r="V1949" s="17">
        <f t="shared" si="180"/>
        <v>35.003043478260871</v>
      </c>
      <c r="W1949" t="s">
        <v>8319</v>
      </c>
      <c r="X1949" t="s">
        <v>8349</v>
      </c>
    </row>
    <row r="1950" spans="1:24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21">
        <f t="shared" si="181"/>
        <v>40102.709722222222</v>
      </c>
      <c r="L1950" s="24">
        <v>40102.709722222222</v>
      </c>
      <c r="M1950" s="27">
        <f t="shared" si="182"/>
        <v>10</v>
      </c>
      <c r="N1950" s="27">
        <f t="shared" si="183"/>
        <v>2009</v>
      </c>
      <c r="O1950" s="25" t="str">
        <f t="shared" si="184"/>
        <v>Oct</v>
      </c>
      <c r="P1950" s="19">
        <f t="shared" si="185"/>
        <v>40140.040972222218</v>
      </c>
      <c r="Q1950" t="b">
        <v>1</v>
      </c>
      <c r="R1950">
        <v>4245</v>
      </c>
      <c r="S1950" t="b">
        <v>1</v>
      </c>
      <c r="T1950" t="s">
        <v>8295</v>
      </c>
      <c r="U1950" s="8">
        <v>8.0021100000000001</v>
      </c>
      <c r="V1950" s="17">
        <f t="shared" si="180"/>
        <v>188.50671378091872</v>
      </c>
      <c r="W1950" t="s">
        <v>8319</v>
      </c>
      <c r="X1950" t="s">
        <v>8349</v>
      </c>
    </row>
    <row r="1951" spans="1:24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21">
        <f t="shared" si="181"/>
        <v>42473.395937499998</v>
      </c>
      <c r="L1951" s="24">
        <v>42473.395937499998</v>
      </c>
      <c r="M1951" s="27">
        <f t="shared" si="182"/>
        <v>4</v>
      </c>
      <c r="N1951" s="27">
        <f t="shared" si="183"/>
        <v>2016</v>
      </c>
      <c r="O1951" s="25" t="str">
        <f t="shared" si="184"/>
        <v>Apr</v>
      </c>
      <c r="P1951" s="19">
        <f t="shared" si="185"/>
        <v>42527.501388888886</v>
      </c>
      <c r="Q1951" t="b">
        <v>1</v>
      </c>
      <c r="R1951">
        <v>943</v>
      </c>
      <c r="S1951" t="b">
        <v>1</v>
      </c>
      <c r="T1951" t="s">
        <v>8295</v>
      </c>
      <c r="U1951" s="8">
        <v>1.0600260000000001</v>
      </c>
      <c r="V1951" s="17">
        <f t="shared" si="180"/>
        <v>56.204984093319197</v>
      </c>
      <c r="W1951" t="s">
        <v>8319</v>
      </c>
      <c r="X1951" t="s">
        <v>8349</v>
      </c>
    </row>
    <row r="1952" spans="1:24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21">
        <f t="shared" si="181"/>
        <v>41800.21471064815</v>
      </c>
      <c r="L1952" s="24">
        <v>41800.21471064815</v>
      </c>
      <c r="M1952" s="27">
        <f t="shared" si="182"/>
        <v>6</v>
      </c>
      <c r="N1952" s="27">
        <f t="shared" si="183"/>
        <v>2014</v>
      </c>
      <c r="O1952" s="25" t="str">
        <f t="shared" si="184"/>
        <v>Jun</v>
      </c>
      <c r="P1952" s="19">
        <f t="shared" si="185"/>
        <v>41830.21471064815</v>
      </c>
      <c r="Q1952" t="b">
        <v>1</v>
      </c>
      <c r="R1952">
        <v>1876</v>
      </c>
      <c r="S1952" t="b">
        <v>1</v>
      </c>
      <c r="T1952" t="s">
        <v>8295</v>
      </c>
      <c r="U1952" s="8">
        <v>2.0051866666666669</v>
      </c>
      <c r="V1952" s="17">
        <f t="shared" si="180"/>
        <v>51.3054157782516</v>
      </c>
      <c r="W1952" t="s">
        <v>8319</v>
      </c>
      <c r="X1952" t="s">
        <v>8349</v>
      </c>
    </row>
    <row r="1953" spans="1:24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21">
        <f t="shared" si="181"/>
        <v>40623.973067129627</v>
      </c>
      <c r="L1953" s="24">
        <v>40623.973067129627</v>
      </c>
      <c r="M1953" s="27">
        <f t="shared" si="182"/>
        <v>3</v>
      </c>
      <c r="N1953" s="27">
        <f t="shared" si="183"/>
        <v>2011</v>
      </c>
      <c r="O1953" s="25" t="str">
        <f t="shared" si="184"/>
        <v>Mar</v>
      </c>
      <c r="P1953" s="19">
        <f t="shared" si="185"/>
        <v>40654.973067129627</v>
      </c>
      <c r="Q1953" t="b">
        <v>1</v>
      </c>
      <c r="R1953">
        <v>834</v>
      </c>
      <c r="S1953" t="b">
        <v>1</v>
      </c>
      <c r="T1953" t="s">
        <v>8295</v>
      </c>
      <c r="U1953" s="8">
        <v>2.1244399999999999</v>
      </c>
      <c r="V1953" s="17">
        <f t="shared" si="180"/>
        <v>127.36450839328538</v>
      </c>
      <c r="W1953" t="s">
        <v>8319</v>
      </c>
      <c r="X1953" t="s">
        <v>8349</v>
      </c>
    </row>
    <row r="1954" spans="1:24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21">
        <f t="shared" si="181"/>
        <v>42651.212233796294</v>
      </c>
      <c r="L1954" s="24">
        <v>42651.212233796294</v>
      </c>
      <c r="M1954" s="27">
        <f t="shared" si="182"/>
        <v>10</v>
      </c>
      <c r="N1954" s="27">
        <f t="shared" si="183"/>
        <v>2016</v>
      </c>
      <c r="O1954" s="25" t="str">
        <f t="shared" si="184"/>
        <v>Oct</v>
      </c>
      <c r="P1954" s="19">
        <f t="shared" si="185"/>
        <v>42681.253900462958</v>
      </c>
      <c r="Q1954" t="b">
        <v>1</v>
      </c>
      <c r="R1954">
        <v>682</v>
      </c>
      <c r="S1954" t="b">
        <v>1</v>
      </c>
      <c r="T1954" t="s">
        <v>8295</v>
      </c>
      <c r="U1954" s="8">
        <v>1.9847237142857144</v>
      </c>
      <c r="V1954" s="17">
        <f t="shared" si="180"/>
        <v>101.85532258064516</v>
      </c>
      <c r="W1954" t="s">
        <v>8319</v>
      </c>
      <c r="X1954" t="s">
        <v>8349</v>
      </c>
    </row>
    <row r="1955" spans="1:24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21">
        <f t="shared" si="181"/>
        <v>41526.398321759254</v>
      </c>
      <c r="L1955" s="24">
        <v>41526.398321759261</v>
      </c>
      <c r="M1955" s="27">
        <f t="shared" si="182"/>
        <v>9</v>
      </c>
      <c r="N1955" s="27">
        <f t="shared" si="183"/>
        <v>2013</v>
      </c>
      <c r="O1955" s="25" t="str">
        <f t="shared" si="184"/>
        <v>Sep</v>
      </c>
      <c r="P1955" s="19">
        <f t="shared" si="185"/>
        <v>41563.398321759254</v>
      </c>
      <c r="Q1955" t="b">
        <v>1</v>
      </c>
      <c r="R1955">
        <v>147</v>
      </c>
      <c r="S1955" t="b">
        <v>1</v>
      </c>
      <c r="T1955" t="s">
        <v>8295</v>
      </c>
      <c r="U1955" s="8">
        <v>2.2594666666666665</v>
      </c>
      <c r="V1955" s="17">
        <f t="shared" si="180"/>
        <v>230.55782312925169</v>
      </c>
      <c r="W1955" t="s">
        <v>8319</v>
      </c>
      <c r="X1955" t="s">
        <v>8349</v>
      </c>
    </row>
    <row r="1956" spans="1:24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21">
        <f t="shared" si="181"/>
        <v>40940.991493055553</v>
      </c>
      <c r="L1956" s="24">
        <v>40940.991493055553</v>
      </c>
      <c r="M1956" s="27">
        <f t="shared" si="182"/>
        <v>2</v>
      </c>
      <c r="N1956" s="27">
        <f t="shared" si="183"/>
        <v>2012</v>
      </c>
      <c r="O1956" s="25" t="str">
        <f t="shared" si="184"/>
        <v>Feb</v>
      </c>
      <c r="P1956" s="19">
        <f t="shared" si="185"/>
        <v>40969.916666666664</v>
      </c>
      <c r="Q1956" t="b">
        <v>1</v>
      </c>
      <c r="R1956">
        <v>415</v>
      </c>
      <c r="S1956" t="b">
        <v>1</v>
      </c>
      <c r="T1956" t="s">
        <v>8295</v>
      </c>
      <c r="U1956" s="8">
        <v>6.9894800000000004</v>
      </c>
      <c r="V1956" s="17">
        <f t="shared" si="180"/>
        <v>842.10602409638557</v>
      </c>
      <c r="W1956" t="s">
        <v>8319</v>
      </c>
      <c r="X1956" t="s">
        <v>8349</v>
      </c>
    </row>
    <row r="1957" spans="1:24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21">
        <f t="shared" si="181"/>
        <v>42394.372407407405</v>
      </c>
      <c r="L1957" s="24">
        <v>42394.372407407405</v>
      </c>
      <c r="M1957" s="27">
        <f t="shared" si="182"/>
        <v>1</v>
      </c>
      <c r="N1957" s="27">
        <f t="shared" si="183"/>
        <v>2016</v>
      </c>
      <c r="O1957" s="25" t="str">
        <f t="shared" si="184"/>
        <v>Jan</v>
      </c>
      <c r="P1957" s="19">
        <f t="shared" si="185"/>
        <v>42440.999999999993</v>
      </c>
      <c r="Q1957" t="b">
        <v>1</v>
      </c>
      <c r="R1957">
        <v>290</v>
      </c>
      <c r="S1957" t="b">
        <v>1</v>
      </c>
      <c r="T1957" t="s">
        <v>8295</v>
      </c>
      <c r="U1957" s="8">
        <v>3.9859528571428569</v>
      </c>
      <c r="V1957" s="17">
        <f t="shared" si="180"/>
        <v>577.27593103448271</v>
      </c>
      <c r="W1957" t="s">
        <v>8319</v>
      </c>
      <c r="X1957" t="s">
        <v>8349</v>
      </c>
    </row>
    <row r="1958" spans="1:24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21">
        <f t="shared" si="181"/>
        <v>41020.063437500001</v>
      </c>
      <c r="L1958" s="24">
        <v>41020.063437500001</v>
      </c>
      <c r="M1958" s="27">
        <f t="shared" si="182"/>
        <v>4</v>
      </c>
      <c r="N1958" s="27">
        <f t="shared" si="183"/>
        <v>2012</v>
      </c>
      <c r="O1958" s="25" t="str">
        <f t="shared" si="184"/>
        <v>Apr</v>
      </c>
      <c r="P1958" s="19">
        <f t="shared" si="185"/>
        <v>41052.583333333328</v>
      </c>
      <c r="Q1958" t="b">
        <v>1</v>
      </c>
      <c r="R1958">
        <v>365</v>
      </c>
      <c r="S1958" t="b">
        <v>1</v>
      </c>
      <c r="T1958" t="s">
        <v>8295</v>
      </c>
      <c r="U1958" s="8">
        <v>2.9403333333333332</v>
      </c>
      <c r="V1958" s="17">
        <f t="shared" si="180"/>
        <v>483.34246575342468</v>
      </c>
      <c r="W1958" t="s">
        <v>8319</v>
      </c>
      <c r="X1958" t="s">
        <v>8349</v>
      </c>
    </row>
    <row r="1959" spans="1:24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21">
        <f t="shared" si="181"/>
        <v>42067.71533564815</v>
      </c>
      <c r="L1959" s="24">
        <v>42067.71533564815</v>
      </c>
      <c r="M1959" s="27">
        <f t="shared" si="182"/>
        <v>3</v>
      </c>
      <c r="N1959" s="27">
        <f t="shared" si="183"/>
        <v>2015</v>
      </c>
      <c r="O1959" s="25" t="str">
        <f t="shared" si="184"/>
        <v>Mar</v>
      </c>
      <c r="P1959" s="19">
        <f t="shared" si="185"/>
        <v>42112.673668981479</v>
      </c>
      <c r="Q1959" t="b">
        <v>1</v>
      </c>
      <c r="R1959">
        <v>660</v>
      </c>
      <c r="S1959" t="b">
        <v>1</v>
      </c>
      <c r="T1959" t="s">
        <v>8295</v>
      </c>
      <c r="U1959" s="8">
        <v>1.6750470000000002</v>
      </c>
      <c r="V1959" s="17">
        <f t="shared" si="180"/>
        <v>76.138500000000008</v>
      </c>
      <c r="W1959" t="s">
        <v>8319</v>
      </c>
      <c r="X1959" t="s">
        <v>8349</v>
      </c>
    </row>
    <row r="1960" spans="1:24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21">
        <f t="shared" si="181"/>
        <v>41178.890196759261</v>
      </c>
      <c r="L1960" s="24">
        <v>41178.890196759261</v>
      </c>
      <c r="M1960" s="27">
        <f t="shared" si="182"/>
        <v>9</v>
      </c>
      <c r="N1960" s="27">
        <f t="shared" si="183"/>
        <v>2012</v>
      </c>
      <c r="O1960" s="25" t="str">
        <f t="shared" si="184"/>
        <v>Sep</v>
      </c>
      <c r="P1960" s="19">
        <f t="shared" si="185"/>
        <v>41208.890196759261</v>
      </c>
      <c r="Q1960" t="b">
        <v>1</v>
      </c>
      <c r="R1960">
        <v>1356</v>
      </c>
      <c r="S1960" t="b">
        <v>1</v>
      </c>
      <c r="T1960" t="s">
        <v>8295</v>
      </c>
      <c r="U1960" s="8">
        <v>14.355717142857143</v>
      </c>
      <c r="V1960" s="17">
        <f t="shared" si="180"/>
        <v>74.107684365781708</v>
      </c>
      <c r="W1960" t="s">
        <v>8319</v>
      </c>
      <c r="X1960" t="s">
        <v>8349</v>
      </c>
    </row>
    <row r="1961" spans="1:24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21">
        <f t="shared" si="181"/>
        <v>41326.779641203699</v>
      </c>
      <c r="L1961" s="24">
        <v>41326.779641203706</v>
      </c>
      <c r="M1961" s="27">
        <f t="shared" si="182"/>
        <v>2</v>
      </c>
      <c r="N1961" s="27">
        <f t="shared" si="183"/>
        <v>2013</v>
      </c>
      <c r="O1961" s="25" t="str">
        <f t="shared" si="184"/>
        <v>Feb</v>
      </c>
      <c r="P1961" s="19">
        <f t="shared" si="185"/>
        <v>41356.737974537034</v>
      </c>
      <c r="Q1961" t="b">
        <v>1</v>
      </c>
      <c r="R1961">
        <v>424</v>
      </c>
      <c r="S1961" t="b">
        <v>1</v>
      </c>
      <c r="T1961" t="s">
        <v>8295</v>
      </c>
      <c r="U1961" s="8">
        <v>1.5673440000000001</v>
      </c>
      <c r="V1961" s="17">
        <f t="shared" si="180"/>
        <v>36.965660377358489</v>
      </c>
      <c r="W1961" t="s">
        <v>8319</v>
      </c>
      <c r="X1961" t="s">
        <v>8349</v>
      </c>
    </row>
    <row r="1962" spans="1:24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21">
        <f t="shared" si="181"/>
        <v>41871.637268518512</v>
      </c>
      <c r="L1962" s="24">
        <v>41871.63726851852</v>
      </c>
      <c r="M1962" s="27">
        <f t="shared" si="182"/>
        <v>8</v>
      </c>
      <c r="N1962" s="27">
        <f t="shared" si="183"/>
        <v>2014</v>
      </c>
      <c r="O1962" s="25" t="str">
        <f t="shared" si="184"/>
        <v>Aug</v>
      </c>
      <c r="P1962" s="19">
        <f t="shared" si="185"/>
        <v>41912.791666666664</v>
      </c>
      <c r="Q1962" t="b">
        <v>1</v>
      </c>
      <c r="R1962">
        <v>33</v>
      </c>
      <c r="S1962" t="b">
        <v>1</v>
      </c>
      <c r="T1962" t="s">
        <v>8295</v>
      </c>
      <c r="U1962" s="8">
        <v>1.1790285714285715</v>
      </c>
      <c r="V1962" s="17">
        <f t="shared" si="180"/>
        <v>2500.969696969697</v>
      </c>
      <c r="W1962" t="s">
        <v>8319</v>
      </c>
      <c r="X1962" t="s">
        <v>8349</v>
      </c>
    </row>
    <row r="1963" spans="1:24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21">
        <f t="shared" si="181"/>
        <v>41964.154409722221</v>
      </c>
      <c r="L1963" s="24">
        <v>41964.154409722221</v>
      </c>
      <c r="M1963" s="27">
        <f t="shared" si="182"/>
        <v>11</v>
      </c>
      <c r="N1963" s="27">
        <f t="shared" si="183"/>
        <v>2014</v>
      </c>
      <c r="O1963" s="25" t="str">
        <f t="shared" si="184"/>
        <v>Nov</v>
      </c>
      <c r="P1963" s="19">
        <f t="shared" si="185"/>
        <v>41994.154409722221</v>
      </c>
      <c r="Q1963" t="b">
        <v>1</v>
      </c>
      <c r="R1963">
        <v>1633</v>
      </c>
      <c r="S1963" t="b">
        <v>1</v>
      </c>
      <c r="T1963" t="s">
        <v>8295</v>
      </c>
      <c r="U1963" s="8">
        <v>11.053811999999999</v>
      </c>
      <c r="V1963" s="17">
        <f t="shared" si="180"/>
        <v>67.690214329454989</v>
      </c>
      <c r="W1963" t="s">
        <v>8319</v>
      </c>
      <c r="X1963" t="s">
        <v>8349</v>
      </c>
    </row>
    <row r="1964" spans="1:24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21">
        <f t="shared" si="181"/>
        <v>41147.986307870371</v>
      </c>
      <c r="L1964" s="24">
        <v>41147.986307870371</v>
      </c>
      <c r="M1964" s="27">
        <f t="shared" si="182"/>
        <v>8</v>
      </c>
      <c r="N1964" s="27">
        <f t="shared" si="183"/>
        <v>2012</v>
      </c>
      <c r="O1964" s="25" t="str">
        <f t="shared" si="184"/>
        <v>Aug</v>
      </c>
      <c r="P1964" s="19">
        <f t="shared" si="185"/>
        <v>41187.957638888889</v>
      </c>
      <c r="Q1964" t="b">
        <v>1</v>
      </c>
      <c r="R1964">
        <v>306</v>
      </c>
      <c r="S1964" t="b">
        <v>1</v>
      </c>
      <c r="T1964" t="s">
        <v>8295</v>
      </c>
      <c r="U1964" s="8">
        <v>1.9292499999999999</v>
      </c>
      <c r="V1964" s="17">
        <f t="shared" si="180"/>
        <v>63.04738562091503</v>
      </c>
      <c r="W1964" t="s">
        <v>8319</v>
      </c>
      <c r="X1964" t="s">
        <v>8349</v>
      </c>
    </row>
    <row r="1965" spans="1:24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21">
        <f t="shared" si="181"/>
        <v>41742.572175925925</v>
      </c>
      <c r="L1965" s="24">
        <v>41742.572175925925</v>
      </c>
      <c r="M1965" s="27">
        <f t="shared" si="182"/>
        <v>4</v>
      </c>
      <c r="N1965" s="27">
        <f t="shared" si="183"/>
        <v>2014</v>
      </c>
      <c r="O1965" s="25" t="str">
        <f t="shared" si="184"/>
        <v>Apr</v>
      </c>
      <c r="P1965" s="19">
        <f t="shared" si="185"/>
        <v>41772.572175925925</v>
      </c>
      <c r="Q1965" t="b">
        <v>1</v>
      </c>
      <c r="R1965">
        <v>205</v>
      </c>
      <c r="S1965" t="b">
        <v>1</v>
      </c>
      <c r="T1965" t="s">
        <v>8295</v>
      </c>
      <c r="U1965" s="8">
        <v>1.268842105263158</v>
      </c>
      <c r="V1965" s="17">
        <f t="shared" si="180"/>
        <v>117.6</v>
      </c>
      <c r="W1965" t="s">
        <v>8319</v>
      </c>
      <c r="X1965" t="s">
        <v>8349</v>
      </c>
    </row>
    <row r="1966" spans="1:24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21">
        <f t="shared" si="181"/>
        <v>41863.221458333333</v>
      </c>
      <c r="L1966" s="24">
        <v>41863.221458333333</v>
      </c>
      <c r="M1966" s="27">
        <f t="shared" si="182"/>
        <v>8</v>
      </c>
      <c r="N1966" s="27">
        <f t="shared" si="183"/>
        <v>2014</v>
      </c>
      <c r="O1966" s="25" t="str">
        <f t="shared" si="184"/>
        <v>Aug</v>
      </c>
      <c r="P1966" s="19">
        <f t="shared" si="185"/>
        <v>41898.221458333333</v>
      </c>
      <c r="Q1966" t="b">
        <v>1</v>
      </c>
      <c r="R1966">
        <v>1281</v>
      </c>
      <c r="S1966" t="b">
        <v>1</v>
      </c>
      <c r="T1966" t="s">
        <v>8295</v>
      </c>
      <c r="U1966" s="8">
        <v>2.5957748878923765</v>
      </c>
      <c r="V1966" s="17">
        <f t="shared" si="180"/>
        <v>180.75185011709601</v>
      </c>
      <c r="W1966" t="s">
        <v>8319</v>
      </c>
      <c r="X1966" t="s">
        <v>8349</v>
      </c>
    </row>
    <row r="1967" spans="1:24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21">
        <f t="shared" si="181"/>
        <v>42452.064490740733</v>
      </c>
      <c r="L1967" s="24">
        <v>42452.06449074074</v>
      </c>
      <c r="M1967" s="27">
        <f t="shared" si="182"/>
        <v>3</v>
      </c>
      <c r="N1967" s="27">
        <f t="shared" si="183"/>
        <v>2016</v>
      </c>
      <c r="O1967" s="25" t="str">
        <f t="shared" si="184"/>
        <v>Mar</v>
      </c>
      <c r="P1967" s="19">
        <f t="shared" si="185"/>
        <v>42482.064490740733</v>
      </c>
      <c r="Q1967" t="b">
        <v>1</v>
      </c>
      <c r="R1967">
        <v>103</v>
      </c>
      <c r="S1967" t="b">
        <v>1</v>
      </c>
      <c r="T1967" t="s">
        <v>8295</v>
      </c>
      <c r="U1967" s="8">
        <v>2.6227999999999998</v>
      </c>
      <c r="V1967" s="17">
        <f t="shared" si="180"/>
        <v>127.32038834951456</v>
      </c>
      <c r="W1967" t="s">
        <v>8319</v>
      </c>
      <c r="X1967" t="s">
        <v>8349</v>
      </c>
    </row>
    <row r="1968" spans="1:24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21">
        <f t="shared" si="181"/>
        <v>40897.880902777775</v>
      </c>
      <c r="L1968" s="24">
        <v>40897.880902777775</v>
      </c>
      <c r="M1968" s="27">
        <f t="shared" si="182"/>
        <v>12</v>
      </c>
      <c r="N1968" s="27">
        <f t="shared" si="183"/>
        <v>2011</v>
      </c>
      <c r="O1968" s="25" t="str">
        <f t="shared" si="184"/>
        <v>Dec</v>
      </c>
      <c r="P1968" s="19">
        <f t="shared" si="185"/>
        <v>40919.833333333328</v>
      </c>
      <c r="Q1968" t="b">
        <v>1</v>
      </c>
      <c r="R1968">
        <v>1513</v>
      </c>
      <c r="S1968" t="b">
        <v>1</v>
      </c>
      <c r="T1968" t="s">
        <v>8295</v>
      </c>
      <c r="U1968" s="8">
        <v>2.0674309000000002</v>
      </c>
      <c r="V1968" s="17">
        <f t="shared" si="180"/>
        <v>136.6444745538665</v>
      </c>
      <c r="W1968" t="s">
        <v>8319</v>
      </c>
      <c r="X1968" t="s">
        <v>8349</v>
      </c>
    </row>
    <row r="1969" spans="1:24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21">
        <f t="shared" si="181"/>
        <v>41835.332152777773</v>
      </c>
      <c r="L1969" s="24">
        <v>41835.332152777781</v>
      </c>
      <c r="M1969" s="27">
        <f t="shared" si="182"/>
        <v>7</v>
      </c>
      <c r="N1969" s="27">
        <f t="shared" si="183"/>
        <v>2014</v>
      </c>
      <c r="O1969" s="25" t="str">
        <f t="shared" si="184"/>
        <v>Jul</v>
      </c>
      <c r="P1969" s="19">
        <f t="shared" si="185"/>
        <v>41865.332152777773</v>
      </c>
      <c r="Q1969" t="b">
        <v>1</v>
      </c>
      <c r="R1969">
        <v>405</v>
      </c>
      <c r="S1969" t="b">
        <v>1</v>
      </c>
      <c r="T1969" t="s">
        <v>8295</v>
      </c>
      <c r="U1969" s="8">
        <v>3.7012999999999998</v>
      </c>
      <c r="V1969" s="17">
        <f t="shared" si="180"/>
        <v>182.78024691358024</v>
      </c>
      <c r="W1969" t="s">
        <v>8319</v>
      </c>
      <c r="X1969" t="s">
        <v>8349</v>
      </c>
    </row>
    <row r="1970" spans="1:24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21">
        <f t="shared" si="181"/>
        <v>41730.455196759256</v>
      </c>
      <c r="L1970" s="24">
        <v>41730.455196759256</v>
      </c>
      <c r="M1970" s="27">
        <f t="shared" si="182"/>
        <v>4</v>
      </c>
      <c r="N1970" s="27">
        <f t="shared" si="183"/>
        <v>2014</v>
      </c>
      <c r="O1970" s="25" t="str">
        <f t="shared" si="184"/>
        <v>Apr</v>
      </c>
      <c r="P1970" s="19">
        <f t="shared" si="185"/>
        <v>41760.455196759256</v>
      </c>
      <c r="Q1970" t="b">
        <v>1</v>
      </c>
      <c r="R1970">
        <v>510</v>
      </c>
      <c r="S1970" t="b">
        <v>1</v>
      </c>
      <c r="T1970" t="s">
        <v>8295</v>
      </c>
      <c r="U1970" s="8">
        <v>2.8496600000000001</v>
      </c>
      <c r="V1970" s="17">
        <f t="shared" si="180"/>
        <v>279.37843137254902</v>
      </c>
      <c r="W1970" t="s">
        <v>8319</v>
      </c>
      <c r="X1970" t="s">
        <v>8349</v>
      </c>
    </row>
    <row r="1971" spans="1:24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21">
        <f t="shared" si="181"/>
        <v>42676.378645833327</v>
      </c>
      <c r="L1971" s="24">
        <v>42676.378645833334</v>
      </c>
      <c r="M1971" s="27">
        <f t="shared" si="182"/>
        <v>11</v>
      </c>
      <c r="N1971" s="27">
        <f t="shared" si="183"/>
        <v>2016</v>
      </c>
      <c r="O1971" s="25" t="str">
        <f t="shared" si="184"/>
        <v>Nov</v>
      </c>
      <c r="P1971" s="19">
        <f t="shared" si="185"/>
        <v>42707.420312499999</v>
      </c>
      <c r="Q1971" t="b">
        <v>1</v>
      </c>
      <c r="R1971">
        <v>1887</v>
      </c>
      <c r="S1971" t="b">
        <v>1</v>
      </c>
      <c r="T1971" t="s">
        <v>8295</v>
      </c>
      <c r="U1971" s="8">
        <v>5.7907999999999999</v>
      </c>
      <c r="V1971" s="17">
        <f t="shared" si="180"/>
        <v>61.375728669846318</v>
      </c>
      <c r="W1971" t="s">
        <v>8319</v>
      </c>
      <c r="X1971" t="s">
        <v>8349</v>
      </c>
    </row>
    <row r="1972" spans="1:24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21">
        <f t="shared" si="181"/>
        <v>42557.584120370368</v>
      </c>
      <c r="L1972" s="24">
        <v>42557.584120370368</v>
      </c>
      <c r="M1972" s="27">
        <f t="shared" si="182"/>
        <v>7</v>
      </c>
      <c r="N1972" s="27">
        <f t="shared" si="183"/>
        <v>2016</v>
      </c>
      <c r="O1972" s="25" t="str">
        <f t="shared" si="184"/>
        <v>Jul</v>
      </c>
      <c r="P1972" s="19">
        <f t="shared" si="185"/>
        <v>42587.584120370368</v>
      </c>
      <c r="Q1972" t="b">
        <v>1</v>
      </c>
      <c r="R1972">
        <v>701</v>
      </c>
      <c r="S1972" t="b">
        <v>1</v>
      </c>
      <c r="T1972" t="s">
        <v>8295</v>
      </c>
      <c r="U1972" s="8">
        <v>11.318</v>
      </c>
      <c r="V1972" s="17">
        <f t="shared" si="180"/>
        <v>80.727532097004286</v>
      </c>
      <c r="W1972" t="s">
        <v>8319</v>
      </c>
      <c r="X1972" t="s">
        <v>8349</v>
      </c>
    </row>
    <row r="1973" spans="1:24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21">
        <f t="shared" si="181"/>
        <v>41323.984965277778</v>
      </c>
      <c r="L1973" s="24">
        <v>41323.984965277778</v>
      </c>
      <c r="M1973" s="27">
        <f t="shared" si="182"/>
        <v>2</v>
      </c>
      <c r="N1973" s="27">
        <f t="shared" si="183"/>
        <v>2013</v>
      </c>
      <c r="O1973" s="25" t="str">
        <f t="shared" si="184"/>
        <v>Feb</v>
      </c>
      <c r="P1973" s="19">
        <f t="shared" si="185"/>
        <v>41383.943298611106</v>
      </c>
      <c r="Q1973" t="b">
        <v>1</v>
      </c>
      <c r="R1973">
        <v>3863</v>
      </c>
      <c r="S1973" t="b">
        <v>1</v>
      </c>
      <c r="T1973" t="s">
        <v>8295</v>
      </c>
      <c r="U1973" s="8">
        <v>2.6302771750000002</v>
      </c>
      <c r="V1973" s="17">
        <f t="shared" si="180"/>
        <v>272.35590732591254</v>
      </c>
      <c r="W1973" t="s">
        <v>8319</v>
      </c>
      <c r="X1973" t="s">
        <v>8349</v>
      </c>
    </row>
    <row r="1974" spans="1:24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21">
        <f t="shared" si="181"/>
        <v>41561.29237268518</v>
      </c>
      <c r="L1974" s="24">
        <v>41561.292372685188</v>
      </c>
      <c r="M1974" s="27">
        <f t="shared" si="182"/>
        <v>10</v>
      </c>
      <c r="N1974" s="27">
        <f t="shared" si="183"/>
        <v>2013</v>
      </c>
      <c r="O1974" s="25" t="str">
        <f t="shared" si="184"/>
        <v>Oct</v>
      </c>
      <c r="P1974" s="19">
        <f t="shared" si="185"/>
        <v>41592.958333333328</v>
      </c>
      <c r="Q1974" t="b">
        <v>1</v>
      </c>
      <c r="R1974">
        <v>238</v>
      </c>
      <c r="S1974" t="b">
        <v>1</v>
      </c>
      <c r="T1974" t="s">
        <v>8295</v>
      </c>
      <c r="U1974" s="8">
        <v>6.7447999999999997</v>
      </c>
      <c r="V1974" s="17">
        <f t="shared" si="180"/>
        <v>70.848739495798313</v>
      </c>
      <c r="W1974" t="s">
        <v>8319</v>
      </c>
      <c r="X1974" t="s">
        <v>8349</v>
      </c>
    </row>
    <row r="1975" spans="1:24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21">
        <f t="shared" si="181"/>
        <v>41200.803749999999</v>
      </c>
      <c r="L1975" s="24">
        <v>41200.803749999999</v>
      </c>
      <c r="M1975" s="27">
        <f t="shared" si="182"/>
        <v>10</v>
      </c>
      <c r="N1975" s="27">
        <f t="shared" si="183"/>
        <v>2012</v>
      </c>
      <c r="O1975" s="25" t="str">
        <f t="shared" si="184"/>
        <v>Oct</v>
      </c>
      <c r="P1975" s="19">
        <f t="shared" si="185"/>
        <v>41230.845416666663</v>
      </c>
      <c r="Q1975" t="b">
        <v>1</v>
      </c>
      <c r="R1975">
        <v>2051</v>
      </c>
      <c r="S1975" t="b">
        <v>1</v>
      </c>
      <c r="T1975" t="s">
        <v>8295</v>
      </c>
      <c r="U1975" s="8">
        <v>2.5683081313131315</v>
      </c>
      <c r="V1975" s="17">
        <f t="shared" si="180"/>
        <v>247.94003412969283</v>
      </c>
      <c r="W1975" t="s">
        <v>8319</v>
      </c>
      <c r="X1975" t="s">
        <v>8349</v>
      </c>
    </row>
    <row r="1976" spans="1:24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21">
        <f t="shared" si="181"/>
        <v>42549.514629629623</v>
      </c>
      <c r="L1976" s="24">
        <v>42549.51462962963</v>
      </c>
      <c r="M1976" s="27">
        <f t="shared" si="182"/>
        <v>6</v>
      </c>
      <c r="N1976" s="27">
        <f t="shared" si="183"/>
        <v>2016</v>
      </c>
      <c r="O1976" s="25" t="str">
        <f t="shared" si="184"/>
        <v>Jun</v>
      </c>
      <c r="P1976" s="19">
        <f t="shared" si="185"/>
        <v>42588.083333333336</v>
      </c>
      <c r="Q1976" t="b">
        <v>1</v>
      </c>
      <c r="R1976">
        <v>402</v>
      </c>
      <c r="S1976" t="b">
        <v>1</v>
      </c>
      <c r="T1976" t="s">
        <v>8295</v>
      </c>
      <c r="U1976" s="8">
        <v>3.7549600000000001</v>
      </c>
      <c r="V1976" s="17">
        <f t="shared" si="180"/>
        <v>186.81393034825871</v>
      </c>
      <c r="W1976" t="s">
        <v>8319</v>
      </c>
      <c r="X1976" t="s">
        <v>8349</v>
      </c>
    </row>
    <row r="1977" spans="1:24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21">
        <f t="shared" si="181"/>
        <v>41445.125798611109</v>
      </c>
      <c r="L1977" s="24">
        <v>41445.125798611109</v>
      </c>
      <c r="M1977" s="27">
        <f t="shared" si="182"/>
        <v>6</v>
      </c>
      <c r="N1977" s="27">
        <f t="shared" si="183"/>
        <v>2013</v>
      </c>
      <c r="O1977" s="25" t="str">
        <f t="shared" si="184"/>
        <v>Jun</v>
      </c>
      <c r="P1977" s="19">
        <f t="shared" si="185"/>
        <v>41505.125798611109</v>
      </c>
      <c r="Q1977" t="b">
        <v>1</v>
      </c>
      <c r="R1977">
        <v>253</v>
      </c>
      <c r="S1977" t="b">
        <v>1</v>
      </c>
      <c r="T1977" t="s">
        <v>8295</v>
      </c>
      <c r="U1977" s="8">
        <v>2.0870837499999997</v>
      </c>
      <c r="V1977" s="17">
        <f t="shared" si="180"/>
        <v>131.98948616600788</v>
      </c>
      <c r="W1977" t="s">
        <v>8319</v>
      </c>
      <c r="X1977" t="s">
        <v>8349</v>
      </c>
    </row>
    <row r="1978" spans="1:24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21">
        <f t="shared" si="181"/>
        <v>41313.54688657407</v>
      </c>
      <c r="L1978" s="24">
        <v>41313.546886574077</v>
      </c>
      <c r="M1978" s="27">
        <f t="shared" si="182"/>
        <v>2</v>
      </c>
      <c r="N1978" s="27">
        <f t="shared" si="183"/>
        <v>2013</v>
      </c>
      <c r="O1978" s="25" t="str">
        <f t="shared" si="184"/>
        <v>Feb</v>
      </c>
      <c r="P1978" s="19">
        <f t="shared" si="185"/>
        <v>41343.54688657407</v>
      </c>
      <c r="Q1978" t="b">
        <v>1</v>
      </c>
      <c r="R1978">
        <v>473</v>
      </c>
      <c r="S1978" t="b">
        <v>1</v>
      </c>
      <c r="T1978" t="s">
        <v>8295</v>
      </c>
      <c r="U1978" s="8">
        <v>3.4660000000000002</v>
      </c>
      <c r="V1978" s="17">
        <f t="shared" si="180"/>
        <v>29.310782241014799</v>
      </c>
      <c r="W1978" t="s">
        <v>8319</v>
      </c>
      <c r="X1978" t="s">
        <v>8349</v>
      </c>
    </row>
    <row r="1979" spans="1:24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21">
        <f t="shared" si="181"/>
        <v>41438.691261574073</v>
      </c>
      <c r="L1979" s="24">
        <v>41438.691261574073</v>
      </c>
      <c r="M1979" s="27">
        <f t="shared" si="182"/>
        <v>6</v>
      </c>
      <c r="N1979" s="27">
        <f t="shared" si="183"/>
        <v>2013</v>
      </c>
      <c r="O1979" s="25" t="str">
        <f t="shared" si="184"/>
        <v>Jun</v>
      </c>
      <c r="P1979" s="19">
        <f t="shared" si="185"/>
        <v>41468.691261574073</v>
      </c>
      <c r="Q1979" t="b">
        <v>1</v>
      </c>
      <c r="R1979">
        <v>821</v>
      </c>
      <c r="S1979" t="b">
        <v>1</v>
      </c>
      <c r="T1979" t="s">
        <v>8295</v>
      </c>
      <c r="U1979" s="8">
        <v>4.0232999999999999</v>
      </c>
      <c r="V1979" s="17">
        <f t="shared" si="180"/>
        <v>245.02436053593178</v>
      </c>
      <c r="W1979" t="s">
        <v>8319</v>
      </c>
      <c r="X1979" t="s">
        <v>8349</v>
      </c>
    </row>
    <row r="1980" spans="1:24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21">
        <f t="shared" si="181"/>
        <v>42311.008564814816</v>
      </c>
      <c r="L1980" s="24">
        <v>42311.008564814816</v>
      </c>
      <c r="M1980" s="27">
        <f t="shared" si="182"/>
        <v>11</v>
      </c>
      <c r="N1980" s="27">
        <f t="shared" si="183"/>
        <v>2015</v>
      </c>
      <c r="O1980" s="25" t="str">
        <f t="shared" si="184"/>
        <v>Nov</v>
      </c>
      <c r="P1980" s="19">
        <f t="shared" si="185"/>
        <v>42357.124305555553</v>
      </c>
      <c r="Q1980" t="b">
        <v>1</v>
      </c>
      <c r="R1980">
        <v>388</v>
      </c>
      <c r="S1980" t="b">
        <v>1</v>
      </c>
      <c r="T1980" t="s">
        <v>8295</v>
      </c>
      <c r="U1980" s="8">
        <v>10.2684514</v>
      </c>
      <c r="V1980" s="17">
        <f t="shared" si="180"/>
        <v>1323.2540463917526</v>
      </c>
      <c r="W1980" t="s">
        <v>8319</v>
      </c>
      <c r="X1980" t="s">
        <v>8349</v>
      </c>
    </row>
    <row r="1981" spans="1:24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21">
        <f t="shared" si="181"/>
        <v>41039.017268518517</v>
      </c>
      <c r="L1981" s="24">
        <v>41039.017268518517</v>
      </c>
      <c r="M1981" s="27">
        <f t="shared" si="182"/>
        <v>5</v>
      </c>
      <c r="N1981" s="27">
        <f t="shared" si="183"/>
        <v>2012</v>
      </c>
      <c r="O1981" s="25" t="str">
        <f t="shared" si="184"/>
        <v>May</v>
      </c>
      <c r="P1981" s="19">
        <f t="shared" si="185"/>
        <v>41072.083333333328</v>
      </c>
      <c r="Q1981" t="b">
        <v>1</v>
      </c>
      <c r="R1981">
        <v>813</v>
      </c>
      <c r="S1981" t="b">
        <v>1</v>
      </c>
      <c r="T1981" t="s">
        <v>8295</v>
      </c>
      <c r="U1981" s="8">
        <v>1.14901155</v>
      </c>
      <c r="V1981" s="17">
        <f t="shared" si="180"/>
        <v>282.65966789667897</v>
      </c>
      <c r="W1981" t="s">
        <v>8319</v>
      </c>
      <c r="X1981" t="s">
        <v>8349</v>
      </c>
    </row>
    <row r="1982" spans="1:24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21">
        <f t="shared" si="181"/>
        <v>42290.25168981481</v>
      </c>
      <c r="L1982" s="24">
        <v>42290.251689814817</v>
      </c>
      <c r="M1982" s="27">
        <f t="shared" si="182"/>
        <v>10</v>
      </c>
      <c r="N1982" s="27">
        <f t="shared" si="183"/>
        <v>2015</v>
      </c>
      <c r="O1982" s="25" t="str">
        <f t="shared" si="184"/>
        <v>Oct</v>
      </c>
      <c r="P1982" s="19">
        <f t="shared" si="185"/>
        <v>42326.999305555553</v>
      </c>
      <c r="Q1982" t="b">
        <v>1</v>
      </c>
      <c r="R1982">
        <v>1945</v>
      </c>
      <c r="S1982" t="b">
        <v>1</v>
      </c>
      <c r="T1982" t="s">
        <v>8295</v>
      </c>
      <c r="U1982" s="8">
        <v>3.5482402000000004</v>
      </c>
      <c r="V1982" s="17">
        <f t="shared" si="180"/>
        <v>91.214401028277635</v>
      </c>
      <c r="W1982" t="s">
        <v>8319</v>
      </c>
      <c r="X1982" t="s">
        <v>8349</v>
      </c>
    </row>
    <row r="1983" spans="1:24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21">
        <f t="shared" si="181"/>
        <v>42423.334050925921</v>
      </c>
      <c r="L1983" s="24">
        <v>42423.334050925929</v>
      </c>
      <c r="M1983" s="27">
        <f t="shared" si="182"/>
        <v>2</v>
      </c>
      <c r="N1983" s="27">
        <f t="shared" si="183"/>
        <v>2016</v>
      </c>
      <c r="O1983" s="25" t="str">
        <f t="shared" si="184"/>
        <v>Feb</v>
      </c>
      <c r="P1983" s="19">
        <f t="shared" si="185"/>
        <v>42463.292384259257</v>
      </c>
      <c r="Q1983" t="b">
        <v>0</v>
      </c>
      <c r="R1983">
        <v>12</v>
      </c>
      <c r="S1983" t="b">
        <v>0</v>
      </c>
      <c r="T1983" t="s">
        <v>8296</v>
      </c>
      <c r="U1983" s="8">
        <v>5.0799999999999998E-2</v>
      </c>
      <c r="V1983" s="17">
        <f t="shared" si="180"/>
        <v>31.75</v>
      </c>
      <c r="W1983" t="s">
        <v>8338</v>
      </c>
      <c r="X1983" t="s">
        <v>8350</v>
      </c>
    </row>
    <row r="1984" spans="1:24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21">
        <f t="shared" si="181"/>
        <v>41799.516956018517</v>
      </c>
      <c r="L1984" s="24">
        <v>41799.516956018517</v>
      </c>
      <c r="M1984" s="27">
        <f t="shared" si="182"/>
        <v>6</v>
      </c>
      <c r="N1984" s="27">
        <f t="shared" si="183"/>
        <v>2014</v>
      </c>
      <c r="O1984" s="25" t="str">
        <f t="shared" si="184"/>
        <v>Jun</v>
      </c>
      <c r="P1984" s="19">
        <f t="shared" si="185"/>
        <v>41829.516956018517</v>
      </c>
      <c r="Q1984" t="b">
        <v>0</v>
      </c>
      <c r="R1984">
        <v>0</v>
      </c>
      <c r="S1984" t="b">
        <v>0</v>
      </c>
      <c r="T1984" t="s">
        <v>8296</v>
      </c>
      <c r="U1984" s="8">
        <v>0</v>
      </c>
      <c r="V1984" s="17" t="e">
        <f t="shared" si="180"/>
        <v>#DIV/0!</v>
      </c>
      <c r="W1984" t="s">
        <v>8338</v>
      </c>
      <c r="X1984" t="s">
        <v>8350</v>
      </c>
    </row>
    <row r="1985" spans="1:24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21">
        <f t="shared" si="181"/>
        <v>42678.378321759257</v>
      </c>
      <c r="L1985" s="24">
        <v>42678.378321759257</v>
      </c>
      <c r="M1985" s="27">
        <f t="shared" si="182"/>
        <v>11</v>
      </c>
      <c r="N1985" s="27">
        <f t="shared" si="183"/>
        <v>2016</v>
      </c>
      <c r="O1985" s="25" t="str">
        <f t="shared" si="184"/>
        <v>Nov</v>
      </c>
      <c r="P1985" s="19">
        <f t="shared" si="185"/>
        <v>42708.419988425921</v>
      </c>
      <c r="Q1985" t="b">
        <v>0</v>
      </c>
      <c r="R1985">
        <v>16</v>
      </c>
      <c r="S1985" t="b">
        <v>0</v>
      </c>
      <c r="T1985" t="s">
        <v>8296</v>
      </c>
      <c r="U1985" s="8">
        <v>4.2999999999999997E-2</v>
      </c>
      <c r="V1985" s="17">
        <f t="shared" si="180"/>
        <v>88.6875</v>
      </c>
      <c r="W1985" t="s">
        <v>8338</v>
      </c>
      <c r="X1985" t="s">
        <v>8350</v>
      </c>
    </row>
    <row r="1986" spans="1:24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21">
        <f t="shared" si="181"/>
        <v>42592.803449074076</v>
      </c>
      <c r="L1986" s="24">
        <v>42592.803449074076</v>
      </c>
      <c r="M1986" s="27">
        <f t="shared" si="182"/>
        <v>8</v>
      </c>
      <c r="N1986" s="27">
        <f t="shared" si="183"/>
        <v>2016</v>
      </c>
      <c r="O1986" s="25" t="str">
        <f t="shared" si="184"/>
        <v>Aug</v>
      </c>
      <c r="P1986" s="19">
        <f t="shared" si="185"/>
        <v>42615.083333333336</v>
      </c>
      <c r="Q1986" t="b">
        <v>0</v>
      </c>
      <c r="R1986">
        <v>7</v>
      </c>
      <c r="S1986" t="b">
        <v>0</v>
      </c>
      <c r="T1986" t="s">
        <v>8296</v>
      </c>
      <c r="U1986" s="8">
        <v>0.21146666666666666</v>
      </c>
      <c r="V1986" s="17">
        <f t="shared" ref="V1986:V2049" si="186">E1986/R1986</f>
        <v>453.14285714285717</v>
      </c>
      <c r="W1986" t="s">
        <v>8338</v>
      </c>
      <c r="X1986" t="s">
        <v>8350</v>
      </c>
    </row>
    <row r="1987" spans="1:24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21">
        <f t="shared" ref="K1987:K2050" si="187">(J1986/86400)+25569+(-5/24)</f>
        <v>41913.581956018512</v>
      </c>
      <c r="L1987" s="24">
        <v>41913.581956018519</v>
      </c>
      <c r="M1987" s="27">
        <f t="shared" ref="M1987:M2050" si="188">MONTH(L1987)</f>
        <v>10</v>
      </c>
      <c r="N1987" s="27">
        <f t="shared" ref="N1987:N2050" si="189">YEAR(L1987)</f>
        <v>2014</v>
      </c>
      <c r="O1987" s="25" t="str">
        <f t="shared" ref="O1987:O2050" si="190">VLOOKUP($M1987,$AI$3:$AJ$14,2,FALSE)</f>
        <v>Oct</v>
      </c>
      <c r="P1987" s="19">
        <f t="shared" ref="P1987:P2050" si="191">(I1986/86400)+25569+(-5/24)</f>
        <v>41973.623622685183</v>
      </c>
      <c r="Q1987" t="b">
        <v>0</v>
      </c>
      <c r="R1987">
        <v>4</v>
      </c>
      <c r="S1987" t="b">
        <v>0</v>
      </c>
      <c r="T1987" t="s">
        <v>8296</v>
      </c>
      <c r="U1987" s="8">
        <v>3.1875000000000001E-2</v>
      </c>
      <c r="V1987" s="17">
        <f t="shared" si="186"/>
        <v>12.75</v>
      </c>
      <c r="W1987" t="s">
        <v>8338</v>
      </c>
      <c r="X1987" t="s">
        <v>8350</v>
      </c>
    </row>
    <row r="1988" spans="1:24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21">
        <f t="shared" si="187"/>
        <v>42555.490405092591</v>
      </c>
      <c r="L1988" s="24">
        <v>42555.490405092591</v>
      </c>
      <c r="M1988" s="27">
        <f t="shared" si="188"/>
        <v>7</v>
      </c>
      <c r="N1988" s="27">
        <f t="shared" si="189"/>
        <v>2016</v>
      </c>
      <c r="O1988" s="25" t="str">
        <f t="shared" si="190"/>
        <v>Jul</v>
      </c>
      <c r="P1988" s="19">
        <f t="shared" si="191"/>
        <v>42584.749999999993</v>
      </c>
      <c r="Q1988" t="b">
        <v>0</v>
      </c>
      <c r="R1988">
        <v>1</v>
      </c>
      <c r="S1988" t="b">
        <v>0</v>
      </c>
      <c r="T1988" t="s">
        <v>8296</v>
      </c>
      <c r="U1988" s="8">
        <v>5.0000000000000001E-4</v>
      </c>
      <c r="V1988" s="17">
        <f t="shared" si="186"/>
        <v>1</v>
      </c>
      <c r="W1988" t="s">
        <v>8338</v>
      </c>
      <c r="X1988" t="s">
        <v>8350</v>
      </c>
    </row>
    <row r="1989" spans="1:24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21">
        <f t="shared" si="187"/>
        <v>42413.225497685184</v>
      </c>
      <c r="L1989" s="24">
        <v>42413.225497685184</v>
      </c>
      <c r="M1989" s="27">
        <f t="shared" si="188"/>
        <v>2</v>
      </c>
      <c r="N1989" s="27">
        <f t="shared" si="189"/>
        <v>2016</v>
      </c>
      <c r="O1989" s="25" t="str">
        <f t="shared" si="190"/>
        <v>Feb</v>
      </c>
      <c r="P1989" s="19">
        <f t="shared" si="191"/>
        <v>42443.183831018519</v>
      </c>
      <c r="Q1989" t="b">
        <v>0</v>
      </c>
      <c r="R1989">
        <v>28</v>
      </c>
      <c r="S1989" t="b">
        <v>0</v>
      </c>
      <c r="T1989" t="s">
        <v>8296</v>
      </c>
      <c r="U1989" s="8">
        <v>0.42472727272727273</v>
      </c>
      <c r="V1989" s="17">
        <f t="shared" si="186"/>
        <v>83.428571428571431</v>
      </c>
      <c r="W1989" t="s">
        <v>8338</v>
      </c>
      <c r="X1989" t="s">
        <v>8350</v>
      </c>
    </row>
    <row r="1990" spans="1:24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21">
        <f t="shared" si="187"/>
        <v>42034.431435185186</v>
      </c>
      <c r="L1990" s="24">
        <v>42034.431435185186</v>
      </c>
      <c r="M1990" s="27">
        <f t="shared" si="188"/>
        <v>1</v>
      </c>
      <c r="N1990" s="27">
        <f t="shared" si="189"/>
        <v>2015</v>
      </c>
      <c r="O1990" s="25" t="str">
        <f t="shared" si="190"/>
        <v>Jan</v>
      </c>
      <c r="P1990" s="19">
        <f t="shared" si="191"/>
        <v>42064.431435185186</v>
      </c>
      <c r="Q1990" t="b">
        <v>0</v>
      </c>
      <c r="R1990">
        <v>1</v>
      </c>
      <c r="S1990" t="b">
        <v>0</v>
      </c>
      <c r="T1990" t="s">
        <v>8296</v>
      </c>
      <c r="U1990" s="8">
        <v>4.1666666666666666E-3</v>
      </c>
      <c r="V1990" s="17">
        <f t="shared" si="186"/>
        <v>25</v>
      </c>
      <c r="W1990" t="s">
        <v>8338</v>
      </c>
      <c r="X1990" t="s">
        <v>8350</v>
      </c>
    </row>
    <row r="1991" spans="1:24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21">
        <f t="shared" si="187"/>
        <v>42206.554884259262</v>
      </c>
      <c r="L1991" s="24">
        <v>42206.554884259262</v>
      </c>
      <c r="M1991" s="27">
        <f t="shared" si="188"/>
        <v>7</v>
      </c>
      <c r="N1991" s="27">
        <f t="shared" si="189"/>
        <v>2015</v>
      </c>
      <c r="O1991" s="25" t="str">
        <f t="shared" si="190"/>
        <v>Jul</v>
      </c>
      <c r="P1991" s="19">
        <f t="shared" si="191"/>
        <v>42236.554884259262</v>
      </c>
      <c r="Q1991" t="b">
        <v>0</v>
      </c>
      <c r="R1991">
        <v>1</v>
      </c>
      <c r="S1991" t="b">
        <v>0</v>
      </c>
      <c r="T1991" t="s">
        <v>8296</v>
      </c>
      <c r="U1991" s="8">
        <v>0.01</v>
      </c>
      <c r="V1991" s="17">
        <f t="shared" si="186"/>
        <v>50</v>
      </c>
      <c r="W1991" t="s">
        <v>8338</v>
      </c>
      <c r="X1991" t="s">
        <v>8350</v>
      </c>
    </row>
    <row r="1992" spans="1:24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21">
        <f t="shared" si="187"/>
        <v>42685.472314814811</v>
      </c>
      <c r="L1992" s="24">
        <v>42685.472314814811</v>
      </c>
      <c r="M1992" s="27">
        <f t="shared" si="188"/>
        <v>11</v>
      </c>
      <c r="N1992" s="27">
        <f t="shared" si="189"/>
        <v>2016</v>
      </c>
      <c r="O1992" s="25" t="str">
        <f t="shared" si="190"/>
        <v>Nov</v>
      </c>
      <c r="P1992" s="19">
        <f t="shared" si="191"/>
        <v>42715.472314814811</v>
      </c>
      <c r="Q1992" t="b">
        <v>0</v>
      </c>
      <c r="R1992">
        <v>5</v>
      </c>
      <c r="S1992" t="b">
        <v>0</v>
      </c>
      <c r="T1992" t="s">
        <v>8296</v>
      </c>
      <c r="U1992" s="8">
        <v>0.16966666666666666</v>
      </c>
      <c r="V1992" s="17">
        <f t="shared" si="186"/>
        <v>101.8</v>
      </c>
      <c r="W1992" t="s">
        <v>8338</v>
      </c>
      <c r="X1992" t="s">
        <v>8350</v>
      </c>
    </row>
    <row r="1993" spans="1:24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21">
        <f t="shared" si="187"/>
        <v>42397.987638888888</v>
      </c>
      <c r="L1993" s="24">
        <v>42397.987638888888</v>
      </c>
      <c r="M1993" s="27">
        <f t="shared" si="188"/>
        <v>1</v>
      </c>
      <c r="N1993" s="27">
        <f t="shared" si="189"/>
        <v>2016</v>
      </c>
      <c r="O1993" s="25" t="str">
        <f t="shared" si="190"/>
        <v>Jan</v>
      </c>
      <c r="P1993" s="19">
        <f t="shared" si="191"/>
        <v>42412.987638888888</v>
      </c>
      <c r="Q1993" t="b">
        <v>0</v>
      </c>
      <c r="R1993">
        <v>3</v>
      </c>
      <c r="S1993" t="b">
        <v>0</v>
      </c>
      <c r="T1993" t="s">
        <v>8296</v>
      </c>
      <c r="U1993" s="8">
        <v>7.0000000000000007E-2</v>
      </c>
      <c r="V1993" s="17">
        <f t="shared" si="186"/>
        <v>46.666666666666664</v>
      </c>
      <c r="W1993" t="s">
        <v>8338</v>
      </c>
      <c r="X1993" t="s">
        <v>8350</v>
      </c>
    </row>
    <row r="1994" spans="1:24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21">
        <f t="shared" si="187"/>
        <v>42167.685023148144</v>
      </c>
      <c r="L1994" s="24">
        <v>42167.685023148151</v>
      </c>
      <c r="M1994" s="27">
        <f t="shared" si="188"/>
        <v>6</v>
      </c>
      <c r="N1994" s="27">
        <f t="shared" si="189"/>
        <v>2015</v>
      </c>
      <c r="O1994" s="25" t="str">
        <f t="shared" si="190"/>
        <v>Jun</v>
      </c>
      <c r="P1994" s="19">
        <f t="shared" si="191"/>
        <v>42188.685023148144</v>
      </c>
      <c r="Q1994" t="b">
        <v>0</v>
      </c>
      <c r="R1994">
        <v>2</v>
      </c>
      <c r="S1994" t="b">
        <v>0</v>
      </c>
      <c r="T1994" t="s">
        <v>8296</v>
      </c>
      <c r="U1994" s="8">
        <v>1.3333333333333333E-3</v>
      </c>
      <c r="V1994" s="17">
        <f t="shared" si="186"/>
        <v>1</v>
      </c>
      <c r="W1994" t="s">
        <v>8338</v>
      </c>
      <c r="X1994" t="s">
        <v>8350</v>
      </c>
    </row>
    <row r="1995" spans="1:24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21">
        <f t="shared" si="187"/>
        <v>42022.935081018521</v>
      </c>
      <c r="L1995" s="24">
        <v>42022.935081018521</v>
      </c>
      <c r="M1995" s="27">
        <f t="shared" si="188"/>
        <v>1</v>
      </c>
      <c r="N1995" s="27">
        <f t="shared" si="189"/>
        <v>2015</v>
      </c>
      <c r="O1995" s="25" t="str">
        <f t="shared" si="190"/>
        <v>Jan</v>
      </c>
      <c r="P1995" s="19">
        <f t="shared" si="191"/>
        <v>42052.935081018521</v>
      </c>
      <c r="Q1995" t="b">
        <v>0</v>
      </c>
      <c r="R1995">
        <v>0</v>
      </c>
      <c r="S1995" t="b">
        <v>0</v>
      </c>
      <c r="T1995" t="s">
        <v>8296</v>
      </c>
      <c r="U1995" s="8">
        <v>0</v>
      </c>
      <c r="V1995" s="17" t="e">
        <f t="shared" si="186"/>
        <v>#DIV/0!</v>
      </c>
      <c r="W1995" t="s">
        <v>8338</v>
      </c>
      <c r="X1995" t="s">
        <v>8350</v>
      </c>
    </row>
    <row r="1996" spans="1:24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21">
        <f t="shared" si="187"/>
        <v>42329.380057870367</v>
      </c>
      <c r="L1996" s="24">
        <v>42329.380057870374</v>
      </c>
      <c r="M1996" s="27">
        <f t="shared" si="188"/>
        <v>11</v>
      </c>
      <c r="N1996" s="27">
        <f t="shared" si="189"/>
        <v>2015</v>
      </c>
      <c r="O1996" s="25" t="str">
        <f t="shared" si="190"/>
        <v>Nov</v>
      </c>
      <c r="P1996" s="19">
        <f t="shared" si="191"/>
        <v>42359.380057870367</v>
      </c>
      <c r="Q1996" t="b">
        <v>0</v>
      </c>
      <c r="R1996">
        <v>0</v>
      </c>
      <c r="S1996" t="b">
        <v>0</v>
      </c>
      <c r="T1996" t="s">
        <v>8296</v>
      </c>
      <c r="U1996" s="8">
        <v>0</v>
      </c>
      <c r="V1996" s="17" t="e">
        <f t="shared" si="186"/>
        <v>#DIV/0!</v>
      </c>
      <c r="W1996" t="s">
        <v>8338</v>
      </c>
      <c r="X1996" t="s">
        <v>8350</v>
      </c>
    </row>
    <row r="1997" spans="1:24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21">
        <f t="shared" si="187"/>
        <v>42650.797939814809</v>
      </c>
      <c r="L1997" s="24">
        <v>42650.797939814816</v>
      </c>
      <c r="M1997" s="27">
        <f t="shared" si="188"/>
        <v>10</v>
      </c>
      <c r="N1997" s="27">
        <f t="shared" si="189"/>
        <v>2016</v>
      </c>
      <c r="O1997" s="25" t="str">
        <f t="shared" si="190"/>
        <v>Oct</v>
      </c>
      <c r="P1997" s="19">
        <f t="shared" si="191"/>
        <v>42710.839606481481</v>
      </c>
      <c r="Q1997" t="b">
        <v>0</v>
      </c>
      <c r="R1997">
        <v>3</v>
      </c>
      <c r="S1997" t="b">
        <v>0</v>
      </c>
      <c r="T1997" t="s">
        <v>8296</v>
      </c>
      <c r="U1997" s="8">
        <v>7.8E-2</v>
      </c>
      <c r="V1997" s="17">
        <f t="shared" si="186"/>
        <v>26</v>
      </c>
      <c r="W1997" t="s">
        <v>8338</v>
      </c>
      <c r="X1997" t="s">
        <v>8350</v>
      </c>
    </row>
    <row r="1998" spans="1:24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21">
        <f t="shared" si="187"/>
        <v>42181.693703703706</v>
      </c>
      <c r="L1998" s="24">
        <v>42181.693703703706</v>
      </c>
      <c r="M1998" s="27">
        <f t="shared" si="188"/>
        <v>6</v>
      </c>
      <c r="N1998" s="27">
        <f t="shared" si="189"/>
        <v>2015</v>
      </c>
      <c r="O1998" s="25" t="str">
        <f t="shared" si="190"/>
        <v>Jun</v>
      </c>
      <c r="P1998" s="19">
        <f t="shared" si="191"/>
        <v>42201.693703703706</v>
      </c>
      <c r="Q1998" t="b">
        <v>0</v>
      </c>
      <c r="R1998">
        <v>0</v>
      </c>
      <c r="S1998" t="b">
        <v>0</v>
      </c>
      <c r="T1998" t="s">
        <v>8296</v>
      </c>
      <c r="U1998" s="8">
        <v>0</v>
      </c>
      <c r="V1998" s="17" t="e">
        <f t="shared" si="186"/>
        <v>#DIV/0!</v>
      </c>
      <c r="W1998" t="s">
        <v>8338</v>
      </c>
      <c r="X1998" t="s">
        <v>8350</v>
      </c>
    </row>
    <row r="1999" spans="1:24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21">
        <f t="shared" si="187"/>
        <v>41800.611238425925</v>
      </c>
      <c r="L1999" s="24">
        <v>41800.611238425925</v>
      </c>
      <c r="M1999" s="27">
        <f t="shared" si="188"/>
        <v>6</v>
      </c>
      <c r="N1999" s="27">
        <f t="shared" si="189"/>
        <v>2014</v>
      </c>
      <c r="O1999" s="25" t="str">
        <f t="shared" si="190"/>
        <v>Jun</v>
      </c>
      <c r="P1999" s="19">
        <f t="shared" si="191"/>
        <v>41830.611238425925</v>
      </c>
      <c r="Q1999" t="b">
        <v>0</v>
      </c>
      <c r="R1999">
        <v>0</v>
      </c>
      <c r="S1999" t="b">
        <v>0</v>
      </c>
      <c r="T1999" t="s">
        <v>8296</v>
      </c>
      <c r="U1999" s="8">
        <v>0</v>
      </c>
      <c r="V1999" s="17" t="e">
        <f t="shared" si="186"/>
        <v>#DIV/0!</v>
      </c>
      <c r="W1999" t="s">
        <v>8338</v>
      </c>
      <c r="X1999" t="s">
        <v>8350</v>
      </c>
    </row>
    <row r="2000" spans="1:24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21">
        <f t="shared" si="187"/>
        <v>41847.722361111111</v>
      </c>
      <c r="L2000" s="24">
        <v>41847.722361111111</v>
      </c>
      <c r="M2000" s="27">
        <f t="shared" si="188"/>
        <v>7</v>
      </c>
      <c r="N2000" s="27">
        <f t="shared" si="189"/>
        <v>2014</v>
      </c>
      <c r="O2000" s="25" t="str">
        <f t="shared" si="190"/>
        <v>Jul</v>
      </c>
      <c r="P2000" s="19">
        <f t="shared" si="191"/>
        <v>41877.722361111111</v>
      </c>
      <c r="Q2000" t="b">
        <v>0</v>
      </c>
      <c r="R2000">
        <v>3</v>
      </c>
      <c r="S2000" t="b">
        <v>0</v>
      </c>
      <c r="T2000" t="s">
        <v>8296</v>
      </c>
      <c r="U2000" s="8">
        <v>0.26200000000000001</v>
      </c>
      <c r="V2000" s="17">
        <f t="shared" si="186"/>
        <v>218.33333333333334</v>
      </c>
      <c r="W2000" t="s">
        <v>8338</v>
      </c>
      <c r="X2000" t="s">
        <v>8350</v>
      </c>
    </row>
    <row r="2001" spans="1:24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21">
        <f t="shared" si="187"/>
        <v>41806.910162037035</v>
      </c>
      <c r="L2001" s="24">
        <v>41806.910162037035</v>
      </c>
      <c r="M2001" s="27">
        <f t="shared" si="188"/>
        <v>6</v>
      </c>
      <c r="N2001" s="27">
        <f t="shared" si="189"/>
        <v>2014</v>
      </c>
      <c r="O2001" s="25" t="str">
        <f t="shared" si="190"/>
        <v>Jun</v>
      </c>
      <c r="P2001" s="19">
        <f t="shared" si="191"/>
        <v>41851.910162037035</v>
      </c>
      <c r="Q2001" t="b">
        <v>0</v>
      </c>
      <c r="R2001">
        <v>7</v>
      </c>
      <c r="S2001" t="b">
        <v>0</v>
      </c>
      <c r="T2001" t="s">
        <v>8296</v>
      </c>
      <c r="U2001" s="8">
        <v>7.6129032258064515E-3</v>
      </c>
      <c r="V2001" s="17">
        <f t="shared" si="186"/>
        <v>33.714285714285715</v>
      </c>
      <c r="W2001" t="s">
        <v>8338</v>
      </c>
      <c r="X2001" t="s">
        <v>8350</v>
      </c>
    </row>
    <row r="2002" spans="1:24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21">
        <f t="shared" si="187"/>
        <v>41926.274398148147</v>
      </c>
      <c r="L2002" s="24">
        <v>41926.274398148147</v>
      </c>
      <c r="M2002" s="27">
        <f t="shared" si="188"/>
        <v>10</v>
      </c>
      <c r="N2002" s="27">
        <f t="shared" si="189"/>
        <v>2014</v>
      </c>
      <c r="O2002" s="25" t="str">
        <f t="shared" si="190"/>
        <v>Oct</v>
      </c>
      <c r="P2002" s="19">
        <f t="shared" si="191"/>
        <v>41956.316064814811</v>
      </c>
      <c r="Q2002" t="b">
        <v>0</v>
      </c>
      <c r="R2002">
        <v>25</v>
      </c>
      <c r="S2002" t="b">
        <v>0</v>
      </c>
      <c r="T2002" t="s">
        <v>8296</v>
      </c>
      <c r="U2002" s="8">
        <v>0.125</v>
      </c>
      <c r="V2002" s="17">
        <f t="shared" si="186"/>
        <v>25</v>
      </c>
      <c r="W2002" t="s">
        <v>8338</v>
      </c>
      <c r="X2002" t="s">
        <v>8350</v>
      </c>
    </row>
    <row r="2003" spans="1:24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21">
        <f t="shared" si="187"/>
        <v>42345.743206018517</v>
      </c>
      <c r="L2003" s="24">
        <v>42345.743206018517</v>
      </c>
      <c r="M2003" s="27">
        <f t="shared" si="188"/>
        <v>12</v>
      </c>
      <c r="N2003" s="27">
        <f t="shared" si="189"/>
        <v>2015</v>
      </c>
      <c r="O2003" s="25" t="str">
        <f t="shared" si="190"/>
        <v>Dec</v>
      </c>
      <c r="P2003" s="19">
        <f t="shared" si="191"/>
        <v>42375.743206018517</v>
      </c>
      <c r="Q2003" t="b">
        <v>1</v>
      </c>
      <c r="R2003">
        <v>1637</v>
      </c>
      <c r="S2003" t="b">
        <v>1</v>
      </c>
      <c r="T2003" t="s">
        <v>8295</v>
      </c>
      <c r="U2003" s="8">
        <v>3.8212909090909091</v>
      </c>
      <c r="V2003" s="17">
        <f t="shared" si="186"/>
        <v>128.38790470372632</v>
      </c>
      <c r="W2003" t="s">
        <v>8319</v>
      </c>
      <c r="X2003" t="s">
        <v>8349</v>
      </c>
    </row>
    <row r="2004" spans="1:24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21">
        <f t="shared" si="187"/>
        <v>42136.001342592594</v>
      </c>
      <c r="L2004" s="24">
        <v>42136.001342592594</v>
      </c>
      <c r="M2004" s="27">
        <f t="shared" si="188"/>
        <v>5</v>
      </c>
      <c r="N2004" s="27">
        <f t="shared" si="189"/>
        <v>2015</v>
      </c>
      <c r="O2004" s="25" t="str">
        <f t="shared" si="190"/>
        <v>May</v>
      </c>
      <c r="P2004" s="19">
        <f t="shared" si="191"/>
        <v>42167.624999999993</v>
      </c>
      <c r="Q2004" t="b">
        <v>1</v>
      </c>
      <c r="R2004">
        <v>1375</v>
      </c>
      <c r="S2004" t="b">
        <v>1</v>
      </c>
      <c r="T2004" t="s">
        <v>8295</v>
      </c>
      <c r="U2004" s="8">
        <v>2.1679422000000002</v>
      </c>
      <c r="V2004" s="17">
        <f t="shared" si="186"/>
        <v>78.834261818181815</v>
      </c>
      <c r="W2004" t="s">
        <v>8319</v>
      </c>
      <c r="X2004" t="s">
        <v>8349</v>
      </c>
    </row>
    <row r="2005" spans="1:24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21">
        <f t="shared" si="187"/>
        <v>42728.503969907404</v>
      </c>
      <c r="L2005" s="24">
        <v>42728.503969907404</v>
      </c>
      <c r="M2005" s="27">
        <f t="shared" si="188"/>
        <v>12</v>
      </c>
      <c r="N2005" s="27">
        <f t="shared" si="189"/>
        <v>2016</v>
      </c>
      <c r="O2005" s="25" t="str">
        <f t="shared" si="190"/>
        <v>Dec</v>
      </c>
      <c r="P2005" s="19">
        <f t="shared" si="191"/>
        <v>42758.503969907404</v>
      </c>
      <c r="Q2005" t="b">
        <v>1</v>
      </c>
      <c r="R2005">
        <v>17</v>
      </c>
      <c r="S2005" t="b">
        <v>1</v>
      </c>
      <c r="T2005" t="s">
        <v>8295</v>
      </c>
      <c r="U2005" s="8">
        <v>3.12</v>
      </c>
      <c r="V2005" s="17">
        <f t="shared" si="186"/>
        <v>91.764705882352942</v>
      </c>
      <c r="W2005" t="s">
        <v>8319</v>
      </c>
      <c r="X2005" t="s">
        <v>8349</v>
      </c>
    </row>
    <row r="2006" spans="1:24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21">
        <f t="shared" si="187"/>
        <v>40346.917268518519</v>
      </c>
      <c r="L2006" s="24">
        <v>40346.917268518519</v>
      </c>
      <c r="M2006" s="27">
        <f t="shared" si="188"/>
        <v>6</v>
      </c>
      <c r="N2006" s="27">
        <f t="shared" si="189"/>
        <v>2010</v>
      </c>
      <c r="O2006" s="25" t="str">
        <f t="shared" si="190"/>
        <v>Jun</v>
      </c>
      <c r="P2006" s="19">
        <f t="shared" si="191"/>
        <v>40361.75</v>
      </c>
      <c r="Q2006" t="b">
        <v>1</v>
      </c>
      <c r="R2006">
        <v>354</v>
      </c>
      <c r="S2006" t="b">
        <v>1</v>
      </c>
      <c r="T2006" t="s">
        <v>8295</v>
      </c>
      <c r="U2006" s="8">
        <v>2.3442048</v>
      </c>
      <c r="V2006" s="17">
        <f t="shared" si="186"/>
        <v>331.10237288135596</v>
      </c>
      <c r="W2006" t="s">
        <v>8319</v>
      </c>
      <c r="X2006" t="s">
        <v>8349</v>
      </c>
    </row>
    <row r="2007" spans="1:24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21">
        <f t="shared" si="187"/>
        <v>41800.396562499998</v>
      </c>
      <c r="L2007" s="24">
        <v>41800.396562499998</v>
      </c>
      <c r="M2007" s="27">
        <f t="shared" si="188"/>
        <v>6</v>
      </c>
      <c r="N2007" s="27">
        <f t="shared" si="189"/>
        <v>2014</v>
      </c>
      <c r="O2007" s="25" t="str">
        <f t="shared" si="190"/>
        <v>Jun</v>
      </c>
      <c r="P2007" s="19">
        <f t="shared" si="191"/>
        <v>41830.396562499998</v>
      </c>
      <c r="Q2007" t="b">
        <v>1</v>
      </c>
      <c r="R2007">
        <v>191</v>
      </c>
      <c r="S2007" t="b">
        <v>1</v>
      </c>
      <c r="T2007" t="s">
        <v>8295</v>
      </c>
      <c r="U2007" s="8">
        <v>1.236801</v>
      </c>
      <c r="V2007" s="17">
        <f t="shared" si="186"/>
        <v>194.26193717277485</v>
      </c>
      <c r="W2007" t="s">
        <v>8319</v>
      </c>
      <c r="X2007" t="s">
        <v>8349</v>
      </c>
    </row>
    <row r="2008" spans="1:24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21">
        <f t="shared" si="187"/>
        <v>41535.604374999995</v>
      </c>
      <c r="L2008" s="24">
        <v>41535.604375000003</v>
      </c>
      <c r="M2008" s="27">
        <f t="shared" si="188"/>
        <v>9</v>
      </c>
      <c r="N2008" s="27">
        <f t="shared" si="189"/>
        <v>2013</v>
      </c>
      <c r="O2008" s="25" t="str">
        <f t="shared" si="190"/>
        <v>Sep</v>
      </c>
      <c r="P2008" s="19">
        <f t="shared" si="191"/>
        <v>41562.957638888889</v>
      </c>
      <c r="Q2008" t="b">
        <v>1</v>
      </c>
      <c r="R2008">
        <v>303</v>
      </c>
      <c r="S2008" t="b">
        <v>1</v>
      </c>
      <c r="T2008" t="s">
        <v>8295</v>
      </c>
      <c r="U2008" s="8">
        <v>2.4784000000000002</v>
      </c>
      <c r="V2008" s="17">
        <f t="shared" si="186"/>
        <v>408.97689768976898</v>
      </c>
      <c r="W2008" t="s">
        <v>8319</v>
      </c>
      <c r="X2008" t="s">
        <v>8349</v>
      </c>
    </row>
    <row r="2009" spans="1:24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21">
        <f t="shared" si="187"/>
        <v>41941.292187499996</v>
      </c>
      <c r="L2009" s="24">
        <v>41941.292187500003</v>
      </c>
      <c r="M2009" s="27">
        <f t="shared" si="188"/>
        <v>10</v>
      </c>
      <c r="N2009" s="27">
        <f t="shared" si="189"/>
        <v>2014</v>
      </c>
      <c r="O2009" s="25" t="str">
        <f t="shared" si="190"/>
        <v>Oct</v>
      </c>
      <c r="P2009" s="19">
        <f t="shared" si="191"/>
        <v>41976.333854166667</v>
      </c>
      <c r="Q2009" t="b">
        <v>1</v>
      </c>
      <c r="R2009">
        <v>137</v>
      </c>
      <c r="S2009" t="b">
        <v>1</v>
      </c>
      <c r="T2009" t="s">
        <v>8295</v>
      </c>
      <c r="U2009" s="8">
        <v>1.157092</v>
      </c>
      <c r="V2009" s="17">
        <f t="shared" si="186"/>
        <v>84.459270072992695</v>
      </c>
      <c r="W2009" t="s">
        <v>8319</v>
      </c>
      <c r="X2009" t="s">
        <v>8349</v>
      </c>
    </row>
    <row r="2010" spans="1:24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21">
        <f t="shared" si="187"/>
        <v>40347.629467592589</v>
      </c>
      <c r="L2010" s="24">
        <v>40347.629467592589</v>
      </c>
      <c r="M2010" s="27">
        <f t="shared" si="188"/>
        <v>6</v>
      </c>
      <c r="N2010" s="27">
        <f t="shared" si="189"/>
        <v>2010</v>
      </c>
      <c r="O2010" s="25" t="str">
        <f t="shared" si="190"/>
        <v>Jun</v>
      </c>
      <c r="P2010" s="19">
        <f t="shared" si="191"/>
        <v>40413.958333333328</v>
      </c>
      <c r="Q2010" t="b">
        <v>1</v>
      </c>
      <c r="R2010">
        <v>41</v>
      </c>
      <c r="S2010" t="b">
        <v>1</v>
      </c>
      <c r="T2010" t="s">
        <v>8295</v>
      </c>
      <c r="U2010" s="8">
        <v>1.1707484768810599</v>
      </c>
      <c r="V2010" s="17">
        <f t="shared" si="186"/>
        <v>44.853658536585364</v>
      </c>
      <c r="W2010" t="s">
        <v>8319</v>
      </c>
      <c r="X2010" t="s">
        <v>8349</v>
      </c>
    </row>
    <row r="2011" spans="1:24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21">
        <f t="shared" si="187"/>
        <v>40761.396087962959</v>
      </c>
      <c r="L2011" s="24">
        <v>40761.396087962959</v>
      </c>
      <c r="M2011" s="27">
        <f t="shared" si="188"/>
        <v>8</v>
      </c>
      <c r="N2011" s="27">
        <f t="shared" si="189"/>
        <v>2011</v>
      </c>
      <c r="O2011" s="25" t="str">
        <f t="shared" si="190"/>
        <v>Aug</v>
      </c>
      <c r="P2011" s="19">
        <f t="shared" si="191"/>
        <v>40805.396087962959</v>
      </c>
      <c r="Q2011" t="b">
        <v>1</v>
      </c>
      <c r="R2011">
        <v>398</v>
      </c>
      <c r="S2011" t="b">
        <v>1</v>
      </c>
      <c r="T2011" t="s">
        <v>8295</v>
      </c>
      <c r="U2011" s="8">
        <v>3.05158</v>
      </c>
      <c r="V2011" s="17">
        <f t="shared" si="186"/>
        <v>383.3643216080402</v>
      </c>
      <c r="W2011" t="s">
        <v>8319</v>
      </c>
      <c r="X2011" t="s">
        <v>8349</v>
      </c>
    </row>
    <row r="2012" spans="1:24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21">
        <f t="shared" si="187"/>
        <v>42661.115081018514</v>
      </c>
      <c r="L2012" s="24">
        <v>42661.115081018521</v>
      </c>
      <c r="M2012" s="27">
        <f t="shared" si="188"/>
        <v>10</v>
      </c>
      <c r="N2012" s="27">
        <f t="shared" si="189"/>
        <v>2016</v>
      </c>
      <c r="O2012" s="25" t="str">
        <f t="shared" si="190"/>
        <v>Oct</v>
      </c>
      <c r="P2012" s="19">
        <f t="shared" si="191"/>
        <v>42697.156747685185</v>
      </c>
      <c r="Q2012" t="b">
        <v>1</v>
      </c>
      <c r="R2012">
        <v>1737</v>
      </c>
      <c r="S2012" t="b">
        <v>1</v>
      </c>
      <c r="T2012" t="s">
        <v>8295</v>
      </c>
      <c r="U2012" s="8">
        <v>3.2005299999999997</v>
      </c>
      <c r="V2012" s="17">
        <f t="shared" si="186"/>
        <v>55.276856649395505</v>
      </c>
      <c r="W2012" t="s">
        <v>8319</v>
      </c>
      <c r="X2012" t="s">
        <v>8349</v>
      </c>
    </row>
    <row r="2013" spans="1:24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21">
        <f t="shared" si="187"/>
        <v>42570.788090277776</v>
      </c>
      <c r="L2013" s="24">
        <v>42570.788090277776</v>
      </c>
      <c r="M2013" s="27">
        <f t="shared" si="188"/>
        <v>7</v>
      </c>
      <c r="N2013" s="27">
        <f t="shared" si="189"/>
        <v>2016</v>
      </c>
      <c r="O2013" s="25" t="str">
        <f t="shared" si="190"/>
        <v>Jul</v>
      </c>
      <c r="P2013" s="19">
        <f t="shared" si="191"/>
        <v>42600.788090277776</v>
      </c>
      <c r="Q2013" t="b">
        <v>1</v>
      </c>
      <c r="R2013">
        <v>971</v>
      </c>
      <c r="S2013" t="b">
        <v>1</v>
      </c>
      <c r="T2013" t="s">
        <v>8295</v>
      </c>
      <c r="U2013" s="8">
        <v>8.1956399999999991</v>
      </c>
      <c r="V2013" s="17">
        <f t="shared" si="186"/>
        <v>422.02059732234807</v>
      </c>
      <c r="W2013" t="s">
        <v>8319</v>
      </c>
      <c r="X2013" t="s">
        <v>8349</v>
      </c>
    </row>
    <row r="2014" spans="1:24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21">
        <f t="shared" si="187"/>
        <v>42347.150150462963</v>
      </c>
      <c r="L2014" s="24">
        <v>42347.150150462963</v>
      </c>
      <c r="M2014" s="27">
        <f t="shared" si="188"/>
        <v>12</v>
      </c>
      <c r="N2014" s="27">
        <f t="shared" si="189"/>
        <v>2015</v>
      </c>
      <c r="O2014" s="25" t="str">
        <f t="shared" si="190"/>
        <v>Dec</v>
      </c>
      <c r="P2014" s="19">
        <f t="shared" si="191"/>
        <v>42380.749999999993</v>
      </c>
      <c r="Q2014" t="b">
        <v>1</v>
      </c>
      <c r="R2014">
        <v>183</v>
      </c>
      <c r="S2014" t="b">
        <v>1</v>
      </c>
      <c r="T2014" t="s">
        <v>8295</v>
      </c>
      <c r="U2014" s="8">
        <v>2.3490000000000002</v>
      </c>
      <c r="V2014" s="17">
        <f t="shared" si="186"/>
        <v>64.180327868852459</v>
      </c>
      <c r="W2014" t="s">
        <v>8319</v>
      </c>
      <c r="X2014" t="s">
        <v>8349</v>
      </c>
    </row>
    <row r="2015" spans="1:24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21">
        <f t="shared" si="187"/>
        <v>42010.613900462959</v>
      </c>
      <c r="L2015" s="24">
        <v>42010.613900462966</v>
      </c>
      <c r="M2015" s="27">
        <f t="shared" si="188"/>
        <v>1</v>
      </c>
      <c r="N2015" s="27">
        <f t="shared" si="189"/>
        <v>2015</v>
      </c>
      <c r="O2015" s="25" t="str">
        <f t="shared" si="190"/>
        <v>Jan</v>
      </c>
      <c r="P2015" s="19">
        <f t="shared" si="191"/>
        <v>42040.613900462959</v>
      </c>
      <c r="Q2015" t="b">
        <v>1</v>
      </c>
      <c r="R2015">
        <v>4562</v>
      </c>
      <c r="S2015" t="b">
        <v>1</v>
      </c>
      <c r="T2015" t="s">
        <v>8295</v>
      </c>
      <c r="U2015" s="8">
        <v>4.9491375</v>
      </c>
      <c r="V2015" s="17">
        <f t="shared" si="186"/>
        <v>173.57781674704077</v>
      </c>
      <c r="W2015" t="s">
        <v>8319</v>
      </c>
      <c r="X2015" t="s">
        <v>8349</v>
      </c>
    </row>
    <row r="2016" spans="1:24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21">
        <f t="shared" si="187"/>
        <v>42499.752476851849</v>
      </c>
      <c r="L2016" s="24">
        <v>42499.752476851849</v>
      </c>
      <c r="M2016" s="27">
        <f t="shared" si="188"/>
        <v>5</v>
      </c>
      <c r="N2016" s="27">
        <f t="shared" si="189"/>
        <v>2016</v>
      </c>
      <c r="O2016" s="25" t="str">
        <f t="shared" si="190"/>
        <v>May</v>
      </c>
      <c r="P2016" s="19">
        <f t="shared" si="191"/>
        <v>42559.752476851849</v>
      </c>
      <c r="Q2016" t="b">
        <v>1</v>
      </c>
      <c r="R2016">
        <v>26457</v>
      </c>
      <c r="S2016" t="b">
        <v>1</v>
      </c>
      <c r="T2016" t="s">
        <v>8295</v>
      </c>
      <c r="U2016" s="8">
        <v>78.137822333333332</v>
      </c>
      <c r="V2016" s="17">
        <f t="shared" si="186"/>
        <v>88.601680840609291</v>
      </c>
      <c r="W2016" t="s">
        <v>8319</v>
      </c>
      <c r="X2016" t="s">
        <v>8349</v>
      </c>
    </row>
    <row r="2017" spans="1:24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21">
        <f t="shared" si="187"/>
        <v>41324.006238425922</v>
      </c>
      <c r="L2017" s="24">
        <v>41324.006238425929</v>
      </c>
      <c r="M2017" s="27">
        <f t="shared" si="188"/>
        <v>2</v>
      </c>
      <c r="N2017" s="27">
        <f t="shared" si="189"/>
        <v>2013</v>
      </c>
      <c r="O2017" s="25" t="str">
        <f t="shared" si="190"/>
        <v>Feb</v>
      </c>
      <c r="P2017" s="19">
        <f t="shared" si="191"/>
        <v>41357.964571759258</v>
      </c>
      <c r="Q2017" t="b">
        <v>1</v>
      </c>
      <c r="R2017">
        <v>162</v>
      </c>
      <c r="S2017" t="b">
        <v>1</v>
      </c>
      <c r="T2017" t="s">
        <v>8295</v>
      </c>
      <c r="U2017" s="8">
        <v>1.1300013888888889</v>
      </c>
      <c r="V2017" s="17">
        <f t="shared" si="186"/>
        <v>50.222283950617282</v>
      </c>
      <c r="W2017" t="s">
        <v>8319</v>
      </c>
      <c r="X2017" t="s">
        <v>8349</v>
      </c>
    </row>
    <row r="2018" spans="1:24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21">
        <f t="shared" si="187"/>
        <v>40765.668553240735</v>
      </c>
      <c r="L2018" s="24">
        <v>40765.668553240743</v>
      </c>
      <c r="M2018" s="27">
        <f t="shared" si="188"/>
        <v>8</v>
      </c>
      <c r="N2018" s="27">
        <f t="shared" si="189"/>
        <v>2011</v>
      </c>
      <c r="O2018" s="25" t="str">
        <f t="shared" si="190"/>
        <v>Aug</v>
      </c>
      <c r="P2018" s="19">
        <f t="shared" si="191"/>
        <v>40795.668553240735</v>
      </c>
      <c r="Q2018" t="b">
        <v>1</v>
      </c>
      <c r="R2018">
        <v>479</v>
      </c>
      <c r="S2018" t="b">
        <v>1</v>
      </c>
      <c r="T2018" t="s">
        <v>8295</v>
      </c>
      <c r="U2018" s="8">
        <v>9.2154220000000002</v>
      </c>
      <c r="V2018" s="17">
        <f t="shared" si="186"/>
        <v>192.38876826722338</v>
      </c>
      <c r="W2018" t="s">
        <v>8319</v>
      </c>
      <c r="X2018" t="s">
        <v>8349</v>
      </c>
    </row>
    <row r="2019" spans="1:24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21">
        <f t="shared" si="187"/>
        <v>41312.672442129631</v>
      </c>
      <c r="L2019" s="24">
        <v>41312.672442129631</v>
      </c>
      <c r="M2019" s="27">
        <f t="shared" si="188"/>
        <v>2</v>
      </c>
      <c r="N2019" s="27">
        <f t="shared" si="189"/>
        <v>2013</v>
      </c>
      <c r="O2019" s="25" t="str">
        <f t="shared" si="190"/>
        <v>Feb</v>
      </c>
      <c r="P2019" s="19">
        <f t="shared" si="191"/>
        <v>41342.672442129631</v>
      </c>
      <c r="Q2019" t="b">
        <v>1</v>
      </c>
      <c r="R2019">
        <v>426</v>
      </c>
      <c r="S2019" t="b">
        <v>1</v>
      </c>
      <c r="T2019" t="s">
        <v>8295</v>
      </c>
      <c r="U2019" s="8">
        <v>1.2510239999999999</v>
      </c>
      <c r="V2019" s="17">
        <f t="shared" si="186"/>
        <v>73.416901408450698</v>
      </c>
      <c r="W2019" t="s">
        <v>8319</v>
      </c>
      <c r="X2019" t="s">
        <v>8349</v>
      </c>
    </row>
    <row r="2020" spans="1:24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21">
        <f t="shared" si="187"/>
        <v>40960.849016203698</v>
      </c>
      <c r="L2020" s="24">
        <v>40960.849016203705</v>
      </c>
      <c r="M2020" s="27">
        <f t="shared" si="188"/>
        <v>2</v>
      </c>
      <c r="N2020" s="27">
        <f t="shared" si="189"/>
        <v>2012</v>
      </c>
      <c r="O2020" s="25" t="str">
        <f t="shared" si="190"/>
        <v>Feb</v>
      </c>
      <c r="P2020" s="19">
        <f t="shared" si="191"/>
        <v>40991.958333333328</v>
      </c>
      <c r="Q2020" t="b">
        <v>1</v>
      </c>
      <c r="R2020">
        <v>450</v>
      </c>
      <c r="S2020" t="b">
        <v>1</v>
      </c>
      <c r="T2020" t="s">
        <v>8295</v>
      </c>
      <c r="U2020" s="8">
        <v>1.0224343076923077</v>
      </c>
      <c r="V2020" s="17">
        <f t="shared" si="186"/>
        <v>147.68495555555555</v>
      </c>
      <c r="W2020" t="s">
        <v>8319</v>
      </c>
      <c r="X2020" t="s">
        <v>8349</v>
      </c>
    </row>
    <row r="2021" spans="1:24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21">
        <f t="shared" si="187"/>
        <v>42199.157511574071</v>
      </c>
      <c r="L2021" s="24">
        <v>42199.157511574071</v>
      </c>
      <c r="M2021" s="27">
        <f t="shared" si="188"/>
        <v>7</v>
      </c>
      <c r="N2021" s="27">
        <f t="shared" si="189"/>
        <v>2015</v>
      </c>
      <c r="O2021" s="25" t="str">
        <f t="shared" si="190"/>
        <v>Jul</v>
      </c>
      <c r="P2021" s="19">
        <f t="shared" si="191"/>
        <v>42229.157511574071</v>
      </c>
      <c r="Q2021" t="b">
        <v>1</v>
      </c>
      <c r="R2021">
        <v>1780</v>
      </c>
      <c r="S2021" t="b">
        <v>1</v>
      </c>
      <c r="T2021" t="s">
        <v>8295</v>
      </c>
      <c r="U2021" s="8">
        <v>4.8490975000000001</v>
      </c>
      <c r="V2021" s="17">
        <f t="shared" si="186"/>
        <v>108.96848314606741</v>
      </c>
      <c r="W2021" t="s">
        <v>8319</v>
      </c>
      <c r="X2021" t="s">
        <v>8349</v>
      </c>
    </row>
    <row r="2022" spans="1:24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21">
        <f t="shared" si="187"/>
        <v>42605.500243055554</v>
      </c>
      <c r="L2022" s="24">
        <v>42605.500243055554</v>
      </c>
      <c r="M2022" s="27">
        <f t="shared" si="188"/>
        <v>8</v>
      </c>
      <c r="N2022" s="27">
        <f t="shared" si="189"/>
        <v>2016</v>
      </c>
      <c r="O2022" s="25" t="str">
        <f t="shared" si="190"/>
        <v>Aug</v>
      </c>
      <c r="P2022" s="19">
        <f t="shared" si="191"/>
        <v>42635.500243055554</v>
      </c>
      <c r="Q2022" t="b">
        <v>1</v>
      </c>
      <c r="R2022">
        <v>122</v>
      </c>
      <c r="S2022" t="b">
        <v>1</v>
      </c>
      <c r="T2022" t="s">
        <v>8295</v>
      </c>
      <c r="U2022" s="8">
        <v>1.9233333333333333</v>
      </c>
      <c r="V2022" s="17">
        <f t="shared" si="186"/>
        <v>23.647540983606557</v>
      </c>
      <c r="W2022" t="s">
        <v>8319</v>
      </c>
      <c r="X2022" t="s">
        <v>8349</v>
      </c>
    </row>
    <row r="2023" spans="1:24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21">
        <f t="shared" si="187"/>
        <v>41736.889166666668</v>
      </c>
      <c r="L2023" s="24">
        <v>41736.889166666668</v>
      </c>
      <c r="M2023" s="27">
        <f t="shared" si="188"/>
        <v>4</v>
      </c>
      <c r="N2023" s="27">
        <f t="shared" si="189"/>
        <v>2014</v>
      </c>
      <c r="O2023" s="25" t="str">
        <f t="shared" si="190"/>
        <v>Apr</v>
      </c>
      <c r="P2023" s="19">
        <f t="shared" si="191"/>
        <v>41773.75277777778</v>
      </c>
      <c r="Q2023" t="b">
        <v>1</v>
      </c>
      <c r="R2023">
        <v>95</v>
      </c>
      <c r="S2023" t="b">
        <v>1</v>
      </c>
      <c r="T2023" t="s">
        <v>8295</v>
      </c>
      <c r="U2023" s="8">
        <v>2.8109999999999999</v>
      </c>
      <c r="V2023" s="17">
        <f t="shared" si="186"/>
        <v>147.94736842105263</v>
      </c>
      <c r="W2023" t="s">
        <v>8319</v>
      </c>
      <c r="X2023" t="s">
        <v>8349</v>
      </c>
    </row>
    <row r="2024" spans="1:24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21">
        <f t="shared" si="187"/>
        <v>41860.862233796295</v>
      </c>
      <c r="L2024" s="24">
        <v>41860.862233796295</v>
      </c>
      <c r="M2024" s="27">
        <f t="shared" si="188"/>
        <v>8</v>
      </c>
      <c r="N2024" s="27">
        <f t="shared" si="189"/>
        <v>2014</v>
      </c>
      <c r="O2024" s="25" t="str">
        <f t="shared" si="190"/>
        <v>Aug</v>
      </c>
      <c r="P2024" s="19">
        <f t="shared" si="191"/>
        <v>41905.862233796295</v>
      </c>
      <c r="Q2024" t="b">
        <v>1</v>
      </c>
      <c r="R2024">
        <v>325</v>
      </c>
      <c r="S2024" t="b">
        <v>1</v>
      </c>
      <c r="T2024" t="s">
        <v>8295</v>
      </c>
      <c r="U2024" s="8">
        <v>1.2513700000000001</v>
      </c>
      <c r="V2024" s="17">
        <f t="shared" si="186"/>
        <v>385.03692307692307</v>
      </c>
      <c r="W2024" t="s">
        <v>8319</v>
      </c>
      <c r="X2024" t="s">
        <v>8349</v>
      </c>
    </row>
    <row r="2025" spans="1:24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21">
        <f t="shared" si="187"/>
        <v>42502.36078703704</v>
      </c>
      <c r="L2025" s="24">
        <v>42502.36078703704</v>
      </c>
      <c r="M2025" s="27">
        <f t="shared" si="188"/>
        <v>5</v>
      </c>
      <c r="N2025" s="27">
        <f t="shared" si="189"/>
        <v>2016</v>
      </c>
      <c r="O2025" s="25" t="str">
        <f t="shared" si="190"/>
        <v>May</v>
      </c>
      <c r="P2025" s="19">
        <f t="shared" si="191"/>
        <v>42532.36078703704</v>
      </c>
      <c r="Q2025" t="b">
        <v>1</v>
      </c>
      <c r="R2025">
        <v>353</v>
      </c>
      <c r="S2025" t="b">
        <v>1</v>
      </c>
      <c r="T2025" t="s">
        <v>8295</v>
      </c>
      <c r="U2025" s="8">
        <v>1.61459</v>
      </c>
      <c r="V2025" s="17">
        <f t="shared" si="186"/>
        <v>457.39093484419266</v>
      </c>
      <c r="W2025" t="s">
        <v>8319</v>
      </c>
      <c r="X2025" t="s">
        <v>8349</v>
      </c>
    </row>
    <row r="2026" spans="1:24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21">
        <f t="shared" si="187"/>
        <v>42136.212418981479</v>
      </c>
      <c r="L2026" s="24">
        <v>42136.212418981479</v>
      </c>
      <c r="M2026" s="27">
        <f t="shared" si="188"/>
        <v>5</v>
      </c>
      <c r="N2026" s="27">
        <f t="shared" si="189"/>
        <v>2015</v>
      </c>
      <c r="O2026" s="25" t="str">
        <f t="shared" si="190"/>
        <v>May</v>
      </c>
      <c r="P2026" s="19">
        <f t="shared" si="191"/>
        <v>42166.212418981479</v>
      </c>
      <c r="Q2026" t="b">
        <v>1</v>
      </c>
      <c r="R2026">
        <v>105</v>
      </c>
      <c r="S2026" t="b">
        <v>1</v>
      </c>
      <c r="T2026" t="s">
        <v>8295</v>
      </c>
      <c r="U2026" s="8">
        <v>5.8535000000000004</v>
      </c>
      <c r="V2026" s="17">
        <f t="shared" si="186"/>
        <v>222.99047619047619</v>
      </c>
      <c r="W2026" t="s">
        <v>8319</v>
      </c>
      <c r="X2026" t="s">
        <v>8349</v>
      </c>
    </row>
    <row r="2027" spans="1:24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21">
        <f t="shared" si="187"/>
        <v>41099.758611111109</v>
      </c>
      <c r="L2027" s="24">
        <v>41099.758611111109</v>
      </c>
      <c r="M2027" s="27">
        <f t="shared" si="188"/>
        <v>7</v>
      </c>
      <c r="N2027" s="27">
        <f t="shared" si="189"/>
        <v>2012</v>
      </c>
      <c r="O2027" s="25" t="str">
        <f t="shared" si="190"/>
        <v>Jul</v>
      </c>
      <c r="P2027" s="19">
        <f t="shared" si="191"/>
        <v>41133.916666666664</v>
      </c>
      <c r="Q2027" t="b">
        <v>1</v>
      </c>
      <c r="R2027">
        <v>729</v>
      </c>
      <c r="S2027" t="b">
        <v>1</v>
      </c>
      <c r="T2027" t="s">
        <v>8295</v>
      </c>
      <c r="U2027" s="8">
        <v>2.0114999999999998</v>
      </c>
      <c r="V2027" s="17">
        <f t="shared" si="186"/>
        <v>220.74074074074073</v>
      </c>
      <c r="W2027" t="s">
        <v>8319</v>
      </c>
      <c r="X2027" t="s">
        <v>8349</v>
      </c>
    </row>
    <row r="2028" spans="1:24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21">
        <f t="shared" si="187"/>
        <v>42135.976226851846</v>
      </c>
      <c r="L2028" s="24">
        <v>42135.976226851853</v>
      </c>
      <c r="M2028" s="27">
        <f t="shared" si="188"/>
        <v>5</v>
      </c>
      <c r="N2028" s="27">
        <f t="shared" si="189"/>
        <v>2015</v>
      </c>
      <c r="O2028" s="25" t="str">
        <f t="shared" si="190"/>
        <v>May</v>
      </c>
      <c r="P2028" s="19">
        <f t="shared" si="191"/>
        <v>42165.976226851846</v>
      </c>
      <c r="Q2028" t="b">
        <v>1</v>
      </c>
      <c r="R2028">
        <v>454</v>
      </c>
      <c r="S2028" t="b">
        <v>1</v>
      </c>
      <c r="T2028" t="s">
        <v>8295</v>
      </c>
      <c r="U2028" s="8">
        <v>1.3348307999999998</v>
      </c>
      <c r="V2028" s="17">
        <f t="shared" si="186"/>
        <v>73.503898678414089</v>
      </c>
      <c r="W2028" t="s">
        <v>8319</v>
      </c>
      <c r="X2028" t="s">
        <v>8349</v>
      </c>
    </row>
    <row r="2029" spans="1:24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21">
        <f t="shared" si="187"/>
        <v>41704.527604166666</v>
      </c>
      <c r="L2029" s="24">
        <v>41704.527604166666</v>
      </c>
      <c r="M2029" s="27">
        <f t="shared" si="188"/>
        <v>3</v>
      </c>
      <c r="N2029" s="27">
        <f t="shared" si="189"/>
        <v>2014</v>
      </c>
      <c r="O2029" s="25" t="str">
        <f t="shared" si="190"/>
        <v>Mar</v>
      </c>
      <c r="P2029" s="19">
        <f t="shared" si="191"/>
        <v>41749.957638888889</v>
      </c>
      <c r="Q2029" t="b">
        <v>1</v>
      </c>
      <c r="R2029">
        <v>539</v>
      </c>
      <c r="S2029" t="b">
        <v>1</v>
      </c>
      <c r="T2029" t="s">
        <v>8295</v>
      </c>
      <c r="U2029" s="8">
        <v>1.2024900000000001</v>
      </c>
      <c r="V2029" s="17">
        <f t="shared" si="186"/>
        <v>223.09647495361781</v>
      </c>
      <c r="W2029" t="s">
        <v>8319</v>
      </c>
      <c r="X2029" t="s">
        <v>8349</v>
      </c>
    </row>
    <row r="2030" spans="1:24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21">
        <f t="shared" si="187"/>
        <v>42048.605543981474</v>
      </c>
      <c r="L2030" s="24">
        <v>42048.605543981481</v>
      </c>
      <c r="M2030" s="27">
        <f t="shared" si="188"/>
        <v>2</v>
      </c>
      <c r="N2030" s="27">
        <f t="shared" si="189"/>
        <v>2015</v>
      </c>
      <c r="O2030" s="25" t="str">
        <f t="shared" si="190"/>
        <v>Feb</v>
      </c>
      <c r="P2030" s="19">
        <f t="shared" si="191"/>
        <v>42093.563877314817</v>
      </c>
      <c r="Q2030" t="b">
        <v>1</v>
      </c>
      <c r="R2030">
        <v>79</v>
      </c>
      <c r="S2030" t="b">
        <v>1</v>
      </c>
      <c r="T2030" t="s">
        <v>8295</v>
      </c>
      <c r="U2030" s="8">
        <v>1.2616666666666667</v>
      </c>
      <c r="V2030" s="17">
        <f t="shared" si="186"/>
        <v>47.911392405063289</v>
      </c>
      <c r="W2030" t="s">
        <v>8319</v>
      </c>
      <c r="X2030" t="s">
        <v>8349</v>
      </c>
    </row>
    <row r="2031" spans="1:24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21">
        <f t="shared" si="187"/>
        <v>40215.710717592592</v>
      </c>
      <c r="L2031" s="24">
        <v>40215.710717592592</v>
      </c>
      <c r="M2031" s="27">
        <f t="shared" si="188"/>
        <v>2</v>
      </c>
      <c r="N2031" s="27">
        <f t="shared" si="189"/>
        <v>2010</v>
      </c>
      <c r="O2031" s="25" t="str">
        <f t="shared" si="190"/>
        <v>Feb</v>
      </c>
      <c r="P2031" s="19">
        <f t="shared" si="191"/>
        <v>40252.704861111109</v>
      </c>
      <c r="Q2031" t="b">
        <v>1</v>
      </c>
      <c r="R2031">
        <v>94</v>
      </c>
      <c r="S2031" t="b">
        <v>1</v>
      </c>
      <c r="T2031" t="s">
        <v>8295</v>
      </c>
      <c r="U2031" s="8">
        <v>3.6120000000000001</v>
      </c>
      <c r="V2031" s="17">
        <f t="shared" si="186"/>
        <v>96.063829787234042</v>
      </c>
      <c r="W2031" t="s">
        <v>8319</v>
      </c>
      <c r="X2031" t="s">
        <v>8349</v>
      </c>
    </row>
    <row r="2032" spans="1:24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21">
        <f t="shared" si="187"/>
        <v>41847.813437500001</v>
      </c>
      <c r="L2032" s="24">
        <v>41847.813437500001</v>
      </c>
      <c r="M2032" s="27">
        <f t="shared" si="188"/>
        <v>7</v>
      </c>
      <c r="N2032" s="27">
        <f t="shared" si="189"/>
        <v>2014</v>
      </c>
      <c r="O2032" s="25" t="str">
        <f t="shared" si="190"/>
        <v>Jul</v>
      </c>
      <c r="P2032" s="19">
        <f t="shared" si="191"/>
        <v>41877.813437500001</v>
      </c>
      <c r="Q2032" t="b">
        <v>1</v>
      </c>
      <c r="R2032">
        <v>625</v>
      </c>
      <c r="S2032" t="b">
        <v>1</v>
      </c>
      <c r="T2032" t="s">
        <v>8295</v>
      </c>
      <c r="U2032" s="8">
        <v>2.26239013671875</v>
      </c>
      <c r="V2032" s="17">
        <f t="shared" si="186"/>
        <v>118.6144</v>
      </c>
      <c r="W2032" t="s">
        <v>8319</v>
      </c>
      <c r="X2032" t="s">
        <v>8349</v>
      </c>
    </row>
    <row r="2033" spans="1:24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21">
        <f t="shared" si="187"/>
        <v>41212.788148148145</v>
      </c>
      <c r="L2033" s="24">
        <v>41212.788148148145</v>
      </c>
      <c r="M2033" s="27">
        <f t="shared" si="188"/>
        <v>10</v>
      </c>
      <c r="N2033" s="27">
        <f t="shared" si="189"/>
        <v>2012</v>
      </c>
      <c r="O2033" s="25" t="str">
        <f t="shared" si="190"/>
        <v>Oct</v>
      </c>
      <c r="P2033" s="19">
        <f t="shared" si="191"/>
        <v>41242.788148148145</v>
      </c>
      <c r="Q2033" t="b">
        <v>1</v>
      </c>
      <c r="R2033">
        <v>508</v>
      </c>
      <c r="S2033" t="b">
        <v>1</v>
      </c>
      <c r="T2033" t="s">
        <v>8295</v>
      </c>
      <c r="U2033" s="8">
        <v>1.2035</v>
      </c>
      <c r="V2033" s="17">
        <f t="shared" si="186"/>
        <v>118.45472440944881</v>
      </c>
      <c r="W2033" t="s">
        <v>8319</v>
      </c>
      <c r="X2033" t="s">
        <v>8349</v>
      </c>
    </row>
    <row r="2034" spans="1:24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21">
        <f t="shared" si="187"/>
        <v>41975.120983796289</v>
      </c>
      <c r="L2034" s="24">
        <v>41975.120983796296</v>
      </c>
      <c r="M2034" s="27">
        <f t="shared" si="188"/>
        <v>12</v>
      </c>
      <c r="N2034" s="27">
        <f t="shared" si="189"/>
        <v>2014</v>
      </c>
      <c r="O2034" s="25" t="str">
        <f t="shared" si="190"/>
        <v>Dec</v>
      </c>
      <c r="P2034" s="19">
        <f t="shared" si="191"/>
        <v>42012.833333333336</v>
      </c>
      <c r="Q2034" t="b">
        <v>1</v>
      </c>
      <c r="R2034">
        <v>531</v>
      </c>
      <c r="S2034" t="b">
        <v>1</v>
      </c>
      <c r="T2034" t="s">
        <v>8295</v>
      </c>
      <c r="U2034" s="8">
        <v>3.0418799999999999</v>
      </c>
      <c r="V2034" s="17">
        <f t="shared" si="186"/>
        <v>143.21468926553672</v>
      </c>
      <c r="W2034" t="s">
        <v>8319</v>
      </c>
      <c r="X2034" t="s">
        <v>8349</v>
      </c>
    </row>
    <row r="2035" spans="1:24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21">
        <f t="shared" si="187"/>
        <v>42689.35733796296</v>
      </c>
      <c r="L2035" s="24">
        <v>42689.35733796296</v>
      </c>
      <c r="M2035" s="27">
        <f t="shared" si="188"/>
        <v>11</v>
      </c>
      <c r="N2035" s="27">
        <f t="shared" si="189"/>
        <v>2016</v>
      </c>
      <c r="O2035" s="25" t="str">
        <f t="shared" si="190"/>
        <v>Nov</v>
      </c>
      <c r="P2035" s="19">
        <f t="shared" si="191"/>
        <v>42718.999999999993</v>
      </c>
      <c r="Q2035" t="b">
        <v>1</v>
      </c>
      <c r="R2035">
        <v>158</v>
      </c>
      <c r="S2035" t="b">
        <v>1</v>
      </c>
      <c r="T2035" t="s">
        <v>8295</v>
      </c>
      <c r="U2035" s="8">
        <v>1.7867599999999999</v>
      </c>
      <c r="V2035" s="17">
        <f t="shared" si="186"/>
        <v>282.71518987341773</v>
      </c>
      <c r="W2035" t="s">
        <v>8319</v>
      </c>
      <c r="X2035" t="s">
        <v>8349</v>
      </c>
    </row>
    <row r="2036" spans="1:24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21">
        <f t="shared" si="187"/>
        <v>41724.874050925922</v>
      </c>
      <c r="L2036" s="24">
        <v>41724.874050925922</v>
      </c>
      <c r="M2036" s="27">
        <f t="shared" si="188"/>
        <v>3</v>
      </c>
      <c r="N2036" s="27">
        <f t="shared" si="189"/>
        <v>2014</v>
      </c>
      <c r="O2036" s="25" t="str">
        <f t="shared" si="190"/>
        <v>Mar</v>
      </c>
      <c r="P2036" s="19">
        <f t="shared" si="191"/>
        <v>41754.874050925922</v>
      </c>
      <c r="Q2036" t="b">
        <v>1</v>
      </c>
      <c r="R2036">
        <v>508</v>
      </c>
      <c r="S2036" t="b">
        <v>1</v>
      </c>
      <c r="T2036" t="s">
        <v>8295</v>
      </c>
      <c r="U2036" s="8">
        <v>3.868199871794872</v>
      </c>
      <c r="V2036" s="17">
        <f t="shared" si="186"/>
        <v>593.93620078740162</v>
      </c>
      <c r="W2036" t="s">
        <v>8319</v>
      </c>
      <c r="X2036" t="s">
        <v>8349</v>
      </c>
    </row>
    <row r="2037" spans="1:24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21">
        <f t="shared" si="187"/>
        <v>42075.921678240738</v>
      </c>
      <c r="L2037" s="24">
        <v>42075.921678240738</v>
      </c>
      <c r="M2037" s="27">
        <f t="shared" si="188"/>
        <v>3</v>
      </c>
      <c r="N2037" s="27">
        <f t="shared" si="189"/>
        <v>2015</v>
      </c>
      <c r="O2037" s="25" t="str">
        <f t="shared" si="190"/>
        <v>Mar</v>
      </c>
      <c r="P2037" s="19">
        <f t="shared" si="191"/>
        <v>42131.081944444442</v>
      </c>
      <c r="Q2037" t="b">
        <v>1</v>
      </c>
      <c r="R2037">
        <v>644</v>
      </c>
      <c r="S2037" t="b">
        <v>1</v>
      </c>
      <c r="T2037" t="s">
        <v>8295</v>
      </c>
      <c r="U2037" s="8">
        <v>2.1103642500000004</v>
      </c>
      <c r="V2037" s="17">
        <f t="shared" si="186"/>
        <v>262.15704968944101</v>
      </c>
      <c r="W2037" t="s">
        <v>8319</v>
      </c>
      <c r="X2037" t="s">
        <v>8349</v>
      </c>
    </row>
    <row r="2038" spans="1:24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21">
        <f t="shared" si="187"/>
        <v>42311.41674768518</v>
      </c>
      <c r="L2038" s="24">
        <v>42311.416747685187</v>
      </c>
      <c r="M2038" s="27">
        <f t="shared" si="188"/>
        <v>11</v>
      </c>
      <c r="N2038" s="27">
        <f t="shared" si="189"/>
        <v>2015</v>
      </c>
      <c r="O2038" s="25" t="str">
        <f t="shared" si="190"/>
        <v>Nov</v>
      </c>
      <c r="P2038" s="19">
        <f t="shared" si="191"/>
        <v>42356.833333333336</v>
      </c>
      <c r="Q2038" t="b">
        <v>1</v>
      </c>
      <c r="R2038">
        <v>848</v>
      </c>
      <c r="S2038" t="b">
        <v>1</v>
      </c>
      <c r="T2038" t="s">
        <v>8295</v>
      </c>
      <c r="U2038" s="8">
        <v>1.3166833333333334</v>
      </c>
      <c r="V2038" s="17">
        <f t="shared" si="186"/>
        <v>46.580778301886795</v>
      </c>
      <c r="W2038" t="s">
        <v>8319</v>
      </c>
      <c r="X2038" t="s">
        <v>8349</v>
      </c>
    </row>
    <row r="2039" spans="1:24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21">
        <f t="shared" si="187"/>
        <v>41738.656469907401</v>
      </c>
      <c r="L2039" s="24">
        <v>41738.656469907408</v>
      </c>
      <c r="M2039" s="27">
        <f t="shared" si="188"/>
        <v>4</v>
      </c>
      <c r="N2039" s="27">
        <f t="shared" si="189"/>
        <v>2014</v>
      </c>
      <c r="O2039" s="25" t="str">
        <f t="shared" si="190"/>
        <v>Apr</v>
      </c>
      <c r="P2039" s="19">
        <f t="shared" si="191"/>
        <v>41768.656469907401</v>
      </c>
      <c r="Q2039" t="b">
        <v>1</v>
      </c>
      <c r="R2039">
        <v>429</v>
      </c>
      <c r="S2039" t="b">
        <v>1</v>
      </c>
      <c r="T2039" t="s">
        <v>8295</v>
      </c>
      <c r="U2039" s="8">
        <v>3.0047639999999998</v>
      </c>
      <c r="V2039" s="17">
        <f t="shared" si="186"/>
        <v>70.041118881118877</v>
      </c>
      <c r="W2039" t="s">
        <v>8319</v>
      </c>
      <c r="X2039" t="s">
        <v>8349</v>
      </c>
    </row>
    <row r="2040" spans="1:24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21">
        <f t="shared" si="187"/>
        <v>41578.001770833333</v>
      </c>
      <c r="L2040" s="24">
        <v>41578.001770833333</v>
      </c>
      <c r="M2040" s="27">
        <f t="shared" si="188"/>
        <v>10</v>
      </c>
      <c r="N2040" s="27">
        <f t="shared" si="189"/>
        <v>2013</v>
      </c>
      <c r="O2040" s="25" t="str">
        <f t="shared" si="190"/>
        <v>Oct</v>
      </c>
      <c r="P2040" s="19">
        <f t="shared" si="191"/>
        <v>41638.043437499997</v>
      </c>
      <c r="Q2040" t="b">
        <v>1</v>
      </c>
      <c r="R2040">
        <v>204</v>
      </c>
      <c r="S2040" t="b">
        <v>1</v>
      </c>
      <c r="T2040" t="s">
        <v>8295</v>
      </c>
      <c r="U2040" s="8">
        <v>4.2051249999999998</v>
      </c>
      <c r="V2040" s="17">
        <f t="shared" si="186"/>
        <v>164.90686274509804</v>
      </c>
      <c r="W2040" t="s">
        <v>8319</v>
      </c>
      <c r="X2040" t="s">
        <v>8349</v>
      </c>
    </row>
    <row r="2041" spans="1:24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21">
        <f t="shared" si="187"/>
        <v>41424.062743055554</v>
      </c>
      <c r="L2041" s="24">
        <v>41424.062743055554</v>
      </c>
      <c r="M2041" s="27">
        <f t="shared" si="188"/>
        <v>5</v>
      </c>
      <c r="N2041" s="27">
        <f t="shared" si="189"/>
        <v>2013</v>
      </c>
      <c r="O2041" s="25" t="str">
        <f t="shared" si="190"/>
        <v>May</v>
      </c>
      <c r="P2041" s="19">
        <f t="shared" si="191"/>
        <v>41456.541666666664</v>
      </c>
      <c r="Q2041" t="b">
        <v>1</v>
      </c>
      <c r="R2041">
        <v>379</v>
      </c>
      <c r="S2041" t="b">
        <v>1</v>
      </c>
      <c r="T2041" t="s">
        <v>8295</v>
      </c>
      <c r="U2041" s="8">
        <v>1.362168</v>
      </c>
      <c r="V2041" s="17">
        <f t="shared" si="186"/>
        <v>449.26385224274406</v>
      </c>
      <c r="W2041" t="s">
        <v>8319</v>
      </c>
      <c r="X2041" t="s">
        <v>8349</v>
      </c>
    </row>
    <row r="2042" spans="1:24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21">
        <f t="shared" si="187"/>
        <v>42675.23061342592</v>
      </c>
      <c r="L2042" s="24">
        <v>42675.230613425927</v>
      </c>
      <c r="M2042" s="27">
        <f t="shared" si="188"/>
        <v>11</v>
      </c>
      <c r="N2042" s="27">
        <f t="shared" si="189"/>
        <v>2016</v>
      </c>
      <c r="O2042" s="25" t="str">
        <f t="shared" si="190"/>
        <v>Nov</v>
      </c>
      <c r="P2042" s="19">
        <f t="shared" si="191"/>
        <v>42704.999305555553</v>
      </c>
      <c r="Q2042" t="b">
        <v>1</v>
      </c>
      <c r="R2042">
        <v>271</v>
      </c>
      <c r="S2042" t="b">
        <v>1</v>
      </c>
      <c r="T2042" t="s">
        <v>8295</v>
      </c>
      <c r="U2042" s="8">
        <v>2.4817133333333334</v>
      </c>
      <c r="V2042" s="17">
        <f t="shared" si="186"/>
        <v>27.472841328413285</v>
      </c>
      <c r="W2042" t="s">
        <v>8319</v>
      </c>
      <c r="X2042" t="s">
        <v>8349</v>
      </c>
    </row>
    <row r="2043" spans="1:24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21">
        <f t="shared" si="187"/>
        <v>41578.718784722216</v>
      </c>
      <c r="L2043" s="24">
        <v>41578.718784722223</v>
      </c>
      <c r="M2043" s="27">
        <f t="shared" si="188"/>
        <v>10</v>
      </c>
      <c r="N2043" s="27">
        <f t="shared" si="189"/>
        <v>2013</v>
      </c>
      <c r="O2043" s="25" t="str">
        <f t="shared" si="190"/>
        <v>Oct</v>
      </c>
      <c r="P2043" s="19">
        <f t="shared" si="191"/>
        <v>41593.760451388887</v>
      </c>
      <c r="Q2043" t="b">
        <v>0</v>
      </c>
      <c r="R2043">
        <v>120</v>
      </c>
      <c r="S2043" t="b">
        <v>1</v>
      </c>
      <c r="T2043" t="s">
        <v>8295</v>
      </c>
      <c r="U2043" s="8">
        <v>1.8186315789473684</v>
      </c>
      <c r="V2043" s="17">
        <f t="shared" si="186"/>
        <v>143.97499999999999</v>
      </c>
      <c r="W2043" t="s">
        <v>8319</v>
      </c>
      <c r="X2043" t="s">
        <v>8349</v>
      </c>
    </row>
    <row r="2044" spans="1:24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21">
        <f t="shared" si="187"/>
        <v>42654.317442129628</v>
      </c>
      <c r="L2044" s="24">
        <v>42654.317442129628</v>
      </c>
      <c r="M2044" s="27">
        <f t="shared" si="188"/>
        <v>10</v>
      </c>
      <c r="N2044" s="27">
        <f t="shared" si="189"/>
        <v>2016</v>
      </c>
      <c r="O2044" s="25" t="str">
        <f t="shared" si="190"/>
        <v>Oct</v>
      </c>
      <c r="P2044" s="19">
        <f t="shared" si="191"/>
        <v>42684.359108796292</v>
      </c>
      <c r="Q2044" t="b">
        <v>0</v>
      </c>
      <c r="R2044">
        <v>140</v>
      </c>
      <c r="S2044" t="b">
        <v>1</v>
      </c>
      <c r="T2044" t="s">
        <v>8295</v>
      </c>
      <c r="U2044" s="8">
        <v>1.2353000000000001</v>
      </c>
      <c r="V2044" s="17">
        <f t="shared" si="186"/>
        <v>88.23571428571428</v>
      </c>
      <c r="W2044" t="s">
        <v>8319</v>
      </c>
      <c r="X2044" t="s">
        <v>8349</v>
      </c>
    </row>
    <row r="2045" spans="1:24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21">
        <f t="shared" si="187"/>
        <v>42331.499699074069</v>
      </c>
      <c r="L2045" s="24">
        <v>42331.499699074076</v>
      </c>
      <c r="M2045" s="27">
        <f t="shared" si="188"/>
        <v>11</v>
      </c>
      <c r="N2045" s="27">
        <f t="shared" si="189"/>
        <v>2015</v>
      </c>
      <c r="O2045" s="25" t="str">
        <f t="shared" si="190"/>
        <v>Nov</v>
      </c>
      <c r="P2045" s="19">
        <f t="shared" si="191"/>
        <v>42391.499699074069</v>
      </c>
      <c r="Q2045" t="b">
        <v>0</v>
      </c>
      <c r="R2045">
        <v>193</v>
      </c>
      <c r="S2045" t="b">
        <v>1</v>
      </c>
      <c r="T2045" t="s">
        <v>8295</v>
      </c>
      <c r="U2045" s="8">
        <v>5.0620938628158845</v>
      </c>
      <c r="V2045" s="17">
        <f t="shared" si="186"/>
        <v>36.326424870466319</v>
      </c>
      <c r="W2045" t="s">
        <v>8319</v>
      </c>
      <c r="X2045" t="s">
        <v>8349</v>
      </c>
    </row>
    <row r="2046" spans="1:24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21">
        <f t="shared" si="187"/>
        <v>42660.968483796292</v>
      </c>
      <c r="L2046" s="24">
        <v>42660.9684837963</v>
      </c>
      <c r="M2046" s="27">
        <f t="shared" si="188"/>
        <v>10</v>
      </c>
      <c r="N2046" s="27">
        <f t="shared" si="189"/>
        <v>2016</v>
      </c>
      <c r="O2046" s="25" t="str">
        <f t="shared" si="190"/>
        <v>Oct</v>
      </c>
      <c r="P2046" s="19">
        <f t="shared" si="191"/>
        <v>42714.999305555553</v>
      </c>
      <c r="Q2046" t="b">
        <v>0</v>
      </c>
      <c r="R2046">
        <v>180</v>
      </c>
      <c r="S2046" t="b">
        <v>1</v>
      </c>
      <c r="T2046" t="s">
        <v>8295</v>
      </c>
      <c r="U2046" s="8">
        <v>1.0821333333333334</v>
      </c>
      <c r="V2046" s="17">
        <f t="shared" si="186"/>
        <v>90.177777777777777</v>
      </c>
      <c r="W2046" t="s">
        <v>8319</v>
      </c>
      <c r="X2046" t="s">
        <v>8349</v>
      </c>
    </row>
    <row r="2047" spans="1:24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21">
        <f t="shared" si="187"/>
        <v>42138.475856481477</v>
      </c>
      <c r="L2047" s="24">
        <v>42138.475856481484</v>
      </c>
      <c r="M2047" s="27">
        <f t="shared" si="188"/>
        <v>5</v>
      </c>
      <c r="N2047" s="27">
        <f t="shared" si="189"/>
        <v>2015</v>
      </c>
      <c r="O2047" s="25" t="str">
        <f t="shared" si="190"/>
        <v>May</v>
      </c>
      <c r="P2047" s="19">
        <f t="shared" si="191"/>
        <v>42168.475856481477</v>
      </c>
      <c r="Q2047" t="b">
        <v>0</v>
      </c>
      <c r="R2047">
        <v>263</v>
      </c>
      <c r="S2047" t="b">
        <v>1</v>
      </c>
      <c r="T2047" t="s">
        <v>8295</v>
      </c>
      <c r="U2047" s="8">
        <v>8.1918387755102042</v>
      </c>
      <c r="V2047" s="17">
        <f t="shared" si="186"/>
        <v>152.62361216730039</v>
      </c>
      <c r="W2047" t="s">
        <v>8319</v>
      </c>
      <c r="X2047" t="s">
        <v>8349</v>
      </c>
    </row>
    <row r="2048" spans="1:24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21">
        <f t="shared" si="187"/>
        <v>41068.880173611113</v>
      </c>
      <c r="L2048" s="24">
        <v>41068.880173611113</v>
      </c>
      <c r="M2048" s="27">
        <f t="shared" si="188"/>
        <v>6</v>
      </c>
      <c r="N2048" s="27">
        <f t="shared" si="189"/>
        <v>2012</v>
      </c>
      <c r="O2048" s="25" t="str">
        <f t="shared" si="190"/>
        <v>Jun</v>
      </c>
      <c r="P2048" s="19">
        <f t="shared" si="191"/>
        <v>41098.880173611113</v>
      </c>
      <c r="Q2048" t="b">
        <v>0</v>
      </c>
      <c r="R2048">
        <v>217</v>
      </c>
      <c r="S2048" t="b">
        <v>1</v>
      </c>
      <c r="T2048" t="s">
        <v>8295</v>
      </c>
      <c r="U2048" s="8">
        <v>1.2110000000000001</v>
      </c>
      <c r="V2048" s="17">
        <f t="shared" si="186"/>
        <v>55.806451612903224</v>
      </c>
      <c r="W2048" t="s">
        <v>8319</v>
      </c>
      <c r="X2048" t="s">
        <v>8349</v>
      </c>
    </row>
    <row r="2049" spans="1:24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21">
        <f t="shared" si="187"/>
        <v>41386.963472222218</v>
      </c>
      <c r="L2049" s="24">
        <v>41386.963472222225</v>
      </c>
      <c r="M2049" s="27">
        <f t="shared" si="188"/>
        <v>4</v>
      </c>
      <c r="N2049" s="27">
        <f t="shared" si="189"/>
        <v>2013</v>
      </c>
      <c r="O2049" s="25" t="str">
        <f t="shared" si="190"/>
        <v>Apr</v>
      </c>
      <c r="P2049" s="19">
        <f t="shared" si="191"/>
        <v>41416.963472222218</v>
      </c>
      <c r="Q2049" t="b">
        <v>0</v>
      </c>
      <c r="R2049">
        <v>443</v>
      </c>
      <c r="S2049" t="b">
        <v>1</v>
      </c>
      <c r="T2049" t="s">
        <v>8295</v>
      </c>
      <c r="U2049" s="8">
        <v>1.0299897959183673</v>
      </c>
      <c r="V2049" s="17">
        <f t="shared" si="186"/>
        <v>227.85327313769753</v>
      </c>
      <c r="W2049" t="s">
        <v>8319</v>
      </c>
      <c r="X2049" t="s">
        <v>8349</v>
      </c>
    </row>
    <row r="2050" spans="1:24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21">
        <f t="shared" si="187"/>
        <v>42081.695254629631</v>
      </c>
      <c r="L2050" s="24">
        <v>42081.695254629631</v>
      </c>
      <c r="M2050" s="27">
        <f t="shared" si="188"/>
        <v>3</v>
      </c>
      <c r="N2050" s="27">
        <f t="shared" si="189"/>
        <v>2015</v>
      </c>
      <c r="O2050" s="25" t="str">
        <f t="shared" si="190"/>
        <v>Mar</v>
      </c>
      <c r="P2050" s="19">
        <f t="shared" si="191"/>
        <v>42110.791666666664</v>
      </c>
      <c r="Q2050" t="b">
        <v>0</v>
      </c>
      <c r="R2050">
        <v>1373</v>
      </c>
      <c r="S2050" t="b">
        <v>1</v>
      </c>
      <c r="T2050" t="s">
        <v>8295</v>
      </c>
      <c r="U2050" s="8">
        <v>1.4833229411764706</v>
      </c>
      <c r="V2050" s="17">
        <f t="shared" ref="V2050:V2113" si="192">E2050/R2050</f>
        <v>91.82989803350327</v>
      </c>
      <c r="W2050" t="s">
        <v>8319</v>
      </c>
      <c r="X2050" t="s">
        <v>8349</v>
      </c>
    </row>
    <row r="2051" spans="1:24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21">
        <f t="shared" ref="K2051:K2114" si="193">(J2050/86400)+25569+(-5/24)</f>
        <v>41387.443182870367</v>
      </c>
      <c r="L2051" s="24">
        <v>41387.443182870367</v>
      </c>
      <c r="M2051" s="27">
        <f t="shared" ref="M2051:M2114" si="194">MONTH(L2051)</f>
        <v>4</v>
      </c>
      <c r="N2051" s="27">
        <f t="shared" ref="N2051:N2114" si="195">YEAR(L2051)</f>
        <v>2013</v>
      </c>
      <c r="O2051" s="25" t="str">
        <f t="shared" ref="O2051:O2114" si="196">VLOOKUP($M2051,$AI$3:$AJ$14,2,FALSE)</f>
        <v>Apr</v>
      </c>
      <c r="P2051" s="19">
        <f t="shared" ref="P2051:P2114" si="197">(I2050/86400)+25569+(-5/24)</f>
        <v>41417.443182870367</v>
      </c>
      <c r="Q2051" t="b">
        <v>0</v>
      </c>
      <c r="R2051">
        <v>742</v>
      </c>
      <c r="S2051" t="b">
        <v>1</v>
      </c>
      <c r="T2051" t="s">
        <v>8295</v>
      </c>
      <c r="U2051" s="8">
        <v>1.2019070000000001</v>
      </c>
      <c r="V2051" s="17">
        <f t="shared" si="192"/>
        <v>80.991037735849048</v>
      </c>
      <c r="W2051" t="s">
        <v>8319</v>
      </c>
      <c r="X2051" t="s">
        <v>8349</v>
      </c>
    </row>
    <row r="2052" spans="1:24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21">
        <f t="shared" si="193"/>
        <v>41575.319016203699</v>
      </c>
      <c r="L2052" s="24">
        <v>41575.319016203706</v>
      </c>
      <c r="M2052" s="27">
        <f t="shared" si="194"/>
        <v>10</v>
      </c>
      <c r="N2052" s="27">
        <f t="shared" si="195"/>
        <v>2013</v>
      </c>
      <c r="O2052" s="25" t="str">
        <f t="shared" si="196"/>
        <v>Oct</v>
      </c>
      <c r="P2052" s="19">
        <f t="shared" si="197"/>
        <v>41610.749305555553</v>
      </c>
      <c r="Q2052" t="b">
        <v>0</v>
      </c>
      <c r="R2052">
        <v>170</v>
      </c>
      <c r="S2052" t="b">
        <v>1</v>
      </c>
      <c r="T2052" t="s">
        <v>8295</v>
      </c>
      <c r="U2052" s="8">
        <v>4.7327000000000004</v>
      </c>
      <c r="V2052" s="17">
        <f t="shared" si="192"/>
        <v>278.39411764705881</v>
      </c>
      <c r="W2052" t="s">
        <v>8319</v>
      </c>
      <c r="X2052" t="s">
        <v>8349</v>
      </c>
    </row>
    <row r="2053" spans="1:24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21">
        <f t="shared" si="193"/>
        <v>42114.863171296289</v>
      </c>
      <c r="L2053" s="24">
        <v>42114.863171296296</v>
      </c>
      <c r="M2053" s="27">
        <f t="shared" si="194"/>
        <v>4</v>
      </c>
      <c r="N2053" s="27">
        <f t="shared" si="195"/>
        <v>2015</v>
      </c>
      <c r="O2053" s="25" t="str">
        <f t="shared" si="196"/>
        <v>Apr</v>
      </c>
      <c r="P2053" s="19">
        <f t="shared" si="197"/>
        <v>42154.863171296289</v>
      </c>
      <c r="Q2053" t="b">
        <v>0</v>
      </c>
      <c r="R2053">
        <v>242</v>
      </c>
      <c r="S2053" t="b">
        <v>1</v>
      </c>
      <c r="T2053" t="s">
        <v>8295</v>
      </c>
      <c r="U2053" s="8">
        <v>1.303625</v>
      </c>
      <c r="V2053" s="17">
        <f t="shared" si="192"/>
        <v>43.095041322314053</v>
      </c>
      <c r="W2053" t="s">
        <v>8319</v>
      </c>
      <c r="X2053" t="s">
        <v>8349</v>
      </c>
    </row>
    <row r="2054" spans="1:24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21">
        <f t="shared" si="193"/>
        <v>41603.814085648148</v>
      </c>
      <c r="L2054" s="24">
        <v>41603.814085648148</v>
      </c>
      <c r="M2054" s="27">
        <f t="shared" si="194"/>
        <v>11</v>
      </c>
      <c r="N2054" s="27">
        <f t="shared" si="195"/>
        <v>2013</v>
      </c>
      <c r="O2054" s="25" t="str">
        <f t="shared" si="196"/>
        <v>Nov</v>
      </c>
      <c r="P2054" s="19">
        <f t="shared" si="197"/>
        <v>41633.814085648148</v>
      </c>
      <c r="Q2054" t="b">
        <v>0</v>
      </c>
      <c r="R2054">
        <v>541</v>
      </c>
      <c r="S2054" t="b">
        <v>1</v>
      </c>
      <c r="T2054" t="s">
        <v>8295</v>
      </c>
      <c r="U2054" s="8">
        <v>3.5304799999999998</v>
      </c>
      <c r="V2054" s="17">
        <f t="shared" si="192"/>
        <v>326.29205175600737</v>
      </c>
      <c r="W2054" t="s">
        <v>8319</v>
      </c>
      <c r="X2054" t="s">
        <v>8349</v>
      </c>
    </row>
    <row r="2055" spans="1:24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21">
        <f t="shared" si="193"/>
        <v>42374.875613425924</v>
      </c>
      <c r="L2055" s="24">
        <v>42374.875613425924</v>
      </c>
      <c r="M2055" s="27">
        <f t="shared" si="194"/>
        <v>1</v>
      </c>
      <c r="N2055" s="27">
        <f t="shared" si="195"/>
        <v>2016</v>
      </c>
      <c r="O2055" s="25" t="str">
        <f t="shared" si="196"/>
        <v>Jan</v>
      </c>
      <c r="P2055" s="19">
        <f t="shared" si="197"/>
        <v>42419.875613425924</v>
      </c>
      <c r="Q2055" t="b">
        <v>0</v>
      </c>
      <c r="R2055">
        <v>121</v>
      </c>
      <c r="S2055" t="b">
        <v>1</v>
      </c>
      <c r="T2055" t="s">
        <v>8295</v>
      </c>
      <c r="U2055" s="8">
        <v>1.0102</v>
      </c>
      <c r="V2055" s="17">
        <f t="shared" si="192"/>
        <v>41.743801652892564</v>
      </c>
      <c r="W2055" t="s">
        <v>8319</v>
      </c>
      <c r="X2055" t="s">
        <v>8349</v>
      </c>
    </row>
    <row r="2056" spans="1:24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21">
        <f t="shared" si="193"/>
        <v>42303.409155092588</v>
      </c>
      <c r="L2056" s="24">
        <v>42303.409155092595</v>
      </c>
      <c r="M2056" s="27">
        <f t="shared" si="194"/>
        <v>10</v>
      </c>
      <c r="N2056" s="27">
        <f t="shared" si="195"/>
        <v>2015</v>
      </c>
      <c r="O2056" s="25" t="str">
        <f t="shared" si="196"/>
        <v>Oct</v>
      </c>
      <c r="P2056" s="19">
        <f t="shared" si="197"/>
        <v>42333.450821759259</v>
      </c>
      <c r="Q2056" t="b">
        <v>0</v>
      </c>
      <c r="R2056">
        <v>621</v>
      </c>
      <c r="S2056" t="b">
        <v>1</v>
      </c>
      <c r="T2056" t="s">
        <v>8295</v>
      </c>
      <c r="U2056" s="8">
        <v>1.1359142857142857</v>
      </c>
      <c r="V2056" s="17">
        <f t="shared" si="192"/>
        <v>64.020933977455712</v>
      </c>
      <c r="W2056" t="s">
        <v>8319</v>
      </c>
      <c r="X2056" t="s">
        <v>8349</v>
      </c>
    </row>
    <row r="2057" spans="1:24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21">
        <f t="shared" si="193"/>
        <v>41731.312615740739</v>
      </c>
      <c r="L2057" s="24">
        <v>41731.312615740739</v>
      </c>
      <c r="M2057" s="27">
        <f t="shared" si="194"/>
        <v>4</v>
      </c>
      <c r="N2057" s="27">
        <f t="shared" si="195"/>
        <v>2014</v>
      </c>
      <c r="O2057" s="25" t="str">
        <f t="shared" si="196"/>
        <v>Apr</v>
      </c>
      <c r="P2057" s="19">
        <f t="shared" si="197"/>
        <v>41761.312615740739</v>
      </c>
      <c r="Q2057" t="b">
        <v>0</v>
      </c>
      <c r="R2057">
        <v>101</v>
      </c>
      <c r="S2057" t="b">
        <v>1</v>
      </c>
      <c r="T2057" t="s">
        <v>8295</v>
      </c>
      <c r="U2057" s="8">
        <v>1.6741666666666666</v>
      </c>
      <c r="V2057" s="17">
        <f t="shared" si="192"/>
        <v>99.455445544554451</v>
      </c>
      <c r="W2057" t="s">
        <v>8319</v>
      </c>
      <c r="X2057" t="s">
        <v>8349</v>
      </c>
    </row>
    <row r="2058" spans="1:24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21">
        <f t="shared" si="193"/>
        <v>41946.465775462959</v>
      </c>
      <c r="L2058" s="24">
        <v>41946.465775462966</v>
      </c>
      <c r="M2058" s="27">
        <f t="shared" si="194"/>
        <v>11</v>
      </c>
      <c r="N2058" s="27">
        <f t="shared" si="195"/>
        <v>2014</v>
      </c>
      <c r="O2058" s="25" t="str">
        <f t="shared" si="196"/>
        <v>Nov</v>
      </c>
      <c r="P2058" s="19">
        <f t="shared" si="197"/>
        <v>41975.958333333336</v>
      </c>
      <c r="Q2058" t="b">
        <v>0</v>
      </c>
      <c r="R2058">
        <v>554</v>
      </c>
      <c r="S2058" t="b">
        <v>1</v>
      </c>
      <c r="T2058" t="s">
        <v>8295</v>
      </c>
      <c r="U2058" s="8">
        <v>1.5345200000000001</v>
      </c>
      <c r="V2058" s="17">
        <f t="shared" si="192"/>
        <v>138.49458483754512</v>
      </c>
      <c r="W2058" t="s">
        <v>8319</v>
      </c>
      <c r="X2058" t="s">
        <v>8349</v>
      </c>
    </row>
    <row r="2059" spans="1:24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21">
        <f t="shared" si="193"/>
        <v>41351.552569444444</v>
      </c>
      <c r="L2059" s="24">
        <v>41351.552569444444</v>
      </c>
      <c r="M2059" s="27">
        <f t="shared" si="194"/>
        <v>3</v>
      </c>
      <c r="N2059" s="27">
        <f t="shared" si="195"/>
        <v>2013</v>
      </c>
      <c r="O2059" s="25" t="str">
        <f t="shared" si="196"/>
        <v>Mar</v>
      </c>
      <c r="P2059" s="19">
        <f t="shared" si="197"/>
        <v>41381.552569444444</v>
      </c>
      <c r="Q2059" t="b">
        <v>0</v>
      </c>
      <c r="R2059">
        <v>666</v>
      </c>
      <c r="S2059" t="b">
        <v>1</v>
      </c>
      <c r="T2059" t="s">
        <v>8295</v>
      </c>
      <c r="U2059" s="8">
        <v>2.022322</v>
      </c>
      <c r="V2059" s="17">
        <f t="shared" si="192"/>
        <v>45.547792792792798</v>
      </c>
      <c r="W2059" t="s">
        <v>8319</v>
      </c>
      <c r="X2059" t="s">
        <v>8349</v>
      </c>
    </row>
    <row r="2060" spans="1:24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21">
        <f t="shared" si="193"/>
        <v>42396.286249999997</v>
      </c>
      <c r="L2060" s="24">
        <v>42396.286249999997</v>
      </c>
      <c r="M2060" s="27">
        <f t="shared" si="194"/>
        <v>1</v>
      </c>
      <c r="N2060" s="27">
        <f t="shared" si="195"/>
        <v>2016</v>
      </c>
      <c r="O2060" s="25" t="str">
        <f t="shared" si="196"/>
        <v>Jan</v>
      </c>
      <c r="P2060" s="19">
        <f t="shared" si="197"/>
        <v>42426.286249999997</v>
      </c>
      <c r="Q2060" t="b">
        <v>0</v>
      </c>
      <c r="R2060">
        <v>410</v>
      </c>
      <c r="S2060" t="b">
        <v>1</v>
      </c>
      <c r="T2060" t="s">
        <v>8295</v>
      </c>
      <c r="U2060" s="8">
        <v>1.6828125</v>
      </c>
      <c r="V2060" s="17">
        <f t="shared" si="192"/>
        <v>10.507317073170732</v>
      </c>
      <c r="W2060" t="s">
        <v>8319</v>
      </c>
      <c r="X2060" t="s">
        <v>8349</v>
      </c>
    </row>
    <row r="2061" spans="1:24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21">
        <f t="shared" si="193"/>
        <v>42026.16238425926</v>
      </c>
      <c r="L2061" s="24">
        <v>42026.16238425926</v>
      </c>
      <c r="M2061" s="27">
        <f t="shared" si="194"/>
        <v>1</v>
      </c>
      <c r="N2061" s="27">
        <f t="shared" si="195"/>
        <v>2015</v>
      </c>
      <c r="O2061" s="25" t="str">
        <f t="shared" si="196"/>
        <v>Jan</v>
      </c>
      <c r="P2061" s="19">
        <f t="shared" si="197"/>
        <v>42065.624999999993</v>
      </c>
      <c r="Q2061" t="b">
        <v>0</v>
      </c>
      <c r="R2061">
        <v>375</v>
      </c>
      <c r="S2061" t="b">
        <v>1</v>
      </c>
      <c r="T2061" t="s">
        <v>8295</v>
      </c>
      <c r="U2061" s="8">
        <v>1.4345666666666668</v>
      </c>
      <c r="V2061" s="17">
        <f t="shared" si="192"/>
        <v>114.76533333333333</v>
      </c>
      <c r="W2061" t="s">
        <v>8319</v>
      </c>
      <c r="X2061" t="s">
        <v>8349</v>
      </c>
    </row>
    <row r="2062" spans="1:24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21">
        <f t="shared" si="193"/>
        <v>42361.394143518519</v>
      </c>
      <c r="L2062" s="24">
        <v>42361.394143518519</v>
      </c>
      <c r="M2062" s="27">
        <f t="shared" si="194"/>
        <v>12</v>
      </c>
      <c r="N2062" s="27">
        <f t="shared" si="195"/>
        <v>2015</v>
      </c>
      <c r="O2062" s="25" t="str">
        <f t="shared" si="196"/>
        <v>Dec</v>
      </c>
      <c r="P2062" s="19">
        <f t="shared" si="197"/>
        <v>42400.707638888889</v>
      </c>
      <c r="Q2062" t="b">
        <v>0</v>
      </c>
      <c r="R2062">
        <v>1364</v>
      </c>
      <c r="S2062" t="b">
        <v>1</v>
      </c>
      <c r="T2062" t="s">
        <v>8295</v>
      </c>
      <c r="U2062" s="8">
        <v>1.964</v>
      </c>
      <c r="V2062" s="17">
        <f t="shared" si="192"/>
        <v>35.997067448680355</v>
      </c>
      <c r="W2062" t="s">
        <v>8319</v>
      </c>
      <c r="X2062" t="s">
        <v>8349</v>
      </c>
    </row>
    <row r="2063" spans="1:24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21">
        <f t="shared" si="193"/>
        <v>41783.434606481482</v>
      </c>
      <c r="L2063" s="24">
        <v>41783.434606481482</v>
      </c>
      <c r="M2063" s="27">
        <f t="shared" si="194"/>
        <v>5</v>
      </c>
      <c r="N2063" s="27">
        <f t="shared" si="195"/>
        <v>2014</v>
      </c>
      <c r="O2063" s="25" t="str">
        <f t="shared" si="196"/>
        <v>May</v>
      </c>
      <c r="P2063" s="19">
        <f t="shared" si="197"/>
        <v>41843.434606481482</v>
      </c>
      <c r="Q2063" t="b">
        <v>0</v>
      </c>
      <c r="R2063">
        <v>35</v>
      </c>
      <c r="S2063" t="b">
        <v>1</v>
      </c>
      <c r="T2063" t="s">
        <v>8295</v>
      </c>
      <c r="U2063" s="8">
        <v>1.0791999999999999</v>
      </c>
      <c r="V2063" s="17">
        <f t="shared" si="192"/>
        <v>154.17142857142858</v>
      </c>
      <c r="W2063" t="s">
        <v>8319</v>
      </c>
      <c r="X2063" t="s">
        <v>8349</v>
      </c>
    </row>
    <row r="2064" spans="1:24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21">
        <f t="shared" si="193"/>
        <v>42705.556180555555</v>
      </c>
      <c r="L2064" s="24">
        <v>42705.556180555555</v>
      </c>
      <c r="M2064" s="27">
        <f t="shared" si="194"/>
        <v>12</v>
      </c>
      <c r="N2064" s="27">
        <f t="shared" si="195"/>
        <v>2016</v>
      </c>
      <c r="O2064" s="25" t="str">
        <f t="shared" si="196"/>
        <v>Dec</v>
      </c>
      <c r="P2064" s="19">
        <f t="shared" si="197"/>
        <v>42735.556180555555</v>
      </c>
      <c r="Q2064" t="b">
        <v>0</v>
      </c>
      <c r="R2064">
        <v>203</v>
      </c>
      <c r="S2064" t="b">
        <v>1</v>
      </c>
      <c r="T2064" t="s">
        <v>8295</v>
      </c>
      <c r="U2064" s="8">
        <v>1.14977</v>
      </c>
      <c r="V2064" s="17">
        <f t="shared" si="192"/>
        <v>566.38916256157631</v>
      </c>
      <c r="W2064" t="s">
        <v>8319</v>
      </c>
      <c r="X2064" t="s">
        <v>8349</v>
      </c>
    </row>
    <row r="2065" spans="1:24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21">
        <f t="shared" si="193"/>
        <v>42423.174745370365</v>
      </c>
      <c r="L2065" s="24">
        <v>42423.174745370372</v>
      </c>
      <c r="M2065" s="27">
        <f t="shared" si="194"/>
        <v>2</v>
      </c>
      <c r="N2065" s="27">
        <f t="shared" si="195"/>
        <v>2016</v>
      </c>
      <c r="O2065" s="25" t="str">
        <f t="shared" si="196"/>
        <v>Feb</v>
      </c>
      <c r="P2065" s="19">
        <f t="shared" si="197"/>
        <v>42453.1330787037</v>
      </c>
      <c r="Q2065" t="b">
        <v>0</v>
      </c>
      <c r="R2065">
        <v>49</v>
      </c>
      <c r="S2065" t="b">
        <v>1</v>
      </c>
      <c r="T2065" t="s">
        <v>8295</v>
      </c>
      <c r="U2065" s="8">
        <v>1.4804999999999999</v>
      </c>
      <c r="V2065" s="17">
        <f t="shared" si="192"/>
        <v>120.85714285714286</v>
      </c>
      <c r="W2065" t="s">
        <v>8319</v>
      </c>
      <c r="X2065" t="s">
        <v>8349</v>
      </c>
    </row>
    <row r="2066" spans="1:24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21">
        <f t="shared" si="193"/>
        <v>42472.524317129624</v>
      </c>
      <c r="L2066" s="24">
        <v>42472.524317129632</v>
      </c>
      <c r="M2066" s="27">
        <f t="shared" si="194"/>
        <v>4</v>
      </c>
      <c r="N2066" s="27">
        <f t="shared" si="195"/>
        <v>2016</v>
      </c>
      <c r="O2066" s="25" t="str">
        <f t="shared" si="196"/>
        <v>Apr</v>
      </c>
      <c r="P2066" s="19">
        <f t="shared" si="197"/>
        <v>42505.524317129624</v>
      </c>
      <c r="Q2066" t="b">
        <v>0</v>
      </c>
      <c r="R2066">
        <v>5812</v>
      </c>
      <c r="S2066" t="b">
        <v>1</v>
      </c>
      <c r="T2066" t="s">
        <v>8295</v>
      </c>
      <c r="U2066" s="8">
        <v>1.9116676082790633</v>
      </c>
      <c r="V2066" s="17">
        <f t="shared" si="192"/>
        <v>86.163845492085343</v>
      </c>
      <c r="W2066" t="s">
        <v>8319</v>
      </c>
      <c r="X2066" t="s">
        <v>8349</v>
      </c>
    </row>
    <row r="2067" spans="1:24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21">
        <f t="shared" si="193"/>
        <v>41389.1565162037</v>
      </c>
      <c r="L2067" s="24">
        <v>41389.1565162037</v>
      </c>
      <c r="M2067" s="27">
        <f t="shared" si="194"/>
        <v>4</v>
      </c>
      <c r="N2067" s="27">
        <f t="shared" si="195"/>
        <v>2013</v>
      </c>
      <c r="O2067" s="25" t="str">
        <f t="shared" si="196"/>
        <v>Apr</v>
      </c>
      <c r="P2067" s="19">
        <f t="shared" si="197"/>
        <v>41425.291666666664</v>
      </c>
      <c r="Q2067" t="b">
        <v>0</v>
      </c>
      <c r="R2067">
        <v>1556</v>
      </c>
      <c r="S2067" t="b">
        <v>1</v>
      </c>
      <c r="T2067" t="s">
        <v>8295</v>
      </c>
      <c r="U2067" s="8">
        <v>1.99215125</v>
      </c>
      <c r="V2067" s="17">
        <f t="shared" si="192"/>
        <v>51.212114395886893</v>
      </c>
      <c r="W2067" t="s">
        <v>8319</v>
      </c>
      <c r="X2067" t="s">
        <v>8349</v>
      </c>
    </row>
    <row r="2068" spans="1:24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21">
        <f t="shared" si="193"/>
        <v>41603.125335648147</v>
      </c>
      <c r="L2068" s="24">
        <v>41603.125335648147</v>
      </c>
      <c r="M2068" s="27">
        <f t="shared" si="194"/>
        <v>11</v>
      </c>
      <c r="N2068" s="27">
        <f t="shared" si="195"/>
        <v>2013</v>
      </c>
      <c r="O2068" s="25" t="str">
        <f t="shared" si="196"/>
        <v>Nov</v>
      </c>
      <c r="P2068" s="19">
        <f t="shared" si="197"/>
        <v>41633.125335648147</v>
      </c>
      <c r="Q2068" t="b">
        <v>0</v>
      </c>
      <c r="R2068">
        <v>65</v>
      </c>
      <c r="S2068" t="b">
        <v>1</v>
      </c>
      <c r="T2068" t="s">
        <v>8295</v>
      </c>
      <c r="U2068" s="8">
        <v>2.1859999999999999</v>
      </c>
      <c r="V2068" s="17">
        <f t="shared" si="192"/>
        <v>67.261538461538464</v>
      </c>
      <c r="W2068" t="s">
        <v>8319</v>
      </c>
      <c r="X2068" t="s">
        <v>8349</v>
      </c>
    </row>
    <row r="2069" spans="1:24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21">
        <f t="shared" si="193"/>
        <v>41844.563460648147</v>
      </c>
      <c r="L2069" s="24">
        <v>41844.563460648147</v>
      </c>
      <c r="M2069" s="27">
        <f t="shared" si="194"/>
        <v>7</v>
      </c>
      <c r="N2069" s="27">
        <f t="shared" si="195"/>
        <v>2014</v>
      </c>
      <c r="O2069" s="25" t="str">
        <f t="shared" si="196"/>
        <v>Jul</v>
      </c>
      <c r="P2069" s="19">
        <f t="shared" si="197"/>
        <v>41874.563460648147</v>
      </c>
      <c r="Q2069" t="b">
        <v>0</v>
      </c>
      <c r="R2069">
        <v>10</v>
      </c>
      <c r="S2069" t="b">
        <v>1</v>
      </c>
      <c r="T2069" t="s">
        <v>8295</v>
      </c>
      <c r="U2069" s="8">
        <v>1.2686868686868686</v>
      </c>
      <c r="V2069" s="17">
        <f t="shared" si="192"/>
        <v>62.8</v>
      </c>
      <c r="W2069" t="s">
        <v>8319</v>
      </c>
      <c r="X2069" t="s">
        <v>8349</v>
      </c>
    </row>
    <row r="2070" spans="1:24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21">
        <f t="shared" si="193"/>
        <v>42115.645555555551</v>
      </c>
      <c r="L2070" s="24">
        <v>42115.645555555559</v>
      </c>
      <c r="M2070" s="27">
        <f t="shared" si="194"/>
        <v>4</v>
      </c>
      <c r="N2070" s="27">
        <f t="shared" si="195"/>
        <v>2015</v>
      </c>
      <c r="O2070" s="25" t="str">
        <f t="shared" si="196"/>
        <v>Apr</v>
      </c>
      <c r="P2070" s="19">
        <f t="shared" si="197"/>
        <v>42148.645555555551</v>
      </c>
      <c r="Q2070" t="b">
        <v>0</v>
      </c>
      <c r="R2070">
        <v>76</v>
      </c>
      <c r="S2070" t="b">
        <v>1</v>
      </c>
      <c r="T2070" t="s">
        <v>8295</v>
      </c>
      <c r="U2070" s="8">
        <v>1.0522388</v>
      </c>
      <c r="V2070" s="17">
        <f t="shared" si="192"/>
        <v>346.13118421052633</v>
      </c>
      <c r="W2070" t="s">
        <v>8319</v>
      </c>
      <c r="X2070" t="s">
        <v>8349</v>
      </c>
    </row>
    <row r="2071" spans="1:24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21">
        <f t="shared" si="193"/>
        <v>42633.633275462962</v>
      </c>
      <c r="L2071" s="24">
        <v>42633.633275462962</v>
      </c>
      <c r="M2071" s="27">
        <f t="shared" si="194"/>
        <v>9</v>
      </c>
      <c r="N2071" s="27">
        <f t="shared" si="195"/>
        <v>2016</v>
      </c>
      <c r="O2071" s="25" t="str">
        <f t="shared" si="196"/>
        <v>Sep</v>
      </c>
      <c r="P2071" s="19">
        <f t="shared" si="197"/>
        <v>42663.633275462962</v>
      </c>
      <c r="Q2071" t="b">
        <v>0</v>
      </c>
      <c r="R2071">
        <v>263</v>
      </c>
      <c r="S2071" t="b">
        <v>1</v>
      </c>
      <c r="T2071" t="s">
        <v>8295</v>
      </c>
      <c r="U2071" s="8">
        <v>1.2840666000000001</v>
      </c>
      <c r="V2071" s="17">
        <f t="shared" si="192"/>
        <v>244.11912547528519</v>
      </c>
      <c r="W2071" t="s">
        <v>8319</v>
      </c>
      <c r="X2071" t="s">
        <v>8349</v>
      </c>
    </row>
    <row r="2072" spans="1:24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21">
        <f t="shared" si="193"/>
        <v>42340.763784722221</v>
      </c>
      <c r="L2072" s="24">
        <v>42340.763784722221</v>
      </c>
      <c r="M2072" s="27">
        <f t="shared" si="194"/>
        <v>12</v>
      </c>
      <c r="N2072" s="27">
        <f t="shared" si="195"/>
        <v>2015</v>
      </c>
      <c r="O2072" s="25" t="str">
        <f t="shared" si="196"/>
        <v>Dec</v>
      </c>
      <c r="P2072" s="19">
        <f t="shared" si="197"/>
        <v>42371.763784722221</v>
      </c>
      <c r="Q2072" t="b">
        <v>0</v>
      </c>
      <c r="R2072">
        <v>1530</v>
      </c>
      <c r="S2072" t="b">
        <v>1</v>
      </c>
      <c r="T2072" t="s">
        <v>8295</v>
      </c>
      <c r="U2072" s="8">
        <v>3.1732719999999999</v>
      </c>
      <c r="V2072" s="17">
        <f t="shared" si="192"/>
        <v>259.25424836601309</v>
      </c>
      <c r="W2072" t="s">
        <v>8319</v>
      </c>
      <c r="X2072" t="s">
        <v>8349</v>
      </c>
    </row>
    <row r="2073" spans="1:24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21">
        <f t="shared" si="193"/>
        <v>42519.448182870365</v>
      </c>
      <c r="L2073" s="24">
        <v>42519.448182870372</v>
      </c>
      <c r="M2073" s="27">
        <f t="shared" si="194"/>
        <v>5</v>
      </c>
      <c r="N2073" s="27">
        <f t="shared" si="195"/>
        <v>2016</v>
      </c>
      <c r="O2073" s="25" t="str">
        <f t="shared" si="196"/>
        <v>May</v>
      </c>
      <c r="P2073" s="19">
        <f t="shared" si="197"/>
        <v>42549.448182870365</v>
      </c>
      <c r="Q2073" t="b">
        <v>0</v>
      </c>
      <c r="R2073">
        <v>278</v>
      </c>
      <c r="S2073" t="b">
        <v>1</v>
      </c>
      <c r="T2073" t="s">
        <v>8295</v>
      </c>
      <c r="U2073" s="8">
        <v>2.8073000000000001</v>
      </c>
      <c r="V2073" s="17">
        <f t="shared" si="192"/>
        <v>201.96402877697841</v>
      </c>
      <c r="W2073" t="s">
        <v>8319</v>
      </c>
      <c r="X2073" t="s">
        <v>8349</v>
      </c>
    </row>
    <row r="2074" spans="1:24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21">
        <f t="shared" si="193"/>
        <v>42600.070416666662</v>
      </c>
      <c r="L2074" s="24">
        <v>42600.070416666669</v>
      </c>
      <c r="M2074" s="27">
        <f t="shared" si="194"/>
        <v>8</v>
      </c>
      <c r="N2074" s="27">
        <f t="shared" si="195"/>
        <v>2016</v>
      </c>
      <c r="O2074" s="25" t="str">
        <f t="shared" si="196"/>
        <v>Aug</v>
      </c>
      <c r="P2074" s="19">
        <f t="shared" si="197"/>
        <v>42645.070416666662</v>
      </c>
      <c r="Q2074" t="b">
        <v>0</v>
      </c>
      <c r="R2074">
        <v>350</v>
      </c>
      <c r="S2074" t="b">
        <v>1</v>
      </c>
      <c r="T2074" t="s">
        <v>8295</v>
      </c>
      <c r="U2074" s="8">
        <v>1.1073146853146854</v>
      </c>
      <c r="V2074" s="17">
        <f t="shared" si="192"/>
        <v>226.20857142857142</v>
      </c>
      <c r="W2074" t="s">
        <v>8319</v>
      </c>
      <c r="X2074" t="s">
        <v>8349</v>
      </c>
    </row>
    <row r="2075" spans="1:24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21">
        <f t="shared" si="193"/>
        <v>42467.373055555552</v>
      </c>
      <c r="L2075" s="24">
        <v>42467.373055555552</v>
      </c>
      <c r="M2075" s="27">
        <f t="shared" si="194"/>
        <v>4</v>
      </c>
      <c r="N2075" s="27">
        <f t="shared" si="195"/>
        <v>2016</v>
      </c>
      <c r="O2075" s="25" t="str">
        <f t="shared" si="196"/>
        <v>Apr</v>
      </c>
      <c r="P2075" s="19">
        <f t="shared" si="197"/>
        <v>42497.373055555552</v>
      </c>
      <c r="Q2075" t="b">
        <v>0</v>
      </c>
      <c r="R2075">
        <v>470</v>
      </c>
      <c r="S2075" t="b">
        <v>1</v>
      </c>
      <c r="T2075" t="s">
        <v>8295</v>
      </c>
      <c r="U2075" s="8">
        <v>1.5260429999999998</v>
      </c>
      <c r="V2075" s="17">
        <f t="shared" si="192"/>
        <v>324.69</v>
      </c>
      <c r="W2075" t="s">
        <v>8319</v>
      </c>
      <c r="X2075" t="s">
        <v>8349</v>
      </c>
    </row>
    <row r="2076" spans="1:24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21">
        <f t="shared" si="193"/>
        <v>42087.459699074076</v>
      </c>
      <c r="L2076" s="24">
        <v>42087.459699074076</v>
      </c>
      <c r="M2076" s="27">
        <f t="shared" si="194"/>
        <v>3</v>
      </c>
      <c r="N2076" s="27">
        <f t="shared" si="195"/>
        <v>2015</v>
      </c>
      <c r="O2076" s="25" t="str">
        <f t="shared" si="196"/>
        <v>Mar</v>
      </c>
      <c r="P2076" s="19">
        <f t="shared" si="197"/>
        <v>42132.459699074076</v>
      </c>
      <c r="Q2076" t="b">
        <v>0</v>
      </c>
      <c r="R2076">
        <v>3</v>
      </c>
      <c r="S2076" t="b">
        <v>1</v>
      </c>
      <c r="T2076" t="s">
        <v>8295</v>
      </c>
      <c r="U2076" s="8">
        <v>1.0249999999999999</v>
      </c>
      <c r="V2076" s="17">
        <f t="shared" si="192"/>
        <v>205</v>
      </c>
      <c r="W2076" t="s">
        <v>8319</v>
      </c>
      <c r="X2076" t="s">
        <v>8349</v>
      </c>
    </row>
    <row r="2077" spans="1:24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21">
        <f t="shared" si="193"/>
        <v>42466.617847222216</v>
      </c>
      <c r="L2077" s="24">
        <v>42466.617847222224</v>
      </c>
      <c r="M2077" s="27">
        <f t="shared" si="194"/>
        <v>4</v>
      </c>
      <c r="N2077" s="27">
        <f t="shared" si="195"/>
        <v>2016</v>
      </c>
      <c r="O2077" s="25" t="str">
        <f t="shared" si="196"/>
        <v>Apr</v>
      </c>
      <c r="P2077" s="19">
        <f t="shared" si="197"/>
        <v>42496.617847222216</v>
      </c>
      <c r="Q2077" t="b">
        <v>0</v>
      </c>
      <c r="R2077">
        <v>8200</v>
      </c>
      <c r="S2077" t="b">
        <v>1</v>
      </c>
      <c r="T2077" t="s">
        <v>8295</v>
      </c>
      <c r="U2077" s="8">
        <v>16.783738373837384</v>
      </c>
      <c r="V2077" s="17">
        <f t="shared" si="192"/>
        <v>20.465926829268295</v>
      </c>
      <c r="W2077" t="s">
        <v>8319</v>
      </c>
      <c r="X2077" t="s">
        <v>8349</v>
      </c>
    </row>
    <row r="2078" spans="1:24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21">
        <f t="shared" si="193"/>
        <v>41450.473240740735</v>
      </c>
      <c r="L2078" s="24">
        <v>41450.473240740743</v>
      </c>
      <c r="M2078" s="27">
        <f t="shared" si="194"/>
        <v>6</v>
      </c>
      <c r="N2078" s="27">
        <f t="shared" si="195"/>
        <v>2013</v>
      </c>
      <c r="O2078" s="25" t="str">
        <f t="shared" si="196"/>
        <v>Jun</v>
      </c>
      <c r="P2078" s="19">
        <f t="shared" si="197"/>
        <v>41480.473240740735</v>
      </c>
      <c r="Q2078" t="b">
        <v>0</v>
      </c>
      <c r="R2078">
        <v>8359</v>
      </c>
      <c r="S2078" t="b">
        <v>1</v>
      </c>
      <c r="T2078" t="s">
        <v>8295</v>
      </c>
      <c r="U2078" s="8">
        <v>5.4334915642458101</v>
      </c>
      <c r="V2078" s="17">
        <f t="shared" si="192"/>
        <v>116.35303146309367</v>
      </c>
      <c r="W2078" t="s">
        <v>8319</v>
      </c>
      <c r="X2078" t="s">
        <v>8349</v>
      </c>
    </row>
    <row r="2079" spans="1:24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21">
        <f t="shared" si="193"/>
        <v>41803.672326388885</v>
      </c>
      <c r="L2079" s="24">
        <v>41803.672326388885</v>
      </c>
      <c r="M2079" s="27">
        <f t="shared" si="194"/>
        <v>6</v>
      </c>
      <c r="N2079" s="27">
        <f t="shared" si="195"/>
        <v>2014</v>
      </c>
      <c r="O2079" s="25" t="str">
        <f t="shared" si="196"/>
        <v>Jun</v>
      </c>
      <c r="P2079" s="19">
        <f t="shared" si="197"/>
        <v>41843.672326388885</v>
      </c>
      <c r="Q2079" t="b">
        <v>0</v>
      </c>
      <c r="R2079">
        <v>188</v>
      </c>
      <c r="S2079" t="b">
        <v>1</v>
      </c>
      <c r="T2079" t="s">
        <v>8295</v>
      </c>
      <c r="U2079" s="8">
        <v>1.1550800000000001</v>
      </c>
      <c r="V2079" s="17">
        <f t="shared" si="192"/>
        <v>307.20212765957444</v>
      </c>
      <c r="W2079" t="s">
        <v>8319</v>
      </c>
      <c r="X2079" t="s">
        <v>8349</v>
      </c>
    </row>
    <row r="2080" spans="1:24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21">
        <f t="shared" si="193"/>
        <v>42102.83421296296</v>
      </c>
      <c r="L2080" s="24">
        <v>42102.83421296296</v>
      </c>
      <c r="M2080" s="27">
        <f t="shared" si="194"/>
        <v>4</v>
      </c>
      <c r="N2080" s="27">
        <f t="shared" si="195"/>
        <v>2015</v>
      </c>
      <c r="O2080" s="25" t="str">
        <f t="shared" si="196"/>
        <v>Apr</v>
      </c>
      <c r="P2080" s="19">
        <f t="shared" si="197"/>
        <v>42160.666666666664</v>
      </c>
      <c r="Q2080" t="b">
        <v>0</v>
      </c>
      <c r="R2080">
        <v>48</v>
      </c>
      <c r="S2080" t="b">
        <v>1</v>
      </c>
      <c r="T2080" t="s">
        <v>8295</v>
      </c>
      <c r="U2080" s="8">
        <v>1.3120499999999999</v>
      </c>
      <c r="V2080" s="17">
        <f t="shared" si="192"/>
        <v>546.6875</v>
      </c>
      <c r="W2080" t="s">
        <v>8319</v>
      </c>
      <c r="X2080" t="s">
        <v>8349</v>
      </c>
    </row>
    <row r="2081" spans="1:24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21">
        <f t="shared" si="193"/>
        <v>42692.563159722216</v>
      </c>
      <c r="L2081" s="24">
        <v>42692.563159722224</v>
      </c>
      <c r="M2081" s="27">
        <f t="shared" si="194"/>
        <v>11</v>
      </c>
      <c r="N2081" s="27">
        <f t="shared" si="195"/>
        <v>2016</v>
      </c>
      <c r="O2081" s="25" t="str">
        <f t="shared" si="196"/>
        <v>Nov</v>
      </c>
      <c r="P2081" s="19">
        <f t="shared" si="197"/>
        <v>42722.563159722216</v>
      </c>
      <c r="Q2081" t="b">
        <v>0</v>
      </c>
      <c r="R2081">
        <v>607</v>
      </c>
      <c r="S2081" t="b">
        <v>1</v>
      </c>
      <c r="T2081" t="s">
        <v>8295</v>
      </c>
      <c r="U2081" s="8">
        <v>2.8816999999999999</v>
      </c>
      <c r="V2081" s="17">
        <f t="shared" si="192"/>
        <v>47.474464579901152</v>
      </c>
      <c r="W2081" t="s">
        <v>8319</v>
      </c>
      <c r="X2081" t="s">
        <v>8349</v>
      </c>
    </row>
    <row r="2082" spans="1:24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21">
        <f t="shared" si="193"/>
        <v>42150.502233796295</v>
      </c>
      <c r="L2082" s="24">
        <v>42150.502233796295</v>
      </c>
      <c r="M2082" s="27">
        <f t="shared" si="194"/>
        <v>5</v>
      </c>
      <c r="N2082" s="27">
        <f t="shared" si="195"/>
        <v>2015</v>
      </c>
      <c r="O2082" s="25" t="str">
        <f t="shared" si="196"/>
        <v>May</v>
      </c>
      <c r="P2082" s="19">
        <f t="shared" si="197"/>
        <v>42180.583333333336</v>
      </c>
      <c r="Q2082" t="b">
        <v>0</v>
      </c>
      <c r="R2082">
        <v>50</v>
      </c>
      <c r="S2082" t="b">
        <v>1</v>
      </c>
      <c r="T2082" t="s">
        <v>8295</v>
      </c>
      <c r="U2082" s="8">
        <v>5.0780000000000003</v>
      </c>
      <c r="V2082" s="17">
        <f t="shared" si="192"/>
        <v>101.56</v>
      </c>
      <c r="W2082" t="s">
        <v>8319</v>
      </c>
      <c r="X2082" t="s">
        <v>8349</v>
      </c>
    </row>
    <row r="2083" spans="1:24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21">
        <f t="shared" si="193"/>
        <v>42289.748842592591</v>
      </c>
      <c r="L2083" s="24">
        <v>42289.748842592591</v>
      </c>
      <c r="M2083" s="27">
        <f t="shared" si="194"/>
        <v>10</v>
      </c>
      <c r="N2083" s="27">
        <f t="shared" si="195"/>
        <v>2015</v>
      </c>
      <c r="O2083" s="25" t="str">
        <f t="shared" si="196"/>
        <v>Oct</v>
      </c>
      <c r="P2083" s="19">
        <f t="shared" si="197"/>
        <v>42319.790509259255</v>
      </c>
      <c r="Q2083" t="b">
        <v>0</v>
      </c>
      <c r="R2083">
        <v>55</v>
      </c>
      <c r="S2083" t="b">
        <v>1</v>
      </c>
      <c r="T2083" t="s">
        <v>8279</v>
      </c>
      <c r="U2083" s="8">
        <v>1.1457142857142857</v>
      </c>
      <c r="V2083" s="17">
        <f t="shared" si="192"/>
        <v>72.909090909090907</v>
      </c>
      <c r="W2083" t="s">
        <v>8325</v>
      </c>
      <c r="X2083" t="s">
        <v>8329</v>
      </c>
    </row>
    <row r="2084" spans="1:24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21">
        <f t="shared" si="193"/>
        <v>41003.948553240734</v>
      </c>
      <c r="L2084" s="24">
        <v>41003.948553240742</v>
      </c>
      <c r="M2084" s="27">
        <f t="shared" si="194"/>
        <v>4</v>
      </c>
      <c r="N2084" s="27">
        <f t="shared" si="195"/>
        <v>2012</v>
      </c>
      <c r="O2084" s="25" t="str">
        <f t="shared" si="196"/>
        <v>Apr</v>
      </c>
      <c r="P2084" s="19">
        <f t="shared" si="197"/>
        <v>41044.999305555553</v>
      </c>
      <c r="Q2084" t="b">
        <v>0</v>
      </c>
      <c r="R2084">
        <v>38</v>
      </c>
      <c r="S2084" t="b">
        <v>1</v>
      </c>
      <c r="T2084" t="s">
        <v>8279</v>
      </c>
      <c r="U2084" s="8">
        <v>1.1073333333333333</v>
      </c>
      <c r="V2084" s="17">
        <f t="shared" si="192"/>
        <v>43.710526315789473</v>
      </c>
      <c r="W2084" t="s">
        <v>8325</v>
      </c>
      <c r="X2084" t="s">
        <v>8329</v>
      </c>
    </row>
    <row r="2085" spans="1:24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21">
        <f t="shared" si="193"/>
        <v>40810.911990740737</v>
      </c>
      <c r="L2085" s="24">
        <v>40810.911990740744</v>
      </c>
      <c r="M2085" s="27">
        <f t="shared" si="194"/>
        <v>9</v>
      </c>
      <c r="N2085" s="27">
        <f t="shared" si="195"/>
        <v>2011</v>
      </c>
      <c r="O2085" s="25" t="str">
        <f t="shared" si="196"/>
        <v>Sep</v>
      </c>
      <c r="P2085" s="19">
        <f t="shared" si="197"/>
        <v>40870.953657407408</v>
      </c>
      <c r="Q2085" t="b">
        <v>0</v>
      </c>
      <c r="R2085">
        <v>25</v>
      </c>
      <c r="S2085" t="b">
        <v>1</v>
      </c>
      <c r="T2085" t="s">
        <v>8279</v>
      </c>
      <c r="U2085" s="8">
        <v>1.1333333333333333</v>
      </c>
      <c r="V2085" s="17">
        <f t="shared" si="192"/>
        <v>34</v>
      </c>
      <c r="W2085" t="s">
        <v>8325</v>
      </c>
      <c r="X2085" t="s">
        <v>8329</v>
      </c>
    </row>
    <row r="2086" spans="1:24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21">
        <f t="shared" si="193"/>
        <v>41034.513831018514</v>
      </c>
      <c r="L2086" s="24">
        <v>41034.513831018521</v>
      </c>
      <c r="M2086" s="27">
        <f t="shared" si="194"/>
        <v>5</v>
      </c>
      <c r="N2086" s="27">
        <f t="shared" si="195"/>
        <v>2012</v>
      </c>
      <c r="O2086" s="25" t="str">
        <f t="shared" si="196"/>
        <v>May</v>
      </c>
      <c r="P2086" s="19">
        <f t="shared" si="197"/>
        <v>41064.513831018514</v>
      </c>
      <c r="Q2086" t="b">
        <v>0</v>
      </c>
      <c r="R2086">
        <v>46</v>
      </c>
      <c r="S2086" t="b">
        <v>1</v>
      </c>
      <c r="T2086" t="s">
        <v>8279</v>
      </c>
      <c r="U2086" s="8">
        <v>1.0833333333333333</v>
      </c>
      <c r="V2086" s="17">
        <f t="shared" si="192"/>
        <v>70.652173913043484</v>
      </c>
      <c r="W2086" t="s">
        <v>8325</v>
      </c>
      <c r="X2086" t="s">
        <v>8329</v>
      </c>
    </row>
    <row r="2087" spans="1:24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21">
        <f t="shared" si="193"/>
        <v>41731.624791666662</v>
      </c>
      <c r="L2087" s="24">
        <v>41731.624791666669</v>
      </c>
      <c r="M2087" s="27">
        <f t="shared" si="194"/>
        <v>4</v>
      </c>
      <c r="N2087" s="27">
        <f t="shared" si="195"/>
        <v>2014</v>
      </c>
      <c r="O2087" s="25" t="str">
        <f t="shared" si="196"/>
        <v>Apr</v>
      </c>
      <c r="P2087" s="19">
        <f t="shared" si="197"/>
        <v>41763.082638888889</v>
      </c>
      <c r="Q2087" t="b">
        <v>0</v>
      </c>
      <c r="R2087">
        <v>83</v>
      </c>
      <c r="S2087" t="b">
        <v>1</v>
      </c>
      <c r="T2087" t="s">
        <v>8279</v>
      </c>
      <c r="U2087" s="8">
        <v>1.2353333333333334</v>
      </c>
      <c r="V2087" s="17">
        <f t="shared" si="192"/>
        <v>89.301204819277103</v>
      </c>
      <c r="W2087" t="s">
        <v>8325</v>
      </c>
      <c r="X2087" t="s">
        <v>8329</v>
      </c>
    </row>
    <row r="2088" spans="1:24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21">
        <f t="shared" si="193"/>
        <v>41075.627164351848</v>
      </c>
      <c r="L2088" s="24">
        <v>41075.627164351848</v>
      </c>
      <c r="M2088" s="27">
        <f t="shared" si="194"/>
        <v>6</v>
      </c>
      <c r="N2088" s="27">
        <f t="shared" si="195"/>
        <v>2012</v>
      </c>
      <c r="O2088" s="25" t="str">
        <f t="shared" si="196"/>
        <v>Jun</v>
      </c>
      <c r="P2088" s="19">
        <f t="shared" si="197"/>
        <v>41105.627164351848</v>
      </c>
      <c r="Q2088" t="b">
        <v>0</v>
      </c>
      <c r="R2088">
        <v>35</v>
      </c>
      <c r="S2088" t="b">
        <v>1</v>
      </c>
      <c r="T2088" t="s">
        <v>8279</v>
      </c>
      <c r="U2088" s="8">
        <v>1.0069999999999999</v>
      </c>
      <c r="V2088" s="17">
        <f t="shared" si="192"/>
        <v>115.08571428571429</v>
      </c>
      <c r="W2088" t="s">
        <v>8325</v>
      </c>
      <c r="X2088" t="s">
        <v>8329</v>
      </c>
    </row>
    <row r="2089" spans="1:24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21">
        <f t="shared" si="193"/>
        <v>40860.462175925924</v>
      </c>
      <c r="L2089" s="24">
        <v>40860.462175925924</v>
      </c>
      <c r="M2089" s="27">
        <f t="shared" si="194"/>
        <v>11</v>
      </c>
      <c r="N2089" s="27">
        <f t="shared" si="195"/>
        <v>2011</v>
      </c>
      <c r="O2089" s="25" t="str">
        <f t="shared" si="196"/>
        <v>Nov</v>
      </c>
      <c r="P2089" s="19">
        <f t="shared" si="197"/>
        <v>40890.999305555553</v>
      </c>
      <c r="Q2089" t="b">
        <v>0</v>
      </c>
      <c r="R2089">
        <v>25</v>
      </c>
      <c r="S2089" t="b">
        <v>1</v>
      </c>
      <c r="T2089" t="s">
        <v>8279</v>
      </c>
      <c r="U2089" s="8">
        <v>1.0353333333333334</v>
      </c>
      <c r="V2089" s="17">
        <f t="shared" si="192"/>
        <v>62.12</v>
      </c>
      <c r="W2089" t="s">
        <v>8325</v>
      </c>
      <c r="X2089" t="s">
        <v>8329</v>
      </c>
    </row>
    <row r="2090" spans="1:24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21">
        <f t="shared" si="193"/>
        <v>40763.996041666665</v>
      </c>
      <c r="L2090" s="24">
        <v>40763.996041666665</v>
      </c>
      <c r="M2090" s="27">
        <f t="shared" si="194"/>
        <v>8</v>
      </c>
      <c r="N2090" s="27">
        <f t="shared" si="195"/>
        <v>2011</v>
      </c>
      <c r="O2090" s="25" t="str">
        <f t="shared" si="196"/>
        <v>Aug</v>
      </c>
      <c r="P2090" s="19">
        <f t="shared" si="197"/>
        <v>40793.996041666665</v>
      </c>
      <c r="Q2090" t="b">
        <v>0</v>
      </c>
      <c r="R2090">
        <v>75</v>
      </c>
      <c r="S2090" t="b">
        <v>1</v>
      </c>
      <c r="T2090" t="s">
        <v>8279</v>
      </c>
      <c r="U2090" s="8">
        <v>1.1551066666666667</v>
      </c>
      <c r="V2090" s="17">
        <f t="shared" si="192"/>
        <v>46.204266666666669</v>
      </c>
      <c r="W2090" t="s">
        <v>8325</v>
      </c>
      <c r="X2090" t="s">
        <v>8329</v>
      </c>
    </row>
    <row r="2091" spans="1:24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21">
        <f t="shared" si="193"/>
        <v>40395.506388888891</v>
      </c>
      <c r="L2091" s="24">
        <v>40395.506388888891</v>
      </c>
      <c r="M2091" s="27">
        <f t="shared" si="194"/>
        <v>8</v>
      </c>
      <c r="N2091" s="27">
        <f t="shared" si="195"/>
        <v>2010</v>
      </c>
      <c r="O2091" s="25" t="str">
        <f t="shared" si="196"/>
        <v>Aug</v>
      </c>
      <c r="P2091" s="19">
        <f t="shared" si="197"/>
        <v>40431.957638888889</v>
      </c>
      <c r="Q2091" t="b">
        <v>0</v>
      </c>
      <c r="R2091">
        <v>62</v>
      </c>
      <c r="S2091" t="b">
        <v>1</v>
      </c>
      <c r="T2091" t="s">
        <v>8279</v>
      </c>
      <c r="U2091" s="8">
        <v>1.2040040000000001</v>
      </c>
      <c r="V2091" s="17">
        <f t="shared" si="192"/>
        <v>48.54854838709678</v>
      </c>
      <c r="W2091" t="s">
        <v>8325</v>
      </c>
      <c r="X2091" t="s">
        <v>8329</v>
      </c>
    </row>
    <row r="2092" spans="1:24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21">
        <f t="shared" si="193"/>
        <v>41452.867986111109</v>
      </c>
      <c r="L2092" s="24">
        <v>41452.867986111109</v>
      </c>
      <c r="M2092" s="27">
        <f t="shared" si="194"/>
        <v>6</v>
      </c>
      <c r="N2092" s="27">
        <f t="shared" si="195"/>
        <v>2013</v>
      </c>
      <c r="O2092" s="25" t="str">
        <f t="shared" si="196"/>
        <v>Jun</v>
      </c>
      <c r="P2092" s="19">
        <f t="shared" si="197"/>
        <v>41487.867986111109</v>
      </c>
      <c r="Q2092" t="b">
        <v>0</v>
      </c>
      <c r="R2092">
        <v>160</v>
      </c>
      <c r="S2092" t="b">
        <v>1</v>
      </c>
      <c r="T2092" t="s">
        <v>8279</v>
      </c>
      <c r="U2092" s="8">
        <v>1.1504037499999999</v>
      </c>
      <c r="V2092" s="17">
        <f t="shared" si="192"/>
        <v>57.520187499999999</v>
      </c>
      <c r="W2092" t="s">
        <v>8325</v>
      </c>
      <c r="X2092" t="s">
        <v>8329</v>
      </c>
    </row>
    <row r="2093" spans="1:24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21">
        <f t="shared" si="193"/>
        <v>41299.173090277771</v>
      </c>
      <c r="L2093" s="24">
        <v>41299.173090277778</v>
      </c>
      <c r="M2093" s="27">
        <f t="shared" si="194"/>
        <v>1</v>
      </c>
      <c r="N2093" s="27">
        <f t="shared" si="195"/>
        <v>2013</v>
      </c>
      <c r="O2093" s="25" t="str">
        <f t="shared" si="196"/>
        <v>Jan</v>
      </c>
      <c r="P2093" s="19">
        <f t="shared" si="197"/>
        <v>41329.173090277771</v>
      </c>
      <c r="Q2093" t="b">
        <v>0</v>
      </c>
      <c r="R2093">
        <v>246</v>
      </c>
      <c r="S2093" t="b">
        <v>1</v>
      </c>
      <c r="T2093" t="s">
        <v>8279</v>
      </c>
      <c r="U2093" s="8">
        <v>1.2046777777777777</v>
      </c>
      <c r="V2093" s="17">
        <f t="shared" si="192"/>
        <v>88.147154471544724</v>
      </c>
      <c r="W2093" t="s">
        <v>8325</v>
      </c>
      <c r="X2093" t="s">
        <v>8329</v>
      </c>
    </row>
    <row r="2094" spans="1:24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21">
        <f t="shared" si="193"/>
        <v>40555.114328703705</v>
      </c>
      <c r="L2094" s="24">
        <v>40555.114328703705</v>
      </c>
      <c r="M2094" s="27">
        <f t="shared" si="194"/>
        <v>1</v>
      </c>
      <c r="N2094" s="27">
        <f t="shared" si="195"/>
        <v>2011</v>
      </c>
      <c r="O2094" s="25" t="str">
        <f t="shared" si="196"/>
        <v>Jan</v>
      </c>
      <c r="P2094" s="19">
        <f t="shared" si="197"/>
        <v>40603.625</v>
      </c>
      <c r="Q2094" t="b">
        <v>0</v>
      </c>
      <c r="R2094">
        <v>55</v>
      </c>
      <c r="S2094" t="b">
        <v>1</v>
      </c>
      <c r="T2094" t="s">
        <v>8279</v>
      </c>
      <c r="U2094" s="8">
        <v>1.0128333333333333</v>
      </c>
      <c r="V2094" s="17">
        <f t="shared" si="192"/>
        <v>110.49090909090908</v>
      </c>
      <c r="W2094" t="s">
        <v>8325</v>
      </c>
      <c r="X2094" t="s">
        <v>8329</v>
      </c>
    </row>
    <row r="2095" spans="1:24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21">
        <f t="shared" si="193"/>
        <v>40763.499212962961</v>
      </c>
      <c r="L2095" s="24">
        <v>40763.499212962961</v>
      </c>
      <c r="M2095" s="27">
        <f t="shared" si="194"/>
        <v>8</v>
      </c>
      <c r="N2095" s="27">
        <f t="shared" si="195"/>
        <v>2011</v>
      </c>
      <c r="O2095" s="25" t="str">
        <f t="shared" si="196"/>
        <v>Aug</v>
      </c>
      <c r="P2095" s="19">
        <f t="shared" si="197"/>
        <v>40823.499212962961</v>
      </c>
      <c r="Q2095" t="b">
        <v>0</v>
      </c>
      <c r="R2095">
        <v>23</v>
      </c>
      <c r="S2095" t="b">
        <v>1</v>
      </c>
      <c r="T2095" t="s">
        <v>8279</v>
      </c>
      <c r="U2095" s="8">
        <v>1.0246666666666666</v>
      </c>
      <c r="V2095" s="17">
        <f t="shared" si="192"/>
        <v>66.826086956521735</v>
      </c>
      <c r="W2095" t="s">
        <v>8325</v>
      </c>
      <c r="X2095" t="s">
        <v>8329</v>
      </c>
    </row>
    <row r="2096" spans="1:24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21">
        <f t="shared" si="193"/>
        <v>41205.646203703705</v>
      </c>
      <c r="L2096" s="24">
        <v>41205.646203703705</v>
      </c>
      <c r="M2096" s="27">
        <f t="shared" si="194"/>
        <v>10</v>
      </c>
      <c r="N2096" s="27">
        <f t="shared" si="195"/>
        <v>2012</v>
      </c>
      <c r="O2096" s="25" t="str">
        <f t="shared" si="196"/>
        <v>Oct</v>
      </c>
      <c r="P2096" s="19">
        <f t="shared" si="197"/>
        <v>41265.68787037037</v>
      </c>
      <c r="Q2096" t="b">
        <v>0</v>
      </c>
      <c r="R2096">
        <v>72</v>
      </c>
      <c r="S2096" t="b">
        <v>1</v>
      </c>
      <c r="T2096" t="s">
        <v>8279</v>
      </c>
      <c r="U2096" s="8">
        <v>1.2054285714285715</v>
      </c>
      <c r="V2096" s="17">
        <f t="shared" si="192"/>
        <v>58.597222222222221</v>
      </c>
      <c r="W2096" t="s">
        <v>8325</v>
      </c>
      <c r="X2096" t="s">
        <v>8329</v>
      </c>
    </row>
    <row r="2097" spans="1:24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21">
        <f t="shared" si="193"/>
        <v>40938.811689814815</v>
      </c>
      <c r="L2097" s="24">
        <v>40938.811689814815</v>
      </c>
      <c r="M2097" s="27">
        <f t="shared" si="194"/>
        <v>1</v>
      </c>
      <c r="N2097" s="27">
        <f t="shared" si="195"/>
        <v>2012</v>
      </c>
      <c r="O2097" s="25" t="str">
        <f t="shared" si="196"/>
        <v>Jan</v>
      </c>
      <c r="P2097" s="19">
        <f t="shared" si="197"/>
        <v>40972.916666666664</v>
      </c>
      <c r="Q2097" t="b">
        <v>0</v>
      </c>
      <c r="R2097">
        <v>22</v>
      </c>
      <c r="S2097" t="b">
        <v>1</v>
      </c>
      <c r="T2097" t="s">
        <v>8279</v>
      </c>
      <c r="U2097" s="8">
        <v>1</v>
      </c>
      <c r="V2097" s="17">
        <f t="shared" si="192"/>
        <v>113.63636363636364</v>
      </c>
      <c r="W2097" t="s">
        <v>8325</v>
      </c>
      <c r="X2097" t="s">
        <v>8329</v>
      </c>
    </row>
    <row r="2098" spans="1:24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21">
        <f t="shared" si="193"/>
        <v>40758.525150462963</v>
      </c>
      <c r="L2098" s="24">
        <v>40758.525150462963</v>
      </c>
      <c r="M2098" s="27">
        <f t="shared" si="194"/>
        <v>8</v>
      </c>
      <c r="N2098" s="27">
        <f t="shared" si="195"/>
        <v>2011</v>
      </c>
      <c r="O2098" s="25" t="str">
        <f t="shared" si="196"/>
        <v>Aug</v>
      </c>
      <c r="P2098" s="19">
        <f t="shared" si="197"/>
        <v>40818.525150462963</v>
      </c>
      <c r="Q2098" t="b">
        <v>0</v>
      </c>
      <c r="R2098">
        <v>14</v>
      </c>
      <c r="S2098" t="b">
        <v>1</v>
      </c>
      <c r="T2098" t="s">
        <v>8279</v>
      </c>
      <c r="U2098" s="8">
        <v>1.0166666666666666</v>
      </c>
      <c r="V2098" s="17">
        <f t="shared" si="192"/>
        <v>43.571428571428569</v>
      </c>
      <c r="W2098" t="s">
        <v>8325</v>
      </c>
      <c r="X2098" t="s">
        <v>8329</v>
      </c>
    </row>
    <row r="2099" spans="1:24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21">
        <f t="shared" si="193"/>
        <v>41192.550173611111</v>
      </c>
      <c r="L2099" s="24">
        <v>41192.550173611111</v>
      </c>
      <c r="M2099" s="27">
        <f t="shared" si="194"/>
        <v>10</v>
      </c>
      <c r="N2099" s="27">
        <f t="shared" si="195"/>
        <v>2012</v>
      </c>
      <c r="O2099" s="25" t="str">
        <f t="shared" si="196"/>
        <v>Oct</v>
      </c>
      <c r="P2099" s="19">
        <f t="shared" si="197"/>
        <v>41207.957638888889</v>
      </c>
      <c r="Q2099" t="b">
        <v>0</v>
      </c>
      <c r="R2099">
        <v>38</v>
      </c>
      <c r="S2099" t="b">
        <v>1</v>
      </c>
      <c r="T2099" t="s">
        <v>8279</v>
      </c>
      <c r="U2099" s="8">
        <v>1</v>
      </c>
      <c r="V2099" s="17">
        <f t="shared" si="192"/>
        <v>78.94736842105263</v>
      </c>
      <c r="W2099" t="s">
        <v>8325</v>
      </c>
      <c r="X2099" t="s">
        <v>8329</v>
      </c>
    </row>
    <row r="2100" spans="1:24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21">
        <f t="shared" si="193"/>
        <v>40818.376562500001</v>
      </c>
      <c r="L2100" s="24">
        <v>40818.376562500001</v>
      </c>
      <c r="M2100" s="27">
        <f t="shared" si="194"/>
        <v>10</v>
      </c>
      <c r="N2100" s="27">
        <f t="shared" si="195"/>
        <v>2011</v>
      </c>
      <c r="O2100" s="25" t="str">
        <f t="shared" si="196"/>
        <v>Oct</v>
      </c>
      <c r="P2100" s="19">
        <f t="shared" si="197"/>
        <v>40878.418229166666</v>
      </c>
      <c r="Q2100" t="b">
        <v>0</v>
      </c>
      <c r="R2100">
        <v>32</v>
      </c>
      <c r="S2100" t="b">
        <v>1</v>
      </c>
      <c r="T2100" t="s">
        <v>8279</v>
      </c>
      <c r="U2100" s="8">
        <v>1.0033333333333334</v>
      </c>
      <c r="V2100" s="17">
        <f t="shared" si="192"/>
        <v>188.125</v>
      </c>
      <c r="W2100" t="s">
        <v>8325</v>
      </c>
      <c r="X2100" t="s">
        <v>8329</v>
      </c>
    </row>
    <row r="2101" spans="1:24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21">
        <f t="shared" si="193"/>
        <v>40945.905497685184</v>
      </c>
      <c r="L2101" s="24">
        <v>40945.905497685184</v>
      </c>
      <c r="M2101" s="27">
        <f t="shared" si="194"/>
        <v>2</v>
      </c>
      <c r="N2101" s="27">
        <f t="shared" si="195"/>
        <v>2012</v>
      </c>
      <c r="O2101" s="25" t="str">
        <f t="shared" si="196"/>
        <v>Feb</v>
      </c>
      <c r="P2101" s="19">
        <f t="shared" si="197"/>
        <v>40975.905497685184</v>
      </c>
      <c r="Q2101" t="b">
        <v>0</v>
      </c>
      <c r="R2101">
        <v>63</v>
      </c>
      <c r="S2101" t="b">
        <v>1</v>
      </c>
      <c r="T2101" t="s">
        <v>8279</v>
      </c>
      <c r="U2101" s="8">
        <v>1.3236666666666668</v>
      </c>
      <c r="V2101" s="17">
        <f t="shared" si="192"/>
        <v>63.031746031746032</v>
      </c>
      <c r="W2101" t="s">
        <v>8325</v>
      </c>
      <c r="X2101" t="s">
        <v>8329</v>
      </c>
    </row>
    <row r="2102" spans="1:24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21">
        <f t="shared" si="193"/>
        <v>42173.53800925926</v>
      </c>
      <c r="L2102" s="24">
        <v>42173.53800925926</v>
      </c>
      <c r="M2102" s="27">
        <f t="shared" si="194"/>
        <v>6</v>
      </c>
      <c r="N2102" s="27">
        <f t="shared" si="195"/>
        <v>2015</v>
      </c>
      <c r="O2102" s="25" t="str">
        <f t="shared" si="196"/>
        <v>Jun</v>
      </c>
      <c r="P2102" s="19">
        <f t="shared" si="197"/>
        <v>42186.944444444445</v>
      </c>
      <c r="Q2102" t="b">
        <v>0</v>
      </c>
      <c r="R2102">
        <v>27</v>
      </c>
      <c r="S2102" t="b">
        <v>1</v>
      </c>
      <c r="T2102" t="s">
        <v>8279</v>
      </c>
      <c r="U2102" s="8">
        <v>1.3666666666666667</v>
      </c>
      <c r="V2102" s="17">
        <f t="shared" si="192"/>
        <v>30.37037037037037</v>
      </c>
      <c r="W2102" t="s">
        <v>8325</v>
      </c>
      <c r="X2102" t="s">
        <v>8329</v>
      </c>
    </row>
    <row r="2103" spans="1:24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21">
        <f t="shared" si="193"/>
        <v>41074.62663194444</v>
      </c>
      <c r="L2103" s="24">
        <v>41074.626631944448</v>
      </c>
      <c r="M2103" s="27">
        <f t="shared" si="194"/>
        <v>6</v>
      </c>
      <c r="N2103" s="27">
        <f t="shared" si="195"/>
        <v>2012</v>
      </c>
      <c r="O2103" s="25" t="str">
        <f t="shared" si="196"/>
        <v>Jun</v>
      </c>
      <c r="P2103" s="19">
        <f t="shared" si="197"/>
        <v>41089.957638888889</v>
      </c>
      <c r="Q2103" t="b">
        <v>0</v>
      </c>
      <c r="R2103">
        <v>44</v>
      </c>
      <c r="S2103" t="b">
        <v>1</v>
      </c>
      <c r="T2103" t="s">
        <v>8279</v>
      </c>
      <c r="U2103" s="8">
        <v>1.1325000000000001</v>
      </c>
      <c r="V2103" s="17">
        <f t="shared" si="192"/>
        <v>51.477272727272727</v>
      </c>
      <c r="W2103" t="s">
        <v>8325</v>
      </c>
      <c r="X2103" t="s">
        <v>8329</v>
      </c>
    </row>
    <row r="2104" spans="1:24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21">
        <f t="shared" si="193"/>
        <v>40891.941134259258</v>
      </c>
      <c r="L2104" s="24">
        <v>40891.941134259258</v>
      </c>
      <c r="M2104" s="27">
        <f t="shared" si="194"/>
        <v>12</v>
      </c>
      <c r="N2104" s="27">
        <f t="shared" si="195"/>
        <v>2011</v>
      </c>
      <c r="O2104" s="25" t="str">
        <f t="shared" si="196"/>
        <v>Dec</v>
      </c>
      <c r="P2104" s="19">
        <f t="shared" si="197"/>
        <v>40951.941134259258</v>
      </c>
      <c r="Q2104" t="b">
        <v>0</v>
      </c>
      <c r="R2104">
        <v>38</v>
      </c>
      <c r="S2104" t="b">
        <v>1</v>
      </c>
      <c r="T2104" t="s">
        <v>8279</v>
      </c>
      <c r="U2104" s="8">
        <v>1.36</v>
      </c>
      <c r="V2104" s="17">
        <f t="shared" si="192"/>
        <v>35.789473684210527</v>
      </c>
      <c r="W2104" t="s">
        <v>8325</v>
      </c>
      <c r="X2104" t="s">
        <v>8329</v>
      </c>
    </row>
    <row r="2105" spans="1:24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21">
        <f t="shared" si="193"/>
        <v>40638.660277777773</v>
      </c>
      <c r="L2105" s="24">
        <v>40638.660277777781</v>
      </c>
      <c r="M2105" s="27">
        <f t="shared" si="194"/>
        <v>4</v>
      </c>
      <c r="N2105" s="27">
        <f t="shared" si="195"/>
        <v>2011</v>
      </c>
      <c r="O2105" s="25" t="str">
        <f t="shared" si="196"/>
        <v>Apr</v>
      </c>
      <c r="P2105" s="19">
        <f t="shared" si="197"/>
        <v>40668.660277777773</v>
      </c>
      <c r="Q2105" t="b">
        <v>0</v>
      </c>
      <c r="R2105">
        <v>115</v>
      </c>
      <c r="S2105" t="b">
        <v>1</v>
      </c>
      <c r="T2105" t="s">
        <v>8279</v>
      </c>
      <c r="U2105" s="8">
        <v>1.4612318374694613</v>
      </c>
      <c r="V2105" s="17">
        <f t="shared" si="192"/>
        <v>98.817391304347822</v>
      </c>
      <c r="W2105" t="s">
        <v>8325</v>
      </c>
      <c r="X2105" t="s">
        <v>8329</v>
      </c>
    </row>
    <row r="2106" spans="1:24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21">
        <f t="shared" si="193"/>
        <v>41192.546608796292</v>
      </c>
      <c r="L2106" s="24">
        <v>41192.5466087963</v>
      </c>
      <c r="M2106" s="27">
        <f t="shared" si="194"/>
        <v>10</v>
      </c>
      <c r="N2106" s="27">
        <f t="shared" si="195"/>
        <v>2012</v>
      </c>
      <c r="O2106" s="25" t="str">
        <f t="shared" si="196"/>
        <v>Oct</v>
      </c>
      <c r="P2106" s="19">
        <f t="shared" si="197"/>
        <v>41222.588275462964</v>
      </c>
      <c r="Q2106" t="b">
        <v>0</v>
      </c>
      <c r="R2106">
        <v>37</v>
      </c>
      <c r="S2106" t="b">
        <v>1</v>
      </c>
      <c r="T2106" t="s">
        <v>8279</v>
      </c>
      <c r="U2106" s="8">
        <v>1.2949999999999999</v>
      </c>
      <c r="V2106" s="17">
        <f t="shared" si="192"/>
        <v>28</v>
      </c>
      <c r="W2106" t="s">
        <v>8325</v>
      </c>
      <c r="X2106" t="s">
        <v>8329</v>
      </c>
    </row>
    <row r="2107" spans="1:24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21">
        <f t="shared" si="193"/>
        <v>41393.86613425926</v>
      </c>
      <c r="L2107" s="24">
        <v>41393.86613425926</v>
      </c>
      <c r="M2107" s="27">
        <f t="shared" si="194"/>
        <v>4</v>
      </c>
      <c r="N2107" s="27">
        <f t="shared" si="195"/>
        <v>2013</v>
      </c>
      <c r="O2107" s="25" t="str">
        <f t="shared" si="196"/>
        <v>Apr</v>
      </c>
      <c r="P2107" s="19">
        <f t="shared" si="197"/>
        <v>41424.791666666664</v>
      </c>
      <c r="Q2107" t="b">
        <v>0</v>
      </c>
      <c r="R2107">
        <v>99</v>
      </c>
      <c r="S2107" t="b">
        <v>1</v>
      </c>
      <c r="T2107" t="s">
        <v>8279</v>
      </c>
      <c r="U2107" s="8">
        <v>2.54</v>
      </c>
      <c r="V2107" s="17">
        <f t="shared" si="192"/>
        <v>51.313131313131315</v>
      </c>
      <c r="W2107" t="s">
        <v>8325</v>
      </c>
      <c r="X2107" t="s">
        <v>8329</v>
      </c>
    </row>
    <row r="2108" spans="1:24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21">
        <f t="shared" si="193"/>
        <v>41951.580474537033</v>
      </c>
      <c r="L2108" s="24">
        <v>41951.580474537041</v>
      </c>
      <c r="M2108" s="27">
        <f t="shared" si="194"/>
        <v>11</v>
      </c>
      <c r="N2108" s="27">
        <f t="shared" si="195"/>
        <v>2014</v>
      </c>
      <c r="O2108" s="25" t="str">
        <f t="shared" si="196"/>
        <v>Nov</v>
      </c>
      <c r="P2108" s="19">
        <f t="shared" si="197"/>
        <v>41963.958333333336</v>
      </c>
      <c r="Q2108" t="b">
        <v>0</v>
      </c>
      <c r="R2108">
        <v>44</v>
      </c>
      <c r="S2108" t="b">
        <v>1</v>
      </c>
      <c r="T2108" t="s">
        <v>8279</v>
      </c>
      <c r="U2108" s="8">
        <v>1.0704545454545455</v>
      </c>
      <c r="V2108" s="17">
        <f t="shared" si="192"/>
        <v>53.522727272727273</v>
      </c>
      <c r="W2108" t="s">
        <v>8325</v>
      </c>
      <c r="X2108" t="s">
        <v>8329</v>
      </c>
    </row>
    <row r="2109" spans="1:24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21">
        <f t="shared" si="193"/>
        <v>41270.006643518514</v>
      </c>
      <c r="L2109" s="24">
        <v>41270.006643518522</v>
      </c>
      <c r="M2109" s="27">
        <f t="shared" si="194"/>
        <v>12</v>
      </c>
      <c r="N2109" s="27">
        <f t="shared" si="195"/>
        <v>2012</v>
      </c>
      <c r="O2109" s="25" t="str">
        <f t="shared" si="196"/>
        <v>Dec</v>
      </c>
      <c r="P2109" s="19">
        <f t="shared" si="197"/>
        <v>41300.006643518514</v>
      </c>
      <c r="Q2109" t="b">
        <v>0</v>
      </c>
      <c r="R2109">
        <v>58</v>
      </c>
      <c r="S2109" t="b">
        <v>1</v>
      </c>
      <c r="T2109" t="s">
        <v>8279</v>
      </c>
      <c r="U2109" s="8">
        <v>1.0773299999999999</v>
      </c>
      <c r="V2109" s="17">
        <f t="shared" si="192"/>
        <v>37.149310344827583</v>
      </c>
      <c r="W2109" t="s">
        <v>8325</v>
      </c>
      <c r="X2109" t="s">
        <v>8329</v>
      </c>
    </row>
    <row r="2110" spans="1:24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21">
        <f t="shared" si="193"/>
        <v>41934.502233796295</v>
      </c>
      <c r="L2110" s="24">
        <v>41934.502233796295</v>
      </c>
      <c r="M2110" s="27">
        <f t="shared" si="194"/>
        <v>10</v>
      </c>
      <c r="N2110" s="27">
        <f t="shared" si="195"/>
        <v>2014</v>
      </c>
      <c r="O2110" s="25" t="str">
        <f t="shared" si="196"/>
        <v>Oct</v>
      </c>
      <c r="P2110" s="19">
        <f t="shared" si="197"/>
        <v>41955.543900462959</v>
      </c>
      <c r="Q2110" t="b">
        <v>0</v>
      </c>
      <c r="R2110">
        <v>191</v>
      </c>
      <c r="S2110" t="b">
        <v>1</v>
      </c>
      <c r="T2110" t="s">
        <v>8279</v>
      </c>
      <c r="U2110" s="8">
        <v>1.0731250000000001</v>
      </c>
      <c r="V2110" s="17">
        <f t="shared" si="192"/>
        <v>89.895287958115176</v>
      </c>
      <c r="W2110" t="s">
        <v>8325</v>
      </c>
      <c r="X2110" t="s">
        <v>8329</v>
      </c>
    </row>
    <row r="2111" spans="1:24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21">
        <f t="shared" si="193"/>
        <v>41134.967361111107</v>
      </c>
      <c r="L2111" s="24">
        <v>41134.967361111114</v>
      </c>
      <c r="M2111" s="27">
        <f t="shared" si="194"/>
        <v>8</v>
      </c>
      <c r="N2111" s="27">
        <f t="shared" si="195"/>
        <v>2012</v>
      </c>
      <c r="O2111" s="25" t="str">
        <f t="shared" si="196"/>
        <v>Aug</v>
      </c>
      <c r="P2111" s="19">
        <f t="shared" si="197"/>
        <v>41161.954861111109</v>
      </c>
      <c r="Q2111" t="b">
        <v>0</v>
      </c>
      <c r="R2111">
        <v>40</v>
      </c>
      <c r="S2111" t="b">
        <v>1</v>
      </c>
      <c r="T2111" t="s">
        <v>8279</v>
      </c>
      <c r="U2111" s="8">
        <v>1.06525</v>
      </c>
      <c r="V2111" s="17">
        <f t="shared" si="192"/>
        <v>106.52500000000001</v>
      </c>
      <c r="W2111" t="s">
        <v>8325</v>
      </c>
      <c r="X2111" t="s">
        <v>8329</v>
      </c>
    </row>
    <row r="2112" spans="1:24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21">
        <f t="shared" si="193"/>
        <v>42160.500196759262</v>
      </c>
      <c r="L2112" s="24">
        <v>42160.500196759262</v>
      </c>
      <c r="M2112" s="27">
        <f t="shared" si="194"/>
        <v>6</v>
      </c>
      <c r="N2112" s="27">
        <f t="shared" si="195"/>
        <v>2015</v>
      </c>
      <c r="O2112" s="25" t="str">
        <f t="shared" si="196"/>
        <v>Jun</v>
      </c>
      <c r="P2112" s="19">
        <f t="shared" si="197"/>
        <v>42190.500196759262</v>
      </c>
      <c r="Q2112" t="b">
        <v>0</v>
      </c>
      <c r="R2112">
        <v>38</v>
      </c>
      <c r="S2112" t="b">
        <v>1</v>
      </c>
      <c r="T2112" t="s">
        <v>8279</v>
      </c>
      <c r="U2112" s="8">
        <v>1.0035000000000001</v>
      </c>
      <c r="V2112" s="17">
        <f t="shared" si="192"/>
        <v>52.815789473684212</v>
      </c>
      <c r="W2112" t="s">
        <v>8325</v>
      </c>
      <c r="X2112" t="s">
        <v>8329</v>
      </c>
    </row>
    <row r="2113" spans="1:24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21">
        <f t="shared" si="193"/>
        <v>41759.462604166663</v>
      </c>
      <c r="L2113" s="24">
        <v>41759.462604166663</v>
      </c>
      <c r="M2113" s="27">
        <f t="shared" si="194"/>
        <v>4</v>
      </c>
      <c r="N2113" s="27">
        <f t="shared" si="195"/>
        <v>2014</v>
      </c>
      <c r="O2113" s="25" t="str">
        <f t="shared" si="196"/>
        <v>Apr</v>
      </c>
      <c r="P2113" s="19">
        <f t="shared" si="197"/>
        <v>41786.999305555553</v>
      </c>
      <c r="Q2113" t="b">
        <v>0</v>
      </c>
      <c r="R2113">
        <v>39</v>
      </c>
      <c r="S2113" t="b">
        <v>1</v>
      </c>
      <c r="T2113" t="s">
        <v>8279</v>
      </c>
      <c r="U2113" s="8">
        <v>1.0649999999999999</v>
      </c>
      <c r="V2113" s="17">
        <f t="shared" si="192"/>
        <v>54.615384615384613</v>
      </c>
      <c r="W2113" t="s">
        <v>8325</v>
      </c>
      <c r="X2113" t="s">
        <v>8329</v>
      </c>
    </row>
    <row r="2114" spans="1:24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21">
        <f t="shared" si="193"/>
        <v>40702.988715277774</v>
      </c>
      <c r="L2114" s="24">
        <v>40702.988715277781</v>
      </c>
      <c r="M2114" s="27">
        <f t="shared" si="194"/>
        <v>6</v>
      </c>
      <c r="N2114" s="27">
        <f t="shared" si="195"/>
        <v>2011</v>
      </c>
      <c r="O2114" s="25" t="str">
        <f t="shared" si="196"/>
        <v>Jun</v>
      </c>
      <c r="P2114" s="19">
        <f t="shared" si="197"/>
        <v>40769.833333333328</v>
      </c>
      <c r="Q2114" t="b">
        <v>0</v>
      </c>
      <c r="R2114">
        <v>11</v>
      </c>
      <c r="S2114" t="b">
        <v>1</v>
      </c>
      <c r="T2114" t="s">
        <v>8279</v>
      </c>
      <c r="U2114" s="8">
        <v>1</v>
      </c>
      <c r="V2114" s="17">
        <f t="shared" ref="V2114:V2177" si="198">E2114/R2114</f>
        <v>27.272727272727273</v>
      </c>
      <c r="W2114" t="s">
        <v>8325</v>
      </c>
      <c r="X2114" t="s">
        <v>8329</v>
      </c>
    </row>
    <row r="2115" spans="1:24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21">
        <f t="shared" ref="K2115:K2178" si="199">(J2114/86400)+25569+(-5/24)</f>
        <v>41365.719826388886</v>
      </c>
      <c r="L2115" s="24">
        <v>41365.719826388886</v>
      </c>
      <c r="M2115" s="27">
        <f t="shared" ref="M2115:M2178" si="200">MONTH(L2115)</f>
        <v>4</v>
      </c>
      <c r="N2115" s="27">
        <f t="shared" ref="N2115:N2178" si="201">YEAR(L2115)</f>
        <v>2013</v>
      </c>
      <c r="O2115" s="25" t="str">
        <f t="shared" ref="O2115:O2178" si="202">VLOOKUP($M2115,$AI$3:$AJ$14,2,FALSE)</f>
        <v>Apr</v>
      </c>
      <c r="P2115" s="19">
        <f t="shared" ref="P2115:P2178" si="203">(I2114/86400)+25569+(-5/24)</f>
        <v>41379.719826388886</v>
      </c>
      <c r="Q2115" t="b">
        <v>0</v>
      </c>
      <c r="R2115">
        <v>107</v>
      </c>
      <c r="S2115" t="b">
        <v>1</v>
      </c>
      <c r="T2115" t="s">
        <v>8279</v>
      </c>
      <c r="U2115" s="8">
        <v>1.0485714285714285</v>
      </c>
      <c r="V2115" s="17">
        <f t="shared" si="198"/>
        <v>68.598130841121488</v>
      </c>
      <c r="W2115" t="s">
        <v>8325</v>
      </c>
      <c r="X2115" t="s">
        <v>8329</v>
      </c>
    </row>
    <row r="2116" spans="1:24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21">
        <f t="shared" si="199"/>
        <v>41870.657129629624</v>
      </c>
      <c r="L2116" s="24">
        <v>41870.657129629632</v>
      </c>
      <c r="M2116" s="27">
        <f t="shared" si="200"/>
        <v>8</v>
      </c>
      <c r="N2116" s="27">
        <f t="shared" si="201"/>
        <v>2014</v>
      </c>
      <c r="O2116" s="25" t="str">
        <f t="shared" si="202"/>
        <v>Aug</v>
      </c>
      <c r="P2116" s="19">
        <f t="shared" si="203"/>
        <v>41905.657129629624</v>
      </c>
      <c r="Q2116" t="b">
        <v>0</v>
      </c>
      <c r="R2116">
        <v>147</v>
      </c>
      <c r="S2116" t="b">
        <v>1</v>
      </c>
      <c r="T2116" t="s">
        <v>8279</v>
      </c>
      <c r="U2116" s="8">
        <v>1.0469999999999999</v>
      </c>
      <c r="V2116" s="17">
        <f t="shared" si="198"/>
        <v>35.612244897959187</v>
      </c>
      <c r="W2116" t="s">
        <v>8325</v>
      </c>
      <c r="X2116" t="s">
        <v>8329</v>
      </c>
    </row>
    <row r="2117" spans="1:24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21">
        <f t="shared" si="199"/>
        <v>40458.607291666667</v>
      </c>
      <c r="L2117" s="24">
        <v>40458.607291666667</v>
      </c>
      <c r="M2117" s="27">
        <f t="shared" si="200"/>
        <v>10</v>
      </c>
      <c r="N2117" s="27">
        <f t="shared" si="201"/>
        <v>2010</v>
      </c>
      <c r="O2117" s="25" t="str">
        <f t="shared" si="202"/>
        <v>Oct</v>
      </c>
      <c r="P2117" s="19">
        <f t="shared" si="203"/>
        <v>40520.999305555553</v>
      </c>
      <c r="Q2117" t="b">
        <v>0</v>
      </c>
      <c r="R2117">
        <v>36</v>
      </c>
      <c r="S2117" t="b">
        <v>1</v>
      </c>
      <c r="T2117" t="s">
        <v>8279</v>
      </c>
      <c r="U2117" s="8">
        <v>2.2566666666666668</v>
      </c>
      <c r="V2117" s="17">
        <f t="shared" si="198"/>
        <v>94.027777777777771</v>
      </c>
      <c r="W2117" t="s">
        <v>8325</v>
      </c>
      <c r="X2117" t="s">
        <v>8329</v>
      </c>
    </row>
    <row r="2118" spans="1:24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21">
        <f t="shared" si="199"/>
        <v>40563.872696759259</v>
      </c>
      <c r="L2118" s="24">
        <v>40563.872696759259</v>
      </c>
      <c r="M2118" s="27">
        <f t="shared" si="200"/>
        <v>1</v>
      </c>
      <c r="N2118" s="27">
        <f t="shared" si="201"/>
        <v>2011</v>
      </c>
      <c r="O2118" s="25" t="str">
        <f t="shared" si="202"/>
        <v>Jan</v>
      </c>
      <c r="P2118" s="19">
        <f t="shared" si="203"/>
        <v>40593.872696759259</v>
      </c>
      <c r="Q2118" t="b">
        <v>0</v>
      </c>
      <c r="R2118">
        <v>92</v>
      </c>
      <c r="S2118" t="b">
        <v>1</v>
      </c>
      <c r="T2118" t="s">
        <v>8279</v>
      </c>
      <c r="U2118" s="8">
        <v>1.0090416666666666</v>
      </c>
      <c r="V2118" s="17">
        <f t="shared" si="198"/>
        <v>526.45652173913038</v>
      </c>
      <c r="W2118" t="s">
        <v>8325</v>
      </c>
      <c r="X2118" t="s">
        <v>8329</v>
      </c>
    </row>
    <row r="2119" spans="1:24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21">
        <f t="shared" si="199"/>
        <v>41136.569479166668</v>
      </c>
      <c r="L2119" s="24">
        <v>41136.569479166668</v>
      </c>
      <c r="M2119" s="27">
        <f t="shared" si="200"/>
        <v>8</v>
      </c>
      <c r="N2119" s="27">
        <f t="shared" si="201"/>
        <v>2012</v>
      </c>
      <c r="O2119" s="25" t="str">
        <f t="shared" si="202"/>
        <v>Aug</v>
      </c>
      <c r="P2119" s="19">
        <f t="shared" si="203"/>
        <v>41184.569479166668</v>
      </c>
      <c r="Q2119" t="b">
        <v>0</v>
      </c>
      <c r="R2119">
        <v>35</v>
      </c>
      <c r="S2119" t="b">
        <v>1</v>
      </c>
      <c r="T2119" t="s">
        <v>8279</v>
      </c>
      <c r="U2119" s="8">
        <v>1.4775</v>
      </c>
      <c r="V2119" s="17">
        <f t="shared" si="198"/>
        <v>50.657142857142858</v>
      </c>
      <c r="W2119" t="s">
        <v>8325</v>
      </c>
      <c r="X2119" t="s">
        <v>8329</v>
      </c>
    </row>
    <row r="2120" spans="1:24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21">
        <f t="shared" si="199"/>
        <v>42289.851261574069</v>
      </c>
      <c r="L2120" s="24">
        <v>42289.851261574076</v>
      </c>
      <c r="M2120" s="27">
        <f t="shared" si="200"/>
        <v>10</v>
      </c>
      <c r="N2120" s="27">
        <f t="shared" si="201"/>
        <v>2015</v>
      </c>
      <c r="O2120" s="25" t="str">
        <f t="shared" si="202"/>
        <v>Oct</v>
      </c>
      <c r="P2120" s="19">
        <f t="shared" si="203"/>
        <v>42303.999305555553</v>
      </c>
      <c r="Q2120" t="b">
        <v>0</v>
      </c>
      <c r="R2120">
        <v>17</v>
      </c>
      <c r="S2120" t="b">
        <v>1</v>
      </c>
      <c r="T2120" t="s">
        <v>8279</v>
      </c>
      <c r="U2120" s="8">
        <v>1.3461099999999999</v>
      </c>
      <c r="V2120" s="17">
        <f t="shared" si="198"/>
        <v>79.182941176470578</v>
      </c>
      <c r="W2120" t="s">
        <v>8325</v>
      </c>
      <c r="X2120" t="s">
        <v>8329</v>
      </c>
    </row>
    <row r="2121" spans="1:24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21">
        <f t="shared" si="199"/>
        <v>40718.631203703699</v>
      </c>
      <c r="L2121" s="24">
        <v>40718.631203703706</v>
      </c>
      <c r="M2121" s="27">
        <f t="shared" si="200"/>
        <v>6</v>
      </c>
      <c r="N2121" s="27">
        <f t="shared" si="201"/>
        <v>2011</v>
      </c>
      <c r="O2121" s="25" t="str">
        <f t="shared" si="202"/>
        <v>Jun</v>
      </c>
      <c r="P2121" s="19">
        <f t="shared" si="203"/>
        <v>40748.631203703699</v>
      </c>
      <c r="Q2121" t="b">
        <v>0</v>
      </c>
      <c r="R2121">
        <v>22</v>
      </c>
      <c r="S2121" t="b">
        <v>1</v>
      </c>
      <c r="T2121" t="s">
        <v>8279</v>
      </c>
      <c r="U2121" s="8">
        <v>1.0075000000000001</v>
      </c>
      <c r="V2121" s="17">
        <f t="shared" si="198"/>
        <v>91.590909090909093</v>
      </c>
      <c r="W2121" t="s">
        <v>8325</v>
      </c>
      <c r="X2121" t="s">
        <v>8329</v>
      </c>
    </row>
    <row r="2122" spans="1:24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21">
        <f t="shared" si="199"/>
        <v>41106.921817129631</v>
      </c>
      <c r="L2122" s="24">
        <v>41106.921817129631</v>
      </c>
      <c r="M2122" s="27">
        <f t="shared" si="200"/>
        <v>7</v>
      </c>
      <c r="N2122" s="27">
        <f t="shared" si="201"/>
        <v>2012</v>
      </c>
      <c r="O2122" s="25" t="str">
        <f t="shared" si="202"/>
        <v>Jul</v>
      </c>
      <c r="P2122" s="19">
        <f t="shared" si="203"/>
        <v>41136.921817129631</v>
      </c>
      <c r="Q2122" t="b">
        <v>0</v>
      </c>
      <c r="R2122">
        <v>69</v>
      </c>
      <c r="S2122" t="b">
        <v>1</v>
      </c>
      <c r="T2122" t="s">
        <v>8279</v>
      </c>
      <c r="U2122" s="8">
        <v>1.00880375</v>
      </c>
      <c r="V2122" s="17">
        <f t="shared" si="198"/>
        <v>116.96275362318841</v>
      </c>
      <c r="W2122" t="s">
        <v>8325</v>
      </c>
      <c r="X2122" t="s">
        <v>8329</v>
      </c>
    </row>
    <row r="2123" spans="1:24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21">
        <f t="shared" si="199"/>
        <v>41591.756203703699</v>
      </c>
      <c r="L2123" s="24">
        <v>41591.756203703706</v>
      </c>
      <c r="M2123" s="27">
        <f t="shared" si="200"/>
        <v>11</v>
      </c>
      <c r="N2123" s="27">
        <f t="shared" si="201"/>
        <v>2013</v>
      </c>
      <c r="O2123" s="25" t="str">
        <f t="shared" si="202"/>
        <v>Nov</v>
      </c>
      <c r="P2123" s="19">
        <f t="shared" si="203"/>
        <v>41640.756203703699</v>
      </c>
      <c r="Q2123" t="b">
        <v>0</v>
      </c>
      <c r="R2123">
        <v>10</v>
      </c>
      <c r="S2123" t="b">
        <v>0</v>
      </c>
      <c r="T2123" t="s">
        <v>8282</v>
      </c>
      <c r="U2123" s="8">
        <v>5.6800000000000002E-3</v>
      </c>
      <c r="V2123" s="17">
        <f t="shared" si="198"/>
        <v>28.4</v>
      </c>
      <c r="W2123" t="s">
        <v>8333</v>
      </c>
      <c r="X2123" t="s">
        <v>8334</v>
      </c>
    </row>
    <row r="2124" spans="1:24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21">
        <f t="shared" si="199"/>
        <v>42716.534120370365</v>
      </c>
      <c r="L2124" s="24">
        <v>42716.534120370372</v>
      </c>
      <c r="M2124" s="27">
        <f t="shared" si="200"/>
        <v>12</v>
      </c>
      <c r="N2124" s="27">
        <f t="shared" si="201"/>
        <v>2016</v>
      </c>
      <c r="O2124" s="25" t="str">
        <f t="shared" si="202"/>
        <v>Dec</v>
      </c>
      <c r="P2124" s="19">
        <f t="shared" si="203"/>
        <v>42746.534120370365</v>
      </c>
      <c r="Q2124" t="b">
        <v>0</v>
      </c>
      <c r="R2124">
        <v>3</v>
      </c>
      <c r="S2124" t="b">
        <v>0</v>
      </c>
      <c r="T2124" t="s">
        <v>8282</v>
      </c>
      <c r="U2124" s="8">
        <v>3.875E-3</v>
      </c>
      <c r="V2124" s="17">
        <f t="shared" si="198"/>
        <v>103.33333333333333</v>
      </c>
      <c r="W2124" t="s">
        <v>8333</v>
      </c>
      <c r="X2124" t="s">
        <v>8334</v>
      </c>
    </row>
    <row r="2125" spans="1:24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21">
        <f t="shared" si="199"/>
        <v>42712.092233796291</v>
      </c>
      <c r="L2125" s="24">
        <v>42712.092233796298</v>
      </c>
      <c r="M2125" s="27">
        <f t="shared" si="200"/>
        <v>12</v>
      </c>
      <c r="N2125" s="27">
        <f t="shared" si="201"/>
        <v>2016</v>
      </c>
      <c r="O2125" s="25" t="str">
        <f t="shared" si="202"/>
        <v>Dec</v>
      </c>
      <c r="P2125" s="19">
        <f t="shared" si="203"/>
        <v>42742.092233796291</v>
      </c>
      <c r="Q2125" t="b">
        <v>0</v>
      </c>
      <c r="R2125">
        <v>5</v>
      </c>
      <c r="S2125" t="b">
        <v>0</v>
      </c>
      <c r="T2125" t="s">
        <v>8282</v>
      </c>
      <c r="U2125" s="8">
        <v>0.1</v>
      </c>
      <c r="V2125" s="17">
        <f t="shared" si="198"/>
        <v>10</v>
      </c>
      <c r="W2125" t="s">
        <v>8333</v>
      </c>
      <c r="X2125" t="s">
        <v>8334</v>
      </c>
    </row>
    <row r="2126" spans="1:24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21">
        <f t="shared" si="199"/>
        <v>40198.216516203705</v>
      </c>
      <c r="L2126" s="24">
        <v>40198.216516203705</v>
      </c>
      <c r="M2126" s="27">
        <f t="shared" si="200"/>
        <v>1</v>
      </c>
      <c r="N2126" s="27">
        <f t="shared" si="201"/>
        <v>2010</v>
      </c>
      <c r="O2126" s="25" t="str">
        <f t="shared" si="202"/>
        <v>Jan</v>
      </c>
      <c r="P2126" s="19">
        <f t="shared" si="203"/>
        <v>40252.082638888889</v>
      </c>
      <c r="Q2126" t="b">
        <v>0</v>
      </c>
      <c r="R2126">
        <v>5</v>
      </c>
      <c r="S2126" t="b">
        <v>0</v>
      </c>
      <c r="T2126" t="s">
        <v>8282</v>
      </c>
      <c r="U2126" s="8">
        <v>0.10454545454545454</v>
      </c>
      <c r="V2126" s="17">
        <f t="shared" si="198"/>
        <v>23</v>
      </c>
      <c r="W2126" t="s">
        <v>8333</v>
      </c>
      <c r="X2126" t="s">
        <v>8334</v>
      </c>
    </row>
    <row r="2127" spans="1:24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21">
        <f t="shared" si="199"/>
        <v>40463.819849537038</v>
      </c>
      <c r="L2127" s="24">
        <v>40463.819849537038</v>
      </c>
      <c r="M2127" s="27">
        <f t="shared" si="200"/>
        <v>10</v>
      </c>
      <c r="N2127" s="27">
        <f t="shared" si="201"/>
        <v>2010</v>
      </c>
      <c r="O2127" s="25" t="str">
        <f t="shared" si="202"/>
        <v>Oct</v>
      </c>
      <c r="P2127" s="19">
        <f t="shared" si="203"/>
        <v>40512</v>
      </c>
      <c r="Q2127" t="b">
        <v>0</v>
      </c>
      <c r="R2127">
        <v>27</v>
      </c>
      <c r="S2127" t="b">
        <v>0</v>
      </c>
      <c r="T2127" t="s">
        <v>8282</v>
      </c>
      <c r="U2127" s="8">
        <v>1.4200000000000001E-2</v>
      </c>
      <c r="V2127" s="17">
        <f t="shared" si="198"/>
        <v>31.555555555555557</v>
      </c>
      <c r="W2127" t="s">
        <v>8333</v>
      </c>
      <c r="X2127" t="s">
        <v>8334</v>
      </c>
    </row>
    <row r="2128" spans="1:24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21">
        <f t="shared" si="199"/>
        <v>42190.815196759257</v>
      </c>
      <c r="L2128" s="24">
        <v>42190.815196759257</v>
      </c>
      <c r="M2128" s="27">
        <f t="shared" si="200"/>
        <v>7</v>
      </c>
      <c r="N2128" s="27">
        <f t="shared" si="201"/>
        <v>2015</v>
      </c>
      <c r="O2128" s="25" t="str">
        <f t="shared" si="202"/>
        <v>Jul</v>
      </c>
      <c r="P2128" s="19">
        <f t="shared" si="203"/>
        <v>42220.815196759257</v>
      </c>
      <c r="Q2128" t="b">
        <v>0</v>
      </c>
      <c r="R2128">
        <v>2</v>
      </c>
      <c r="S2128" t="b">
        <v>0</v>
      </c>
      <c r="T2128" t="s">
        <v>8282</v>
      </c>
      <c r="U2128" s="8">
        <v>5.0000000000000001E-4</v>
      </c>
      <c r="V2128" s="17">
        <f t="shared" si="198"/>
        <v>5</v>
      </c>
      <c r="W2128" t="s">
        <v>8333</v>
      </c>
      <c r="X2128" t="s">
        <v>8334</v>
      </c>
    </row>
    <row r="2129" spans="1:24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21">
        <f t="shared" si="199"/>
        <v>41951.76489583333</v>
      </c>
      <c r="L2129" s="24">
        <v>41951.76489583333</v>
      </c>
      <c r="M2129" s="27">
        <f t="shared" si="200"/>
        <v>11</v>
      </c>
      <c r="N2129" s="27">
        <f t="shared" si="201"/>
        <v>2014</v>
      </c>
      <c r="O2129" s="25" t="str">
        <f t="shared" si="202"/>
        <v>Nov</v>
      </c>
      <c r="P2129" s="19">
        <f t="shared" si="203"/>
        <v>41981.76489583333</v>
      </c>
      <c r="Q2129" t="b">
        <v>0</v>
      </c>
      <c r="R2129">
        <v>236</v>
      </c>
      <c r="S2129" t="b">
        <v>0</v>
      </c>
      <c r="T2129" t="s">
        <v>8282</v>
      </c>
      <c r="U2129" s="8">
        <v>0.28842857142857142</v>
      </c>
      <c r="V2129" s="17">
        <f t="shared" si="198"/>
        <v>34.220338983050844</v>
      </c>
      <c r="W2129" t="s">
        <v>8333</v>
      </c>
      <c r="X2129" t="s">
        <v>8334</v>
      </c>
    </row>
    <row r="2130" spans="1:24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21">
        <f t="shared" si="199"/>
        <v>42045.297025462962</v>
      </c>
      <c r="L2130" s="24">
        <v>42045.297025462962</v>
      </c>
      <c r="M2130" s="27">
        <f t="shared" si="200"/>
        <v>2</v>
      </c>
      <c r="N2130" s="27">
        <f t="shared" si="201"/>
        <v>2015</v>
      </c>
      <c r="O2130" s="25" t="str">
        <f t="shared" si="202"/>
        <v>Feb</v>
      </c>
      <c r="P2130" s="19">
        <f t="shared" si="203"/>
        <v>42075.255358796298</v>
      </c>
      <c r="Q2130" t="b">
        <v>0</v>
      </c>
      <c r="R2130">
        <v>1</v>
      </c>
      <c r="S2130" t="b">
        <v>0</v>
      </c>
      <c r="T2130" t="s">
        <v>8282</v>
      </c>
      <c r="U2130" s="8">
        <v>1.6666666666666668E-3</v>
      </c>
      <c r="V2130" s="17">
        <f t="shared" si="198"/>
        <v>25</v>
      </c>
      <c r="W2130" t="s">
        <v>8333</v>
      </c>
      <c r="X2130" t="s">
        <v>8334</v>
      </c>
    </row>
    <row r="2131" spans="1:24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21">
        <f t="shared" si="199"/>
        <v>41843.564456018517</v>
      </c>
      <c r="L2131" s="24">
        <v>41843.564456018517</v>
      </c>
      <c r="M2131" s="27">
        <f t="shared" si="200"/>
        <v>7</v>
      </c>
      <c r="N2131" s="27">
        <f t="shared" si="201"/>
        <v>2014</v>
      </c>
      <c r="O2131" s="25" t="str">
        <f t="shared" si="202"/>
        <v>Jul</v>
      </c>
      <c r="P2131" s="19">
        <f t="shared" si="203"/>
        <v>41903.564456018517</v>
      </c>
      <c r="Q2131" t="b">
        <v>0</v>
      </c>
      <c r="R2131">
        <v>12</v>
      </c>
      <c r="S2131" t="b">
        <v>0</v>
      </c>
      <c r="T2131" t="s">
        <v>8282</v>
      </c>
      <c r="U2131" s="8">
        <v>0.11799999999999999</v>
      </c>
      <c r="V2131" s="17">
        <f t="shared" si="198"/>
        <v>19.666666666666668</v>
      </c>
      <c r="W2131" t="s">
        <v>8333</v>
      </c>
      <c r="X2131" t="s">
        <v>8334</v>
      </c>
    </row>
    <row r="2132" spans="1:24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21">
        <f t="shared" si="199"/>
        <v>42408.815972222219</v>
      </c>
      <c r="L2132" s="24">
        <v>42408.815972222219</v>
      </c>
      <c r="M2132" s="27">
        <f t="shared" si="200"/>
        <v>2</v>
      </c>
      <c r="N2132" s="27">
        <f t="shared" si="201"/>
        <v>2016</v>
      </c>
      <c r="O2132" s="25" t="str">
        <f t="shared" si="202"/>
        <v>Feb</v>
      </c>
      <c r="P2132" s="19">
        <f t="shared" si="203"/>
        <v>42438.815972222219</v>
      </c>
      <c r="Q2132" t="b">
        <v>0</v>
      </c>
      <c r="R2132">
        <v>4</v>
      </c>
      <c r="S2132" t="b">
        <v>0</v>
      </c>
      <c r="T2132" t="s">
        <v>8282</v>
      </c>
      <c r="U2132" s="8">
        <v>2.0238095238095236E-3</v>
      </c>
      <c r="V2132" s="17">
        <f t="shared" si="198"/>
        <v>21.25</v>
      </c>
      <c r="W2132" t="s">
        <v>8333</v>
      </c>
      <c r="X2132" t="s">
        <v>8334</v>
      </c>
    </row>
    <row r="2133" spans="1:24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21">
        <f t="shared" si="199"/>
        <v>41831.87804398148</v>
      </c>
      <c r="L2133" s="24">
        <v>41831.87804398148</v>
      </c>
      <c r="M2133" s="27">
        <f t="shared" si="200"/>
        <v>7</v>
      </c>
      <c r="N2133" s="27">
        <f t="shared" si="201"/>
        <v>2014</v>
      </c>
      <c r="O2133" s="25" t="str">
        <f t="shared" si="202"/>
        <v>Jul</v>
      </c>
      <c r="P2133" s="19">
        <f t="shared" si="203"/>
        <v>41866.87804398148</v>
      </c>
      <c r="Q2133" t="b">
        <v>0</v>
      </c>
      <c r="R2133">
        <v>3</v>
      </c>
      <c r="S2133" t="b">
        <v>0</v>
      </c>
      <c r="T2133" t="s">
        <v>8282</v>
      </c>
      <c r="U2133" s="8">
        <v>0.05</v>
      </c>
      <c r="V2133" s="17">
        <f t="shared" si="198"/>
        <v>8.3333333333333339</v>
      </c>
      <c r="W2133" t="s">
        <v>8333</v>
      </c>
      <c r="X2133" t="s">
        <v>8334</v>
      </c>
    </row>
    <row r="2134" spans="1:24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21">
        <f t="shared" si="199"/>
        <v>42166.998738425922</v>
      </c>
      <c r="L2134" s="24">
        <v>42166.998738425929</v>
      </c>
      <c r="M2134" s="27">
        <f t="shared" si="200"/>
        <v>6</v>
      </c>
      <c r="N2134" s="27">
        <f t="shared" si="201"/>
        <v>2015</v>
      </c>
      <c r="O2134" s="25" t="str">
        <f t="shared" si="202"/>
        <v>Jun</v>
      </c>
      <c r="P2134" s="19">
        <f t="shared" si="203"/>
        <v>42196.998738425922</v>
      </c>
      <c r="Q2134" t="b">
        <v>0</v>
      </c>
      <c r="R2134">
        <v>99</v>
      </c>
      <c r="S2134" t="b">
        <v>0</v>
      </c>
      <c r="T2134" t="s">
        <v>8282</v>
      </c>
      <c r="U2134" s="8">
        <v>2.1129899999999997E-2</v>
      </c>
      <c r="V2134" s="17">
        <f t="shared" si="198"/>
        <v>21.34333333333333</v>
      </c>
      <c r="W2134" t="s">
        <v>8333</v>
      </c>
      <c r="X2134" t="s">
        <v>8334</v>
      </c>
    </row>
    <row r="2135" spans="1:24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21">
        <f t="shared" si="199"/>
        <v>41643.27884259259</v>
      </c>
      <c r="L2135" s="24">
        <v>41643.27884259259</v>
      </c>
      <c r="M2135" s="27">
        <f t="shared" si="200"/>
        <v>1</v>
      </c>
      <c r="N2135" s="27">
        <f t="shared" si="201"/>
        <v>2014</v>
      </c>
      <c r="O2135" s="25" t="str">
        <f t="shared" si="202"/>
        <v>Jan</v>
      </c>
      <c r="P2135" s="19">
        <f t="shared" si="203"/>
        <v>41673.27884259259</v>
      </c>
      <c r="Q2135" t="b">
        <v>0</v>
      </c>
      <c r="R2135">
        <v>3</v>
      </c>
      <c r="S2135" t="b">
        <v>0</v>
      </c>
      <c r="T2135" t="s">
        <v>8282</v>
      </c>
      <c r="U2135" s="8">
        <v>1.6E-2</v>
      </c>
      <c r="V2135" s="17">
        <f t="shared" si="198"/>
        <v>5.333333333333333</v>
      </c>
      <c r="W2135" t="s">
        <v>8333</v>
      </c>
      <c r="X2135" t="s">
        <v>8334</v>
      </c>
    </row>
    <row r="2136" spans="1:24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21">
        <f t="shared" si="199"/>
        <v>40618.888877314814</v>
      </c>
      <c r="L2136" s="24">
        <v>40618.888877314814</v>
      </c>
      <c r="M2136" s="27">
        <f t="shared" si="200"/>
        <v>3</v>
      </c>
      <c r="N2136" s="27">
        <f t="shared" si="201"/>
        <v>2011</v>
      </c>
      <c r="O2136" s="25" t="str">
        <f t="shared" si="202"/>
        <v>Mar</v>
      </c>
      <c r="P2136" s="19">
        <f t="shared" si="203"/>
        <v>40657.082638888889</v>
      </c>
      <c r="Q2136" t="b">
        <v>0</v>
      </c>
      <c r="R2136">
        <v>3</v>
      </c>
      <c r="S2136" t="b">
        <v>0</v>
      </c>
      <c r="T2136" t="s">
        <v>8282</v>
      </c>
      <c r="U2136" s="8">
        <v>1.7333333333333333E-2</v>
      </c>
      <c r="V2136" s="17">
        <f t="shared" si="198"/>
        <v>34.666666666666664</v>
      </c>
      <c r="W2136" t="s">
        <v>8333</v>
      </c>
      <c r="X2136" t="s">
        <v>8334</v>
      </c>
    </row>
    <row r="2137" spans="1:24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21">
        <f t="shared" si="199"/>
        <v>41361.678136574068</v>
      </c>
      <c r="L2137" s="24">
        <v>41361.678136574075</v>
      </c>
      <c r="M2137" s="27">
        <f t="shared" si="200"/>
        <v>3</v>
      </c>
      <c r="N2137" s="27">
        <f t="shared" si="201"/>
        <v>2013</v>
      </c>
      <c r="O2137" s="25" t="str">
        <f t="shared" si="202"/>
        <v>Mar</v>
      </c>
      <c r="P2137" s="19">
        <f t="shared" si="203"/>
        <v>41391.678136574068</v>
      </c>
      <c r="Q2137" t="b">
        <v>0</v>
      </c>
      <c r="R2137">
        <v>22</v>
      </c>
      <c r="S2137" t="b">
        <v>0</v>
      </c>
      <c r="T2137" t="s">
        <v>8282</v>
      </c>
      <c r="U2137" s="8">
        <v>9.5600000000000004E-2</v>
      </c>
      <c r="V2137" s="17">
        <f t="shared" si="198"/>
        <v>21.727272727272727</v>
      </c>
      <c r="W2137" t="s">
        <v>8333</v>
      </c>
      <c r="X2137" t="s">
        <v>8334</v>
      </c>
    </row>
    <row r="2138" spans="1:24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21">
        <f t="shared" si="199"/>
        <v>41156.755011574074</v>
      </c>
      <c r="L2138" s="24">
        <v>41156.755011574074</v>
      </c>
      <c r="M2138" s="27">
        <f t="shared" si="200"/>
        <v>9</v>
      </c>
      <c r="N2138" s="27">
        <f t="shared" si="201"/>
        <v>2012</v>
      </c>
      <c r="O2138" s="25" t="str">
        <f t="shared" si="202"/>
        <v>Sep</v>
      </c>
      <c r="P2138" s="19">
        <f t="shared" si="203"/>
        <v>41186.755011574074</v>
      </c>
      <c r="Q2138" t="b">
        <v>0</v>
      </c>
      <c r="R2138">
        <v>4</v>
      </c>
      <c r="S2138" t="b">
        <v>0</v>
      </c>
      <c r="T2138" t="s">
        <v>8282</v>
      </c>
      <c r="U2138" s="8">
        <v>5.9612499999999998E-4</v>
      </c>
      <c r="V2138" s="17">
        <f t="shared" si="198"/>
        <v>11.922499999999999</v>
      </c>
      <c r="W2138" t="s">
        <v>8333</v>
      </c>
      <c r="X2138" t="s">
        <v>8334</v>
      </c>
    </row>
    <row r="2139" spans="1:24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21">
        <f t="shared" si="199"/>
        <v>41536.300763888888</v>
      </c>
      <c r="L2139" s="24">
        <v>41536.300763888888</v>
      </c>
      <c r="M2139" s="27">
        <f t="shared" si="200"/>
        <v>9</v>
      </c>
      <c r="N2139" s="27">
        <f t="shared" si="201"/>
        <v>2013</v>
      </c>
      <c r="O2139" s="25" t="str">
        <f t="shared" si="202"/>
        <v>Sep</v>
      </c>
      <c r="P2139" s="19">
        <f t="shared" si="203"/>
        <v>41566.300763888888</v>
      </c>
      <c r="Q2139" t="b">
        <v>0</v>
      </c>
      <c r="R2139">
        <v>534</v>
      </c>
      <c r="S2139" t="b">
        <v>0</v>
      </c>
      <c r="T2139" t="s">
        <v>8282</v>
      </c>
      <c r="U2139" s="8">
        <v>0.28405999999999998</v>
      </c>
      <c r="V2139" s="17">
        <f t="shared" si="198"/>
        <v>26.59737827715356</v>
      </c>
      <c r="W2139" t="s">
        <v>8333</v>
      </c>
      <c r="X2139" t="s">
        <v>8334</v>
      </c>
    </row>
    <row r="2140" spans="1:24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21">
        <f t="shared" si="199"/>
        <v>41948.562835648147</v>
      </c>
      <c r="L2140" s="24">
        <v>41948.562835648147</v>
      </c>
      <c r="M2140" s="27">
        <f t="shared" si="200"/>
        <v>11</v>
      </c>
      <c r="N2140" s="27">
        <f t="shared" si="201"/>
        <v>2014</v>
      </c>
      <c r="O2140" s="25" t="str">
        <f t="shared" si="202"/>
        <v>Nov</v>
      </c>
      <c r="P2140" s="19">
        <f t="shared" si="203"/>
        <v>41978.562835648147</v>
      </c>
      <c r="Q2140" t="b">
        <v>0</v>
      </c>
      <c r="R2140">
        <v>12</v>
      </c>
      <c r="S2140" t="b">
        <v>0</v>
      </c>
      <c r="T2140" t="s">
        <v>8282</v>
      </c>
      <c r="U2140" s="8">
        <v>0.128</v>
      </c>
      <c r="V2140" s="17">
        <f t="shared" si="198"/>
        <v>10.666666666666666</v>
      </c>
      <c r="W2140" t="s">
        <v>8333</v>
      </c>
      <c r="X2140" t="s">
        <v>8334</v>
      </c>
    </row>
    <row r="2141" spans="1:24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21">
        <f t="shared" si="199"/>
        <v>41556.804849537039</v>
      </c>
      <c r="L2141" s="24">
        <v>41556.804849537039</v>
      </c>
      <c r="M2141" s="27">
        <f t="shared" si="200"/>
        <v>10</v>
      </c>
      <c r="N2141" s="27">
        <f t="shared" si="201"/>
        <v>2013</v>
      </c>
      <c r="O2141" s="25" t="str">
        <f t="shared" si="202"/>
        <v>Oct</v>
      </c>
      <c r="P2141" s="19">
        <f t="shared" si="203"/>
        <v>41586.846516203703</v>
      </c>
      <c r="Q2141" t="b">
        <v>0</v>
      </c>
      <c r="R2141">
        <v>56</v>
      </c>
      <c r="S2141" t="b">
        <v>0</v>
      </c>
      <c r="T2141" t="s">
        <v>8282</v>
      </c>
      <c r="U2141" s="8">
        <v>5.4199999999999998E-2</v>
      </c>
      <c r="V2141" s="17">
        <f t="shared" si="198"/>
        <v>29.035714285714285</v>
      </c>
      <c r="W2141" t="s">
        <v>8333</v>
      </c>
      <c r="X2141" t="s">
        <v>8334</v>
      </c>
    </row>
    <row r="2142" spans="1:24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21">
        <f t="shared" si="199"/>
        <v>42647.541759259257</v>
      </c>
      <c r="L2142" s="24">
        <v>42647.541759259257</v>
      </c>
      <c r="M2142" s="27">
        <f t="shared" si="200"/>
        <v>10</v>
      </c>
      <c r="N2142" s="27">
        <f t="shared" si="201"/>
        <v>2016</v>
      </c>
      <c r="O2142" s="25" t="str">
        <f t="shared" si="202"/>
        <v>Oct</v>
      </c>
      <c r="P2142" s="19">
        <f t="shared" si="203"/>
        <v>42677.541759259257</v>
      </c>
      <c r="Q2142" t="b">
        <v>0</v>
      </c>
      <c r="R2142">
        <v>11</v>
      </c>
      <c r="S2142" t="b">
        <v>0</v>
      </c>
      <c r="T2142" t="s">
        <v>8282</v>
      </c>
      <c r="U2142" s="8">
        <v>1.1199999999999999E-3</v>
      </c>
      <c r="V2142" s="17">
        <f t="shared" si="198"/>
        <v>50.909090909090907</v>
      </c>
      <c r="W2142" t="s">
        <v>8333</v>
      </c>
      <c r="X2142" t="s">
        <v>8334</v>
      </c>
    </row>
    <row r="2143" spans="1:24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21">
        <f t="shared" si="199"/>
        <v>41255.625277777777</v>
      </c>
      <c r="L2143" s="24">
        <v>41255.625277777777</v>
      </c>
      <c r="M2143" s="27">
        <f t="shared" si="200"/>
        <v>12</v>
      </c>
      <c r="N2143" s="27">
        <f t="shared" si="201"/>
        <v>2012</v>
      </c>
      <c r="O2143" s="25" t="str">
        <f t="shared" si="202"/>
        <v>Dec</v>
      </c>
      <c r="P2143" s="19">
        <f t="shared" si="203"/>
        <v>41285.625277777777</v>
      </c>
      <c r="Q2143" t="b">
        <v>0</v>
      </c>
      <c r="R2143">
        <v>0</v>
      </c>
      <c r="S2143" t="b">
        <v>0</v>
      </c>
      <c r="T2143" t="s">
        <v>8282</v>
      </c>
      <c r="U2143" s="8">
        <v>0</v>
      </c>
      <c r="V2143" s="17" t="e">
        <f t="shared" si="198"/>
        <v>#DIV/0!</v>
      </c>
      <c r="W2143" t="s">
        <v>8333</v>
      </c>
      <c r="X2143" t="s">
        <v>8334</v>
      </c>
    </row>
    <row r="2144" spans="1:24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21">
        <f t="shared" si="199"/>
        <v>41927.027303240735</v>
      </c>
      <c r="L2144" s="24">
        <v>41927.027303240742</v>
      </c>
      <c r="M2144" s="27">
        <f t="shared" si="200"/>
        <v>10</v>
      </c>
      <c r="N2144" s="27">
        <f t="shared" si="201"/>
        <v>2014</v>
      </c>
      <c r="O2144" s="25" t="str">
        <f t="shared" si="202"/>
        <v>Oct</v>
      </c>
      <c r="P2144" s="19">
        <f t="shared" si="203"/>
        <v>41957.068969907406</v>
      </c>
      <c r="Q2144" t="b">
        <v>0</v>
      </c>
      <c r="R2144">
        <v>12</v>
      </c>
      <c r="S2144" t="b">
        <v>0</v>
      </c>
      <c r="T2144" t="s">
        <v>8282</v>
      </c>
      <c r="U2144" s="8">
        <v>5.7238095238095241E-2</v>
      </c>
      <c r="V2144" s="17">
        <f t="shared" si="198"/>
        <v>50.083333333333336</v>
      </c>
      <c r="W2144" t="s">
        <v>8333</v>
      </c>
      <c r="X2144" t="s">
        <v>8334</v>
      </c>
    </row>
    <row r="2145" spans="1:24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21">
        <f t="shared" si="199"/>
        <v>42340.493171296293</v>
      </c>
      <c r="L2145" s="24">
        <v>42340.493171296293</v>
      </c>
      <c r="M2145" s="27">
        <f t="shared" si="200"/>
        <v>12</v>
      </c>
      <c r="N2145" s="27">
        <f t="shared" si="201"/>
        <v>2015</v>
      </c>
      <c r="O2145" s="25" t="str">
        <f t="shared" si="202"/>
        <v>Dec</v>
      </c>
      <c r="P2145" s="19">
        <f t="shared" si="203"/>
        <v>42368.493171296293</v>
      </c>
      <c r="Q2145" t="b">
        <v>0</v>
      </c>
      <c r="R2145">
        <v>5</v>
      </c>
      <c r="S2145" t="b">
        <v>0</v>
      </c>
      <c r="T2145" t="s">
        <v>8282</v>
      </c>
      <c r="U2145" s="8">
        <v>0.1125</v>
      </c>
      <c r="V2145" s="17">
        <f t="shared" si="198"/>
        <v>45</v>
      </c>
      <c r="W2145" t="s">
        <v>8333</v>
      </c>
      <c r="X2145" t="s">
        <v>8334</v>
      </c>
    </row>
    <row r="2146" spans="1:24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21">
        <f t="shared" si="199"/>
        <v>40332.678379629629</v>
      </c>
      <c r="L2146" s="24">
        <v>40332.678379629629</v>
      </c>
      <c r="M2146" s="27">
        <f t="shared" si="200"/>
        <v>6</v>
      </c>
      <c r="N2146" s="27">
        <f t="shared" si="201"/>
        <v>2010</v>
      </c>
      <c r="O2146" s="25" t="str">
        <f t="shared" si="202"/>
        <v>Jun</v>
      </c>
      <c r="P2146" s="19">
        <f t="shared" si="203"/>
        <v>40380.583333333328</v>
      </c>
      <c r="Q2146" t="b">
        <v>0</v>
      </c>
      <c r="R2146">
        <v>24</v>
      </c>
      <c r="S2146" t="b">
        <v>0</v>
      </c>
      <c r="T2146" t="s">
        <v>8282</v>
      </c>
      <c r="U2146" s="8">
        <v>1.7098591549295775E-2</v>
      </c>
      <c r="V2146" s="17">
        <f t="shared" si="198"/>
        <v>25.291666666666668</v>
      </c>
      <c r="W2146" t="s">
        <v>8333</v>
      </c>
      <c r="X2146" t="s">
        <v>8334</v>
      </c>
    </row>
    <row r="2147" spans="1:24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21">
        <f t="shared" si="199"/>
        <v>41499.338425925926</v>
      </c>
      <c r="L2147" s="24">
        <v>41499.338425925926</v>
      </c>
      <c r="M2147" s="27">
        <f t="shared" si="200"/>
        <v>8</v>
      </c>
      <c r="N2147" s="27">
        <f t="shared" si="201"/>
        <v>2013</v>
      </c>
      <c r="O2147" s="25" t="str">
        <f t="shared" si="202"/>
        <v>Aug</v>
      </c>
      <c r="P2147" s="19">
        <f t="shared" si="203"/>
        <v>41531.338425925926</v>
      </c>
      <c r="Q2147" t="b">
        <v>0</v>
      </c>
      <c r="R2147">
        <v>89</v>
      </c>
      <c r="S2147" t="b">
        <v>0</v>
      </c>
      <c r="T2147" t="s">
        <v>8282</v>
      </c>
      <c r="U2147" s="8">
        <v>0.30433333333333334</v>
      </c>
      <c r="V2147" s="17">
        <f t="shared" si="198"/>
        <v>51.292134831460672</v>
      </c>
      <c r="W2147" t="s">
        <v>8333</v>
      </c>
      <c r="X2147" t="s">
        <v>8334</v>
      </c>
    </row>
    <row r="2148" spans="1:24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21">
        <f t="shared" si="199"/>
        <v>41575.029097222221</v>
      </c>
      <c r="L2148" s="24">
        <v>41575.029097222221</v>
      </c>
      <c r="M2148" s="27">
        <f t="shared" si="200"/>
        <v>10</v>
      </c>
      <c r="N2148" s="27">
        <f t="shared" si="201"/>
        <v>2013</v>
      </c>
      <c r="O2148" s="25" t="str">
        <f t="shared" si="202"/>
        <v>Oct</v>
      </c>
      <c r="P2148" s="19">
        <f t="shared" si="203"/>
        <v>41605.070763888885</v>
      </c>
      <c r="Q2148" t="b">
        <v>0</v>
      </c>
      <c r="R2148">
        <v>1</v>
      </c>
      <c r="S2148" t="b">
        <v>0</v>
      </c>
      <c r="T2148" t="s">
        <v>8282</v>
      </c>
      <c r="U2148" s="8">
        <v>2.0000000000000001E-4</v>
      </c>
      <c r="V2148" s="17">
        <f t="shared" si="198"/>
        <v>1</v>
      </c>
      <c r="W2148" t="s">
        <v>8333</v>
      </c>
      <c r="X2148" t="s">
        <v>8334</v>
      </c>
    </row>
    <row r="2149" spans="1:24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21">
        <f t="shared" si="199"/>
        <v>42397.471180555549</v>
      </c>
      <c r="L2149" s="24">
        <v>42397.471180555556</v>
      </c>
      <c r="M2149" s="27">
        <f t="shared" si="200"/>
        <v>1</v>
      </c>
      <c r="N2149" s="27">
        <f t="shared" si="201"/>
        <v>2016</v>
      </c>
      <c r="O2149" s="25" t="str">
        <f t="shared" si="202"/>
        <v>Jan</v>
      </c>
      <c r="P2149" s="19">
        <f t="shared" si="203"/>
        <v>42411.471180555549</v>
      </c>
      <c r="Q2149" t="b">
        <v>0</v>
      </c>
      <c r="R2149">
        <v>55</v>
      </c>
      <c r="S2149" t="b">
        <v>0</v>
      </c>
      <c r="T2149" t="s">
        <v>8282</v>
      </c>
      <c r="U2149" s="8">
        <v>6.9641025641025639E-3</v>
      </c>
      <c r="V2149" s="17">
        <f t="shared" si="198"/>
        <v>49.381818181818183</v>
      </c>
      <c r="W2149" t="s">
        <v>8333</v>
      </c>
      <c r="X2149" t="s">
        <v>8334</v>
      </c>
    </row>
    <row r="2150" spans="1:24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21">
        <f t="shared" si="199"/>
        <v>41927.087361111109</v>
      </c>
      <c r="L2150" s="24">
        <v>41927.087361111109</v>
      </c>
      <c r="M2150" s="27">
        <f t="shared" si="200"/>
        <v>10</v>
      </c>
      <c r="N2150" s="27">
        <f t="shared" si="201"/>
        <v>2014</v>
      </c>
      <c r="O2150" s="25" t="str">
        <f t="shared" si="202"/>
        <v>Oct</v>
      </c>
      <c r="P2150" s="19">
        <f t="shared" si="203"/>
        <v>41959.129027777781</v>
      </c>
      <c r="Q2150" t="b">
        <v>0</v>
      </c>
      <c r="R2150">
        <v>2</v>
      </c>
      <c r="S2150" t="b">
        <v>0</v>
      </c>
      <c r="T2150" t="s">
        <v>8282</v>
      </c>
      <c r="U2150" s="8">
        <v>0.02</v>
      </c>
      <c r="V2150" s="17">
        <f t="shared" si="198"/>
        <v>1</v>
      </c>
      <c r="W2150" t="s">
        <v>8333</v>
      </c>
      <c r="X2150" t="s">
        <v>8334</v>
      </c>
    </row>
    <row r="2151" spans="1:24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21">
        <f t="shared" si="199"/>
        <v>42066.525254629632</v>
      </c>
      <c r="L2151" s="24">
        <v>42066.525254629632</v>
      </c>
      <c r="M2151" s="27">
        <f t="shared" si="200"/>
        <v>3</v>
      </c>
      <c r="N2151" s="27">
        <f t="shared" si="201"/>
        <v>2015</v>
      </c>
      <c r="O2151" s="25" t="str">
        <f t="shared" si="202"/>
        <v>Mar</v>
      </c>
      <c r="P2151" s="19">
        <f t="shared" si="203"/>
        <v>42096.483587962961</v>
      </c>
      <c r="Q2151" t="b">
        <v>0</v>
      </c>
      <c r="R2151">
        <v>0</v>
      </c>
      <c r="S2151" t="b">
        <v>0</v>
      </c>
      <c r="T2151" t="s">
        <v>8282</v>
      </c>
      <c r="U2151" s="8">
        <v>0</v>
      </c>
      <c r="V2151" s="17" t="e">
        <f t="shared" si="198"/>
        <v>#DIV/0!</v>
      </c>
      <c r="W2151" t="s">
        <v>8333</v>
      </c>
      <c r="X2151" t="s">
        <v>8334</v>
      </c>
    </row>
    <row r="2152" spans="1:24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21">
        <f t="shared" si="199"/>
        <v>40354.816620370366</v>
      </c>
      <c r="L2152" s="24">
        <v>40354.816620370373</v>
      </c>
      <c r="M2152" s="27">
        <f t="shared" si="200"/>
        <v>6</v>
      </c>
      <c r="N2152" s="27">
        <f t="shared" si="201"/>
        <v>2010</v>
      </c>
      <c r="O2152" s="25" t="str">
        <f t="shared" si="202"/>
        <v>Jun</v>
      </c>
      <c r="P2152" s="19">
        <f t="shared" si="203"/>
        <v>40389.791666666664</v>
      </c>
      <c r="Q2152" t="b">
        <v>0</v>
      </c>
      <c r="R2152">
        <v>4</v>
      </c>
      <c r="S2152" t="b">
        <v>0</v>
      </c>
      <c r="T2152" t="s">
        <v>8282</v>
      </c>
      <c r="U2152" s="8">
        <v>8.0999999999999996E-3</v>
      </c>
      <c r="V2152" s="17">
        <f t="shared" si="198"/>
        <v>101.25</v>
      </c>
      <c r="W2152" t="s">
        <v>8333</v>
      </c>
      <c r="X2152" t="s">
        <v>8334</v>
      </c>
    </row>
    <row r="2153" spans="1:24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21">
        <f t="shared" si="199"/>
        <v>42534.076377314814</v>
      </c>
      <c r="L2153" s="24">
        <v>42534.076377314814</v>
      </c>
      <c r="M2153" s="27">
        <f t="shared" si="200"/>
        <v>6</v>
      </c>
      <c r="N2153" s="27">
        <f t="shared" si="201"/>
        <v>2016</v>
      </c>
      <c r="O2153" s="25" t="str">
        <f t="shared" si="202"/>
        <v>Jun</v>
      </c>
      <c r="P2153" s="19">
        <f t="shared" si="203"/>
        <v>42564.076377314814</v>
      </c>
      <c r="Q2153" t="b">
        <v>0</v>
      </c>
      <c r="R2153">
        <v>6</v>
      </c>
      <c r="S2153" t="b">
        <v>0</v>
      </c>
      <c r="T2153" t="s">
        <v>8282</v>
      </c>
      <c r="U2153" s="8">
        <v>2.6222222222222224E-3</v>
      </c>
      <c r="V2153" s="17">
        <f t="shared" si="198"/>
        <v>19.666666666666668</v>
      </c>
      <c r="W2153" t="s">
        <v>8333</v>
      </c>
      <c r="X2153" t="s">
        <v>8334</v>
      </c>
    </row>
    <row r="2154" spans="1:24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21">
        <f t="shared" si="199"/>
        <v>42520.639050925922</v>
      </c>
      <c r="L2154" s="24">
        <v>42520.639050925929</v>
      </c>
      <c r="M2154" s="27">
        <f t="shared" si="200"/>
        <v>5</v>
      </c>
      <c r="N2154" s="27">
        <f t="shared" si="201"/>
        <v>2016</v>
      </c>
      <c r="O2154" s="25" t="str">
        <f t="shared" si="202"/>
        <v>May</v>
      </c>
      <c r="P2154" s="19">
        <f t="shared" si="203"/>
        <v>42550.639050925922</v>
      </c>
      <c r="Q2154" t="b">
        <v>0</v>
      </c>
      <c r="R2154">
        <v>4</v>
      </c>
      <c r="S2154" t="b">
        <v>0</v>
      </c>
      <c r="T2154" t="s">
        <v>8282</v>
      </c>
      <c r="U2154" s="8">
        <v>1.6666666666666668E-3</v>
      </c>
      <c r="V2154" s="17">
        <f t="shared" si="198"/>
        <v>12.5</v>
      </c>
      <c r="W2154" t="s">
        <v>8333</v>
      </c>
      <c r="X2154" t="s">
        <v>8334</v>
      </c>
    </row>
    <row r="2155" spans="1:24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21">
        <f t="shared" si="199"/>
        <v>41683.62394675926</v>
      </c>
      <c r="L2155" s="24">
        <v>41683.62394675926</v>
      </c>
      <c r="M2155" s="27">
        <f t="shared" si="200"/>
        <v>2</v>
      </c>
      <c r="N2155" s="27">
        <f t="shared" si="201"/>
        <v>2014</v>
      </c>
      <c r="O2155" s="25" t="str">
        <f t="shared" si="202"/>
        <v>Feb</v>
      </c>
      <c r="P2155" s="19">
        <f t="shared" si="203"/>
        <v>41713.582280092589</v>
      </c>
      <c r="Q2155" t="b">
        <v>0</v>
      </c>
      <c r="R2155">
        <v>4</v>
      </c>
      <c r="S2155" t="b">
        <v>0</v>
      </c>
      <c r="T2155" t="s">
        <v>8282</v>
      </c>
      <c r="U2155" s="8">
        <v>9.1244548809124457E-5</v>
      </c>
      <c r="V2155" s="17">
        <f t="shared" si="198"/>
        <v>8.5</v>
      </c>
      <c r="W2155" t="s">
        <v>8333</v>
      </c>
      <c r="X2155" t="s">
        <v>8334</v>
      </c>
    </row>
    <row r="2156" spans="1:24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21">
        <f t="shared" si="199"/>
        <v>41974.702754629623</v>
      </c>
      <c r="L2156" s="24">
        <v>41974.70275462963</v>
      </c>
      <c r="M2156" s="27">
        <f t="shared" si="200"/>
        <v>12</v>
      </c>
      <c r="N2156" s="27">
        <f t="shared" si="201"/>
        <v>2014</v>
      </c>
      <c r="O2156" s="25" t="str">
        <f t="shared" si="202"/>
        <v>Dec</v>
      </c>
      <c r="P2156" s="19">
        <f t="shared" si="203"/>
        <v>42014.124305555553</v>
      </c>
      <c r="Q2156" t="b">
        <v>0</v>
      </c>
      <c r="R2156">
        <v>2</v>
      </c>
      <c r="S2156" t="b">
        <v>0</v>
      </c>
      <c r="T2156" t="s">
        <v>8282</v>
      </c>
      <c r="U2156" s="8">
        <v>8.0000000000000002E-3</v>
      </c>
      <c r="V2156" s="17">
        <f t="shared" si="198"/>
        <v>1</v>
      </c>
      <c r="W2156" t="s">
        <v>8333</v>
      </c>
      <c r="X2156" t="s">
        <v>8334</v>
      </c>
    </row>
    <row r="2157" spans="1:24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21">
        <f t="shared" si="199"/>
        <v>41647.42392361111</v>
      </c>
      <c r="L2157" s="24">
        <v>41647.42392361111</v>
      </c>
      <c r="M2157" s="27">
        <f t="shared" si="200"/>
        <v>1</v>
      </c>
      <c r="N2157" s="27">
        <f t="shared" si="201"/>
        <v>2014</v>
      </c>
      <c r="O2157" s="25" t="str">
        <f t="shared" si="202"/>
        <v>Jan</v>
      </c>
      <c r="P2157" s="19">
        <f t="shared" si="203"/>
        <v>41667.42392361111</v>
      </c>
      <c r="Q2157" t="b">
        <v>0</v>
      </c>
      <c r="R2157">
        <v>5</v>
      </c>
      <c r="S2157" t="b">
        <v>0</v>
      </c>
      <c r="T2157" t="s">
        <v>8282</v>
      </c>
      <c r="U2157" s="8">
        <v>2.3E-2</v>
      </c>
      <c r="V2157" s="17">
        <f t="shared" si="198"/>
        <v>23</v>
      </c>
      <c r="W2157" t="s">
        <v>8333</v>
      </c>
      <c r="X2157" t="s">
        <v>8334</v>
      </c>
    </row>
    <row r="2158" spans="1:24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21">
        <f t="shared" si="199"/>
        <v>42430.539178240739</v>
      </c>
      <c r="L2158" s="24">
        <v>42430.539178240739</v>
      </c>
      <c r="M2158" s="27">
        <f t="shared" si="200"/>
        <v>3</v>
      </c>
      <c r="N2158" s="27">
        <f t="shared" si="201"/>
        <v>2016</v>
      </c>
      <c r="O2158" s="25" t="str">
        <f t="shared" si="202"/>
        <v>Mar</v>
      </c>
      <c r="P2158" s="19">
        <f t="shared" si="203"/>
        <v>42460.497511574074</v>
      </c>
      <c r="Q2158" t="b">
        <v>0</v>
      </c>
      <c r="R2158">
        <v>83</v>
      </c>
      <c r="S2158" t="b">
        <v>0</v>
      </c>
      <c r="T2158" t="s">
        <v>8282</v>
      </c>
      <c r="U2158" s="8">
        <v>2.6660714285714284E-2</v>
      </c>
      <c r="V2158" s="17">
        <f t="shared" si="198"/>
        <v>17.987951807228917</v>
      </c>
      <c r="W2158" t="s">
        <v>8333</v>
      </c>
      <c r="X2158" t="s">
        <v>8334</v>
      </c>
    </row>
    <row r="2159" spans="1:24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21">
        <f t="shared" si="199"/>
        <v>41488.645902777775</v>
      </c>
      <c r="L2159" s="24">
        <v>41488.645902777775</v>
      </c>
      <c r="M2159" s="27">
        <f t="shared" si="200"/>
        <v>8</v>
      </c>
      <c r="N2159" s="27">
        <f t="shared" si="201"/>
        <v>2013</v>
      </c>
      <c r="O2159" s="25" t="str">
        <f t="shared" si="202"/>
        <v>Aug</v>
      </c>
      <c r="P2159" s="19">
        <f t="shared" si="203"/>
        <v>41533.645902777775</v>
      </c>
      <c r="Q2159" t="b">
        <v>0</v>
      </c>
      <c r="R2159">
        <v>57</v>
      </c>
      <c r="S2159" t="b">
        <v>0</v>
      </c>
      <c r="T2159" t="s">
        <v>8282</v>
      </c>
      <c r="U2159" s="8">
        <v>0.28192</v>
      </c>
      <c r="V2159" s="17">
        <f t="shared" si="198"/>
        <v>370.94736842105266</v>
      </c>
      <c r="W2159" t="s">
        <v>8333</v>
      </c>
      <c r="X2159" t="s">
        <v>8334</v>
      </c>
    </row>
    <row r="2160" spans="1:24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21">
        <f t="shared" si="199"/>
        <v>42694.772951388884</v>
      </c>
      <c r="L2160" s="24">
        <v>42694.772951388892</v>
      </c>
      <c r="M2160" s="27">
        <f t="shared" si="200"/>
        <v>11</v>
      </c>
      <c r="N2160" s="27">
        <f t="shared" si="201"/>
        <v>2016</v>
      </c>
      <c r="O2160" s="25" t="str">
        <f t="shared" si="202"/>
        <v>Nov</v>
      </c>
      <c r="P2160" s="19">
        <f t="shared" si="203"/>
        <v>42727.124305555553</v>
      </c>
      <c r="Q2160" t="b">
        <v>0</v>
      </c>
      <c r="R2160">
        <v>311</v>
      </c>
      <c r="S2160" t="b">
        <v>0</v>
      </c>
      <c r="T2160" t="s">
        <v>8282</v>
      </c>
      <c r="U2160" s="8">
        <v>6.5900366666666668E-2</v>
      </c>
      <c r="V2160" s="17">
        <f t="shared" si="198"/>
        <v>63.569485530546629</v>
      </c>
      <c r="W2160" t="s">
        <v>8333</v>
      </c>
      <c r="X2160" t="s">
        <v>8334</v>
      </c>
    </row>
    <row r="2161" spans="1:24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21">
        <f t="shared" si="199"/>
        <v>41264.645532407405</v>
      </c>
      <c r="L2161" s="24">
        <v>41264.645532407405</v>
      </c>
      <c r="M2161" s="27">
        <f t="shared" si="200"/>
        <v>12</v>
      </c>
      <c r="N2161" s="27">
        <f t="shared" si="201"/>
        <v>2012</v>
      </c>
      <c r="O2161" s="25" t="str">
        <f t="shared" si="202"/>
        <v>Dec</v>
      </c>
      <c r="P2161" s="19">
        <f t="shared" si="203"/>
        <v>41309.645532407405</v>
      </c>
      <c r="Q2161" t="b">
        <v>0</v>
      </c>
      <c r="R2161">
        <v>2</v>
      </c>
      <c r="S2161" t="b">
        <v>0</v>
      </c>
      <c r="T2161" t="s">
        <v>8282</v>
      </c>
      <c r="U2161" s="8">
        <v>7.2222222222222219E-3</v>
      </c>
      <c r="V2161" s="17">
        <f t="shared" si="198"/>
        <v>13</v>
      </c>
      <c r="W2161" t="s">
        <v>8333</v>
      </c>
      <c r="X2161" t="s">
        <v>8334</v>
      </c>
    </row>
    <row r="2162" spans="1:24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21">
        <f t="shared" si="199"/>
        <v>40710.522847222222</v>
      </c>
      <c r="L2162" s="24">
        <v>40710.522847222222</v>
      </c>
      <c r="M2162" s="27">
        <f t="shared" si="200"/>
        <v>6</v>
      </c>
      <c r="N2162" s="27">
        <f t="shared" si="201"/>
        <v>2011</v>
      </c>
      <c r="O2162" s="25" t="str">
        <f t="shared" si="202"/>
        <v>Jun</v>
      </c>
      <c r="P2162" s="19">
        <f t="shared" si="203"/>
        <v>40740.522847222222</v>
      </c>
      <c r="Q2162" t="b">
        <v>0</v>
      </c>
      <c r="R2162">
        <v>16</v>
      </c>
      <c r="S2162" t="b">
        <v>0</v>
      </c>
      <c r="T2162" t="s">
        <v>8282</v>
      </c>
      <c r="U2162" s="8">
        <v>8.5000000000000006E-3</v>
      </c>
      <c r="V2162" s="17">
        <f t="shared" si="198"/>
        <v>5.3125</v>
      </c>
      <c r="W2162" t="s">
        <v>8333</v>
      </c>
      <c r="X2162" t="s">
        <v>8334</v>
      </c>
    </row>
    <row r="2163" spans="1:24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21">
        <f t="shared" si="199"/>
        <v>41018.503530092588</v>
      </c>
      <c r="L2163" s="24">
        <v>41018.503530092596</v>
      </c>
      <c r="M2163" s="27">
        <f t="shared" si="200"/>
        <v>4</v>
      </c>
      <c r="N2163" s="27">
        <f t="shared" si="201"/>
        <v>2012</v>
      </c>
      <c r="O2163" s="25" t="str">
        <f t="shared" si="202"/>
        <v>Apr</v>
      </c>
      <c r="P2163" s="19">
        <f t="shared" si="203"/>
        <v>41048.503530092588</v>
      </c>
      <c r="Q2163" t="b">
        <v>0</v>
      </c>
      <c r="R2163">
        <v>13</v>
      </c>
      <c r="S2163" t="b">
        <v>1</v>
      </c>
      <c r="T2163" t="s">
        <v>8276</v>
      </c>
      <c r="U2163" s="8">
        <v>1.1575</v>
      </c>
      <c r="V2163" s="17">
        <f t="shared" si="198"/>
        <v>35.615384615384613</v>
      </c>
      <c r="W2163" t="s">
        <v>8325</v>
      </c>
      <c r="X2163" t="s">
        <v>8326</v>
      </c>
    </row>
    <row r="2164" spans="1:24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21">
        <f t="shared" si="199"/>
        <v>42240.644201388888</v>
      </c>
      <c r="L2164" s="24">
        <v>42240.644201388888</v>
      </c>
      <c r="M2164" s="27">
        <f t="shared" si="200"/>
        <v>8</v>
      </c>
      <c r="N2164" s="27">
        <f t="shared" si="201"/>
        <v>2015</v>
      </c>
      <c r="O2164" s="25" t="str">
        <f t="shared" si="202"/>
        <v>Aug</v>
      </c>
      <c r="P2164" s="19">
        <f t="shared" si="203"/>
        <v>42270.644201388888</v>
      </c>
      <c r="Q2164" t="b">
        <v>0</v>
      </c>
      <c r="R2164">
        <v>58</v>
      </c>
      <c r="S2164" t="b">
        <v>1</v>
      </c>
      <c r="T2164" t="s">
        <v>8276</v>
      </c>
      <c r="U2164" s="8">
        <v>1.1226666666666667</v>
      </c>
      <c r="V2164" s="17">
        <f t="shared" si="198"/>
        <v>87.103448275862064</v>
      </c>
      <c r="W2164" t="s">
        <v>8325</v>
      </c>
      <c r="X2164" t="s">
        <v>8326</v>
      </c>
    </row>
    <row r="2165" spans="1:24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21">
        <f t="shared" si="199"/>
        <v>41813.557766203703</v>
      </c>
      <c r="L2165" s="24">
        <v>41813.557766203703</v>
      </c>
      <c r="M2165" s="27">
        <f t="shared" si="200"/>
        <v>6</v>
      </c>
      <c r="N2165" s="27">
        <f t="shared" si="201"/>
        <v>2014</v>
      </c>
      <c r="O2165" s="25" t="str">
        <f t="shared" si="202"/>
        <v>Jun</v>
      </c>
      <c r="P2165" s="19">
        <f t="shared" si="203"/>
        <v>41844.557766203703</v>
      </c>
      <c r="Q2165" t="b">
        <v>0</v>
      </c>
      <c r="R2165">
        <v>44</v>
      </c>
      <c r="S2165" t="b">
        <v>1</v>
      </c>
      <c r="T2165" t="s">
        <v>8276</v>
      </c>
      <c r="U2165" s="8">
        <v>1.3220000000000001</v>
      </c>
      <c r="V2165" s="17">
        <f t="shared" si="198"/>
        <v>75.11363636363636</v>
      </c>
      <c r="W2165" t="s">
        <v>8325</v>
      </c>
      <c r="X2165" t="s">
        <v>8326</v>
      </c>
    </row>
    <row r="2166" spans="1:24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21">
        <f t="shared" si="199"/>
        <v>42111.691203703704</v>
      </c>
      <c r="L2166" s="24">
        <v>42111.691203703704</v>
      </c>
      <c r="M2166" s="27">
        <f t="shared" si="200"/>
        <v>4</v>
      </c>
      <c r="N2166" s="27">
        <f t="shared" si="201"/>
        <v>2015</v>
      </c>
      <c r="O2166" s="25" t="str">
        <f t="shared" si="202"/>
        <v>Apr</v>
      </c>
      <c r="P2166" s="19">
        <f t="shared" si="203"/>
        <v>42162.951388888883</v>
      </c>
      <c r="Q2166" t="b">
        <v>0</v>
      </c>
      <c r="R2166">
        <v>83</v>
      </c>
      <c r="S2166" t="b">
        <v>1</v>
      </c>
      <c r="T2166" t="s">
        <v>8276</v>
      </c>
      <c r="U2166" s="8">
        <v>1.0263636363636364</v>
      </c>
      <c r="V2166" s="17">
        <f t="shared" si="198"/>
        <v>68.01204819277109</v>
      </c>
      <c r="W2166" t="s">
        <v>8325</v>
      </c>
      <c r="X2166" t="s">
        <v>8326</v>
      </c>
    </row>
    <row r="2167" spans="1:24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21">
        <f t="shared" si="199"/>
        <v>42515.509421296294</v>
      </c>
      <c r="L2167" s="24">
        <v>42515.509421296294</v>
      </c>
      <c r="M2167" s="27">
        <f t="shared" si="200"/>
        <v>5</v>
      </c>
      <c r="N2167" s="27">
        <f t="shared" si="201"/>
        <v>2016</v>
      </c>
      <c r="O2167" s="25" t="str">
        <f t="shared" si="202"/>
        <v>May</v>
      </c>
      <c r="P2167" s="19">
        <f t="shared" si="203"/>
        <v>42545.957638888889</v>
      </c>
      <c r="Q2167" t="b">
        <v>0</v>
      </c>
      <c r="R2167">
        <v>117</v>
      </c>
      <c r="S2167" t="b">
        <v>1</v>
      </c>
      <c r="T2167" t="s">
        <v>8276</v>
      </c>
      <c r="U2167" s="8">
        <v>1.3864000000000001</v>
      </c>
      <c r="V2167" s="17">
        <f t="shared" si="198"/>
        <v>29.623931623931625</v>
      </c>
      <c r="W2167" t="s">
        <v>8325</v>
      </c>
      <c r="X2167" t="s">
        <v>8326</v>
      </c>
    </row>
    <row r="2168" spans="1:24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21">
        <f t="shared" si="199"/>
        <v>42438.458738425928</v>
      </c>
      <c r="L2168" s="24">
        <v>42438.458738425928</v>
      </c>
      <c r="M2168" s="27">
        <f t="shared" si="200"/>
        <v>3</v>
      </c>
      <c r="N2168" s="27">
        <f t="shared" si="201"/>
        <v>2016</v>
      </c>
      <c r="O2168" s="25" t="str">
        <f t="shared" si="202"/>
        <v>Mar</v>
      </c>
      <c r="P2168" s="19">
        <f t="shared" si="203"/>
        <v>42468.417071759257</v>
      </c>
      <c r="Q2168" t="b">
        <v>0</v>
      </c>
      <c r="R2168">
        <v>32</v>
      </c>
      <c r="S2168" t="b">
        <v>1</v>
      </c>
      <c r="T2168" t="s">
        <v>8276</v>
      </c>
      <c r="U2168" s="8">
        <v>1.466</v>
      </c>
      <c r="V2168" s="17">
        <f t="shared" si="198"/>
        <v>91.625</v>
      </c>
      <c r="W2168" t="s">
        <v>8325</v>
      </c>
      <c r="X2168" t="s">
        <v>8326</v>
      </c>
    </row>
    <row r="2169" spans="1:24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21">
        <f t="shared" si="199"/>
        <v>41933.629837962959</v>
      </c>
      <c r="L2169" s="24">
        <v>41933.629837962966</v>
      </c>
      <c r="M2169" s="27">
        <f t="shared" si="200"/>
        <v>10</v>
      </c>
      <c r="N2169" s="27">
        <f t="shared" si="201"/>
        <v>2014</v>
      </c>
      <c r="O2169" s="25" t="str">
        <f t="shared" si="202"/>
        <v>Oct</v>
      </c>
      <c r="P2169" s="19">
        <f t="shared" si="203"/>
        <v>41978.671504629623</v>
      </c>
      <c r="Q2169" t="b">
        <v>0</v>
      </c>
      <c r="R2169">
        <v>8</v>
      </c>
      <c r="S2169" t="b">
        <v>1</v>
      </c>
      <c r="T2169" t="s">
        <v>8276</v>
      </c>
      <c r="U2169" s="8">
        <v>1.2</v>
      </c>
      <c r="V2169" s="17">
        <f t="shared" si="198"/>
        <v>22.5</v>
      </c>
      <c r="W2169" t="s">
        <v>8325</v>
      </c>
      <c r="X2169" t="s">
        <v>8326</v>
      </c>
    </row>
    <row r="2170" spans="1:24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21">
        <f t="shared" si="199"/>
        <v>41152.858067129629</v>
      </c>
      <c r="L2170" s="24">
        <v>41152.858067129629</v>
      </c>
      <c r="M2170" s="27">
        <f t="shared" si="200"/>
        <v>8</v>
      </c>
      <c r="N2170" s="27">
        <f t="shared" si="201"/>
        <v>2012</v>
      </c>
      <c r="O2170" s="25" t="str">
        <f t="shared" si="202"/>
        <v>Aug</v>
      </c>
      <c r="P2170" s="19">
        <f t="shared" si="203"/>
        <v>41166.858067129629</v>
      </c>
      <c r="Q2170" t="b">
        <v>0</v>
      </c>
      <c r="R2170">
        <v>340</v>
      </c>
      <c r="S2170" t="b">
        <v>1</v>
      </c>
      <c r="T2170" t="s">
        <v>8276</v>
      </c>
      <c r="U2170" s="8">
        <v>1.215816111111111</v>
      </c>
      <c r="V2170" s="17">
        <f t="shared" si="198"/>
        <v>64.366735294117646</v>
      </c>
      <c r="W2170" t="s">
        <v>8325</v>
      </c>
      <c r="X2170" t="s">
        <v>8326</v>
      </c>
    </row>
    <row r="2171" spans="1:24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21">
        <f t="shared" si="199"/>
        <v>42745.391909722217</v>
      </c>
      <c r="L2171" s="24">
        <v>42745.391909722224</v>
      </c>
      <c r="M2171" s="27">
        <f t="shared" si="200"/>
        <v>1</v>
      </c>
      <c r="N2171" s="27">
        <f t="shared" si="201"/>
        <v>2017</v>
      </c>
      <c r="O2171" s="25" t="str">
        <f t="shared" si="202"/>
        <v>Jan</v>
      </c>
      <c r="P2171" s="19">
        <f t="shared" si="203"/>
        <v>42775.999999999993</v>
      </c>
      <c r="Q2171" t="b">
        <v>0</v>
      </c>
      <c r="R2171">
        <v>7</v>
      </c>
      <c r="S2171" t="b">
        <v>1</v>
      </c>
      <c r="T2171" t="s">
        <v>8276</v>
      </c>
      <c r="U2171" s="8">
        <v>1</v>
      </c>
      <c r="V2171" s="17">
        <f t="shared" si="198"/>
        <v>21.857142857142858</v>
      </c>
      <c r="W2171" t="s">
        <v>8325</v>
      </c>
      <c r="X2171" t="s">
        <v>8326</v>
      </c>
    </row>
    <row r="2172" spans="1:24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21">
        <f t="shared" si="199"/>
        <v>42793.492488425924</v>
      </c>
      <c r="L2172" s="24">
        <v>42793.492488425924</v>
      </c>
      <c r="M2172" s="27">
        <f t="shared" si="200"/>
        <v>2</v>
      </c>
      <c r="N2172" s="27">
        <f t="shared" si="201"/>
        <v>2017</v>
      </c>
      <c r="O2172" s="25" t="str">
        <f t="shared" si="202"/>
        <v>Feb</v>
      </c>
      <c r="P2172" s="19">
        <f t="shared" si="203"/>
        <v>42796.492488425924</v>
      </c>
      <c r="Q2172" t="b">
        <v>0</v>
      </c>
      <c r="R2172">
        <v>19</v>
      </c>
      <c r="S2172" t="b">
        <v>1</v>
      </c>
      <c r="T2172" t="s">
        <v>8276</v>
      </c>
      <c r="U2172" s="8">
        <v>1.8085714285714285</v>
      </c>
      <c r="V2172" s="17">
        <f t="shared" si="198"/>
        <v>33.315789473684212</v>
      </c>
      <c r="W2172" t="s">
        <v>8325</v>
      </c>
      <c r="X2172" t="s">
        <v>8326</v>
      </c>
    </row>
    <row r="2173" spans="1:24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21">
        <f t="shared" si="199"/>
        <v>42198.541921296295</v>
      </c>
      <c r="L2173" s="24">
        <v>42198.541921296295</v>
      </c>
      <c r="M2173" s="27">
        <f t="shared" si="200"/>
        <v>7</v>
      </c>
      <c r="N2173" s="27">
        <f t="shared" si="201"/>
        <v>2015</v>
      </c>
      <c r="O2173" s="25" t="str">
        <f t="shared" si="202"/>
        <v>Jul</v>
      </c>
      <c r="P2173" s="19">
        <f t="shared" si="203"/>
        <v>42238.541921296295</v>
      </c>
      <c r="Q2173" t="b">
        <v>0</v>
      </c>
      <c r="R2173">
        <v>47</v>
      </c>
      <c r="S2173" t="b">
        <v>1</v>
      </c>
      <c r="T2173" t="s">
        <v>8276</v>
      </c>
      <c r="U2173" s="8">
        <v>1.0607500000000001</v>
      </c>
      <c r="V2173" s="17">
        <f t="shared" si="198"/>
        <v>90.276595744680847</v>
      </c>
      <c r="W2173" t="s">
        <v>8325</v>
      </c>
      <c r="X2173" t="s">
        <v>8326</v>
      </c>
    </row>
    <row r="2174" spans="1:24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21">
        <f t="shared" si="199"/>
        <v>42141.748784722215</v>
      </c>
      <c r="L2174" s="24">
        <v>42141.748784722222</v>
      </c>
      <c r="M2174" s="27">
        <f t="shared" si="200"/>
        <v>5</v>
      </c>
      <c r="N2174" s="27">
        <f t="shared" si="201"/>
        <v>2015</v>
      </c>
      <c r="O2174" s="25" t="str">
        <f t="shared" si="202"/>
        <v>May</v>
      </c>
      <c r="P2174" s="19">
        <f t="shared" si="203"/>
        <v>42176.999999999993</v>
      </c>
      <c r="Q2174" t="b">
        <v>0</v>
      </c>
      <c r="R2174">
        <v>13</v>
      </c>
      <c r="S2174" t="b">
        <v>1</v>
      </c>
      <c r="T2174" t="s">
        <v>8276</v>
      </c>
      <c r="U2174" s="8">
        <v>1</v>
      </c>
      <c r="V2174" s="17">
        <f t="shared" si="198"/>
        <v>76.92307692307692</v>
      </c>
      <c r="W2174" t="s">
        <v>8325</v>
      </c>
      <c r="X2174" t="s">
        <v>8326</v>
      </c>
    </row>
    <row r="2175" spans="1:24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21">
        <f t="shared" si="199"/>
        <v>42082.371759259258</v>
      </c>
      <c r="L2175" s="24">
        <v>42082.371759259258</v>
      </c>
      <c r="M2175" s="27">
        <f t="shared" si="200"/>
        <v>3</v>
      </c>
      <c r="N2175" s="27">
        <f t="shared" si="201"/>
        <v>2015</v>
      </c>
      <c r="O2175" s="25" t="str">
        <f t="shared" si="202"/>
        <v>Mar</v>
      </c>
      <c r="P2175" s="19">
        <f t="shared" si="203"/>
        <v>42112.371759259258</v>
      </c>
      <c r="Q2175" t="b">
        <v>0</v>
      </c>
      <c r="R2175">
        <v>90</v>
      </c>
      <c r="S2175" t="b">
        <v>1</v>
      </c>
      <c r="T2175" t="s">
        <v>8276</v>
      </c>
      <c r="U2175" s="8">
        <v>1.2692857142857144</v>
      </c>
      <c r="V2175" s="17">
        <f t="shared" si="198"/>
        <v>59.233333333333334</v>
      </c>
      <c r="W2175" t="s">
        <v>8325</v>
      </c>
      <c r="X2175" t="s">
        <v>8326</v>
      </c>
    </row>
    <row r="2176" spans="1:24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21">
        <f t="shared" si="199"/>
        <v>41495.484293981477</v>
      </c>
      <c r="L2176" s="24">
        <v>41495.484293981484</v>
      </c>
      <c r="M2176" s="27">
        <f t="shared" si="200"/>
        <v>8</v>
      </c>
      <c r="N2176" s="27">
        <f t="shared" si="201"/>
        <v>2013</v>
      </c>
      <c r="O2176" s="25" t="str">
        <f t="shared" si="202"/>
        <v>Aug</v>
      </c>
      <c r="P2176" s="19">
        <f t="shared" si="203"/>
        <v>41526.957638888889</v>
      </c>
      <c r="Q2176" t="b">
        <v>0</v>
      </c>
      <c r="R2176">
        <v>63</v>
      </c>
      <c r="S2176" t="b">
        <v>1</v>
      </c>
      <c r="T2176" t="s">
        <v>8276</v>
      </c>
      <c r="U2176" s="8">
        <v>1.0297499999999999</v>
      </c>
      <c r="V2176" s="17">
        <f t="shared" si="198"/>
        <v>65.38095238095238</v>
      </c>
      <c r="W2176" t="s">
        <v>8325</v>
      </c>
      <c r="X2176" t="s">
        <v>8326</v>
      </c>
    </row>
    <row r="2177" spans="1:24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21">
        <f t="shared" si="199"/>
        <v>42465.334571759253</v>
      </c>
      <c r="L2177" s="24">
        <v>42465.33457175926</v>
      </c>
      <c r="M2177" s="27">
        <f t="shared" si="200"/>
        <v>4</v>
      </c>
      <c r="N2177" s="27">
        <f t="shared" si="201"/>
        <v>2016</v>
      </c>
      <c r="O2177" s="25" t="str">
        <f t="shared" si="202"/>
        <v>Apr</v>
      </c>
      <c r="P2177" s="19">
        <f t="shared" si="203"/>
        <v>42495.334571759253</v>
      </c>
      <c r="Q2177" t="b">
        <v>0</v>
      </c>
      <c r="R2177">
        <v>26</v>
      </c>
      <c r="S2177" t="b">
        <v>1</v>
      </c>
      <c r="T2177" t="s">
        <v>8276</v>
      </c>
      <c r="U2177" s="8">
        <v>2.5</v>
      </c>
      <c r="V2177" s="17">
        <f t="shared" si="198"/>
        <v>67.307692307692307</v>
      </c>
      <c r="W2177" t="s">
        <v>8325</v>
      </c>
      <c r="X2177" t="s">
        <v>8326</v>
      </c>
    </row>
    <row r="2178" spans="1:24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21">
        <f t="shared" si="199"/>
        <v>42564.800763888888</v>
      </c>
      <c r="L2178" s="24">
        <v>42564.800763888888</v>
      </c>
      <c r="M2178" s="27">
        <f t="shared" si="200"/>
        <v>7</v>
      </c>
      <c r="N2178" s="27">
        <f t="shared" si="201"/>
        <v>2016</v>
      </c>
      <c r="O2178" s="25" t="str">
        <f t="shared" si="202"/>
        <v>Jul</v>
      </c>
      <c r="P2178" s="19">
        <f t="shared" si="203"/>
        <v>42571.800763888888</v>
      </c>
      <c r="Q2178" t="b">
        <v>0</v>
      </c>
      <c r="R2178">
        <v>71</v>
      </c>
      <c r="S2178" t="b">
        <v>1</v>
      </c>
      <c r="T2178" t="s">
        <v>8276</v>
      </c>
      <c r="U2178" s="8">
        <v>1.2602</v>
      </c>
      <c r="V2178" s="17">
        <f t="shared" ref="V2178:V2241" si="204">E2178/R2178</f>
        <v>88.74647887323944</v>
      </c>
      <c r="W2178" t="s">
        <v>8325</v>
      </c>
      <c r="X2178" t="s">
        <v>8326</v>
      </c>
    </row>
    <row r="2179" spans="1:24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21">
        <f t="shared" ref="K2179:K2242" si="205">(J2178/86400)+25569+(-5/24)</f>
        <v>42096.424872685187</v>
      </c>
      <c r="L2179" s="24">
        <v>42096.424872685187</v>
      </c>
      <c r="M2179" s="27">
        <f t="shared" ref="M2179:M2242" si="206">MONTH(L2179)</f>
        <v>4</v>
      </c>
      <c r="N2179" s="27">
        <f t="shared" ref="N2179:N2242" si="207">YEAR(L2179)</f>
        <v>2015</v>
      </c>
      <c r="O2179" s="25" t="str">
        <f t="shared" ref="O2179:O2242" si="208">VLOOKUP($M2179,$AI$3:$AJ$14,2,FALSE)</f>
        <v>Apr</v>
      </c>
      <c r="P2179" s="19">
        <f t="shared" ref="P2179:P2242" si="209">(I2178/86400)+25569+(-5/24)</f>
        <v>42126.424872685187</v>
      </c>
      <c r="Q2179" t="b">
        <v>0</v>
      </c>
      <c r="R2179">
        <v>38</v>
      </c>
      <c r="S2179" t="b">
        <v>1</v>
      </c>
      <c r="T2179" t="s">
        <v>8276</v>
      </c>
      <c r="U2179" s="8">
        <v>1.0012000000000001</v>
      </c>
      <c r="V2179" s="17">
        <f t="shared" si="204"/>
        <v>65.868421052631575</v>
      </c>
      <c r="W2179" t="s">
        <v>8325</v>
      </c>
      <c r="X2179" t="s">
        <v>8326</v>
      </c>
    </row>
    <row r="2180" spans="1:24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21">
        <f t="shared" si="205"/>
        <v>42502.042442129627</v>
      </c>
      <c r="L2180" s="24">
        <v>42502.042442129627</v>
      </c>
      <c r="M2180" s="27">
        <f t="shared" si="206"/>
        <v>5</v>
      </c>
      <c r="N2180" s="27">
        <f t="shared" si="207"/>
        <v>2016</v>
      </c>
      <c r="O2180" s="25" t="str">
        <f t="shared" si="208"/>
        <v>May</v>
      </c>
      <c r="P2180" s="19">
        <f t="shared" si="209"/>
        <v>42527.042442129627</v>
      </c>
      <c r="Q2180" t="b">
        <v>0</v>
      </c>
      <c r="R2180">
        <v>859</v>
      </c>
      <c r="S2180" t="b">
        <v>1</v>
      </c>
      <c r="T2180" t="s">
        <v>8276</v>
      </c>
      <c r="U2180" s="8">
        <v>1.3864000000000001</v>
      </c>
      <c r="V2180" s="17">
        <f t="shared" si="204"/>
        <v>40.349243306169967</v>
      </c>
      <c r="W2180" t="s">
        <v>8325</v>
      </c>
      <c r="X2180" t="s">
        <v>8326</v>
      </c>
    </row>
    <row r="2181" spans="1:24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21">
        <f t="shared" si="205"/>
        <v>42723.428206018514</v>
      </c>
      <c r="L2181" s="24">
        <v>42723.428206018521</v>
      </c>
      <c r="M2181" s="27">
        <f t="shared" si="206"/>
        <v>12</v>
      </c>
      <c r="N2181" s="27">
        <f t="shared" si="207"/>
        <v>2016</v>
      </c>
      <c r="O2181" s="25" t="str">
        <f t="shared" si="208"/>
        <v>Dec</v>
      </c>
      <c r="P2181" s="19">
        <f t="shared" si="209"/>
        <v>42753.428206018514</v>
      </c>
      <c r="Q2181" t="b">
        <v>0</v>
      </c>
      <c r="R2181">
        <v>21</v>
      </c>
      <c r="S2181" t="b">
        <v>1</v>
      </c>
      <c r="T2181" t="s">
        <v>8276</v>
      </c>
      <c r="U2181" s="8">
        <v>1.6140000000000001</v>
      </c>
      <c r="V2181" s="17">
        <f t="shared" si="204"/>
        <v>76.857142857142861</v>
      </c>
      <c r="W2181" t="s">
        <v>8325</v>
      </c>
      <c r="X2181" t="s">
        <v>8326</v>
      </c>
    </row>
    <row r="2182" spans="1:24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21">
        <f t="shared" si="205"/>
        <v>42074.962870370371</v>
      </c>
      <c r="L2182" s="24">
        <v>42074.962870370371</v>
      </c>
      <c r="M2182" s="27">
        <f t="shared" si="206"/>
        <v>3</v>
      </c>
      <c r="N2182" s="27">
        <f t="shared" si="207"/>
        <v>2015</v>
      </c>
      <c r="O2182" s="25" t="str">
        <f t="shared" si="208"/>
        <v>Mar</v>
      </c>
      <c r="P2182" s="19">
        <f t="shared" si="209"/>
        <v>42104.962870370371</v>
      </c>
      <c r="Q2182" t="b">
        <v>0</v>
      </c>
      <c r="R2182">
        <v>78</v>
      </c>
      <c r="S2182" t="b">
        <v>1</v>
      </c>
      <c r="T2182" t="s">
        <v>8276</v>
      </c>
      <c r="U2182" s="8">
        <v>1.071842</v>
      </c>
      <c r="V2182" s="17">
        <f t="shared" si="204"/>
        <v>68.707820512820518</v>
      </c>
      <c r="W2182" t="s">
        <v>8325</v>
      </c>
      <c r="X2182" t="s">
        <v>8326</v>
      </c>
    </row>
    <row r="2183" spans="1:24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21">
        <f t="shared" si="205"/>
        <v>42279.461435185185</v>
      </c>
      <c r="L2183" s="24">
        <v>42279.461435185185</v>
      </c>
      <c r="M2183" s="27">
        <f t="shared" si="206"/>
        <v>10</v>
      </c>
      <c r="N2183" s="27">
        <f t="shared" si="207"/>
        <v>2015</v>
      </c>
      <c r="O2183" s="25" t="str">
        <f t="shared" si="208"/>
        <v>Oct</v>
      </c>
      <c r="P2183" s="19">
        <f t="shared" si="209"/>
        <v>42321.503101851849</v>
      </c>
      <c r="Q2183" t="b">
        <v>0</v>
      </c>
      <c r="R2183">
        <v>53</v>
      </c>
      <c r="S2183" t="b">
        <v>1</v>
      </c>
      <c r="T2183" t="s">
        <v>8297</v>
      </c>
      <c r="U2183" s="8">
        <v>1.5309999999999999</v>
      </c>
      <c r="V2183" s="17">
        <f t="shared" si="204"/>
        <v>57.773584905660378</v>
      </c>
      <c r="W2183" t="s">
        <v>8333</v>
      </c>
      <c r="X2183" t="s">
        <v>8351</v>
      </c>
    </row>
    <row r="2184" spans="1:24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21">
        <f t="shared" si="205"/>
        <v>42772.796909722216</v>
      </c>
      <c r="L2184" s="24">
        <v>42772.796909722223</v>
      </c>
      <c r="M2184" s="27">
        <f t="shared" si="206"/>
        <v>2</v>
      </c>
      <c r="N2184" s="27">
        <f t="shared" si="207"/>
        <v>2017</v>
      </c>
      <c r="O2184" s="25" t="str">
        <f t="shared" si="208"/>
        <v>Feb</v>
      </c>
      <c r="P2184" s="19">
        <f t="shared" si="209"/>
        <v>42786.796909722216</v>
      </c>
      <c r="Q2184" t="b">
        <v>0</v>
      </c>
      <c r="R2184">
        <v>356</v>
      </c>
      <c r="S2184" t="b">
        <v>1</v>
      </c>
      <c r="T2184" t="s">
        <v>8297</v>
      </c>
      <c r="U2184" s="8">
        <v>5.2416666666666663</v>
      </c>
      <c r="V2184" s="17">
        <f t="shared" si="204"/>
        <v>44.171348314606739</v>
      </c>
      <c r="W2184" t="s">
        <v>8333</v>
      </c>
      <c r="X2184" t="s">
        <v>8351</v>
      </c>
    </row>
    <row r="2185" spans="1:24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21">
        <f t="shared" si="205"/>
        <v>41879.692418981482</v>
      </c>
      <c r="L2185" s="24">
        <v>41879.692418981482</v>
      </c>
      <c r="M2185" s="27">
        <f t="shared" si="206"/>
        <v>8</v>
      </c>
      <c r="N2185" s="27">
        <f t="shared" si="207"/>
        <v>2014</v>
      </c>
      <c r="O2185" s="25" t="str">
        <f t="shared" si="208"/>
        <v>Aug</v>
      </c>
      <c r="P2185" s="19">
        <f t="shared" si="209"/>
        <v>41914.692418981482</v>
      </c>
      <c r="Q2185" t="b">
        <v>0</v>
      </c>
      <c r="R2185">
        <v>279</v>
      </c>
      <c r="S2185" t="b">
        <v>1</v>
      </c>
      <c r="T2185" t="s">
        <v>8297</v>
      </c>
      <c r="U2185" s="8">
        <v>4.8927777777777779</v>
      </c>
      <c r="V2185" s="17">
        <f t="shared" si="204"/>
        <v>31.566308243727597</v>
      </c>
      <c r="W2185" t="s">
        <v>8333</v>
      </c>
      <c r="X2185" t="s">
        <v>8351</v>
      </c>
    </row>
    <row r="2186" spans="1:24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21">
        <f t="shared" si="205"/>
        <v>42745.157141203701</v>
      </c>
      <c r="L2186" s="24">
        <v>42745.157141203701</v>
      </c>
      <c r="M2186" s="27">
        <f t="shared" si="206"/>
        <v>1</v>
      </c>
      <c r="N2186" s="27">
        <f t="shared" si="207"/>
        <v>2017</v>
      </c>
      <c r="O2186" s="25" t="str">
        <f t="shared" si="208"/>
        <v>Jan</v>
      </c>
      <c r="P2186" s="19">
        <f t="shared" si="209"/>
        <v>42774.999999999993</v>
      </c>
      <c r="Q2186" t="b">
        <v>1</v>
      </c>
      <c r="R2186">
        <v>266</v>
      </c>
      <c r="S2186" t="b">
        <v>1</v>
      </c>
      <c r="T2186" t="s">
        <v>8297</v>
      </c>
      <c r="U2186" s="8">
        <v>2.8473999999999999</v>
      </c>
      <c r="V2186" s="17">
        <f t="shared" si="204"/>
        <v>107.04511278195488</v>
      </c>
      <c r="W2186" t="s">
        <v>8333</v>
      </c>
      <c r="X2186" t="s">
        <v>8351</v>
      </c>
    </row>
    <row r="2187" spans="1:24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21">
        <f t="shared" si="205"/>
        <v>42380.481956018521</v>
      </c>
      <c r="L2187" s="24">
        <v>42380.481956018521</v>
      </c>
      <c r="M2187" s="27">
        <f t="shared" si="206"/>
        <v>1</v>
      </c>
      <c r="N2187" s="27">
        <f t="shared" si="207"/>
        <v>2016</v>
      </c>
      <c r="O2187" s="25" t="str">
        <f t="shared" si="208"/>
        <v>Jan</v>
      </c>
      <c r="P2187" s="19">
        <f t="shared" si="209"/>
        <v>42394.458333333336</v>
      </c>
      <c r="Q2187" t="b">
        <v>0</v>
      </c>
      <c r="R2187">
        <v>623</v>
      </c>
      <c r="S2187" t="b">
        <v>1</v>
      </c>
      <c r="T2187" t="s">
        <v>8297</v>
      </c>
      <c r="U2187" s="8">
        <v>18.569700000000001</v>
      </c>
      <c r="V2187" s="17">
        <f t="shared" si="204"/>
        <v>149.03451043338683</v>
      </c>
      <c r="W2187" t="s">
        <v>8333</v>
      </c>
      <c r="X2187" t="s">
        <v>8351</v>
      </c>
    </row>
    <row r="2188" spans="1:24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21">
        <f t="shared" si="205"/>
        <v>41319.141655092586</v>
      </c>
      <c r="L2188" s="24">
        <v>41319.141655092593</v>
      </c>
      <c r="M2188" s="27">
        <f t="shared" si="206"/>
        <v>2</v>
      </c>
      <c r="N2188" s="27">
        <f t="shared" si="207"/>
        <v>2013</v>
      </c>
      <c r="O2188" s="25" t="str">
        <f t="shared" si="208"/>
        <v>Feb</v>
      </c>
      <c r="P2188" s="19">
        <f t="shared" si="209"/>
        <v>41359.141655092586</v>
      </c>
      <c r="Q2188" t="b">
        <v>0</v>
      </c>
      <c r="R2188">
        <v>392</v>
      </c>
      <c r="S2188" t="b">
        <v>1</v>
      </c>
      <c r="T2188" t="s">
        <v>8297</v>
      </c>
      <c r="U2188" s="8">
        <v>1.0967499999999999</v>
      </c>
      <c r="V2188" s="17">
        <f t="shared" si="204"/>
        <v>55.956632653061227</v>
      </c>
      <c r="W2188" t="s">
        <v>8333</v>
      </c>
      <c r="X2188" t="s">
        <v>8351</v>
      </c>
    </row>
    <row r="2189" spans="1:24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21">
        <f t="shared" si="205"/>
        <v>42583.406747685185</v>
      </c>
      <c r="L2189" s="24">
        <v>42583.406747685185</v>
      </c>
      <c r="M2189" s="27">
        <f t="shared" si="206"/>
        <v>8</v>
      </c>
      <c r="N2189" s="27">
        <f t="shared" si="207"/>
        <v>2016</v>
      </c>
      <c r="O2189" s="25" t="str">
        <f t="shared" si="208"/>
        <v>Aug</v>
      </c>
      <c r="P2189" s="19">
        <f t="shared" si="209"/>
        <v>42619.874999999993</v>
      </c>
      <c r="Q2189" t="b">
        <v>1</v>
      </c>
      <c r="R2189">
        <v>3562</v>
      </c>
      <c r="S2189" t="b">
        <v>1</v>
      </c>
      <c r="T2189" t="s">
        <v>8297</v>
      </c>
      <c r="U2189" s="8">
        <v>10.146425000000001</v>
      </c>
      <c r="V2189" s="17">
        <f t="shared" si="204"/>
        <v>56.970381807973048</v>
      </c>
      <c r="W2189" t="s">
        <v>8333</v>
      </c>
      <c r="X2189" t="s">
        <v>8351</v>
      </c>
    </row>
    <row r="2190" spans="1:24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21">
        <f t="shared" si="205"/>
        <v>42068.000763888886</v>
      </c>
      <c r="L2190" s="24">
        <v>42068.000763888886</v>
      </c>
      <c r="M2190" s="27">
        <f t="shared" si="206"/>
        <v>3</v>
      </c>
      <c r="N2190" s="27">
        <f t="shared" si="207"/>
        <v>2015</v>
      </c>
      <c r="O2190" s="25" t="str">
        <f t="shared" si="208"/>
        <v>Mar</v>
      </c>
      <c r="P2190" s="19">
        <f t="shared" si="209"/>
        <v>42096.957638888889</v>
      </c>
      <c r="Q2190" t="b">
        <v>0</v>
      </c>
      <c r="R2190">
        <v>514</v>
      </c>
      <c r="S2190" t="b">
        <v>1</v>
      </c>
      <c r="T2190" t="s">
        <v>8297</v>
      </c>
      <c r="U2190" s="8">
        <v>4.1217692027666546</v>
      </c>
      <c r="V2190" s="17">
        <f t="shared" si="204"/>
        <v>44.056420233463037</v>
      </c>
      <c r="W2190" t="s">
        <v>8333</v>
      </c>
      <c r="X2190" t="s">
        <v>8351</v>
      </c>
    </row>
    <row r="2191" spans="1:24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21">
        <f t="shared" si="205"/>
        <v>42633.377789351849</v>
      </c>
      <c r="L2191" s="24">
        <v>42633.377789351849</v>
      </c>
      <c r="M2191" s="27">
        <f t="shared" si="206"/>
        <v>9</v>
      </c>
      <c r="N2191" s="27">
        <f t="shared" si="207"/>
        <v>2016</v>
      </c>
      <c r="O2191" s="25" t="str">
        <f t="shared" si="208"/>
        <v>Sep</v>
      </c>
      <c r="P2191" s="19">
        <f t="shared" si="209"/>
        <v>42668.499999999993</v>
      </c>
      <c r="Q2191" t="b">
        <v>0</v>
      </c>
      <c r="R2191">
        <v>88</v>
      </c>
      <c r="S2191" t="b">
        <v>1</v>
      </c>
      <c r="T2191" t="s">
        <v>8297</v>
      </c>
      <c r="U2191" s="8">
        <v>5.0324999999999998</v>
      </c>
      <c r="V2191" s="17">
        <f t="shared" si="204"/>
        <v>68.625</v>
      </c>
      <c r="W2191" t="s">
        <v>8333</v>
      </c>
      <c r="X2191" t="s">
        <v>8351</v>
      </c>
    </row>
    <row r="2192" spans="1:24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21">
        <f t="shared" si="205"/>
        <v>42467.579861111109</v>
      </c>
      <c r="L2192" s="24">
        <v>42467.579861111109</v>
      </c>
      <c r="M2192" s="27">
        <f t="shared" si="206"/>
        <v>4</v>
      </c>
      <c r="N2192" s="27">
        <f t="shared" si="207"/>
        <v>2016</v>
      </c>
      <c r="O2192" s="25" t="str">
        <f t="shared" si="208"/>
        <v>Apr</v>
      </c>
      <c r="P2192" s="19">
        <f t="shared" si="209"/>
        <v>42481.708333333336</v>
      </c>
      <c r="Q2192" t="b">
        <v>0</v>
      </c>
      <c r="R2192">
        <v>537</v>
      </c>
      <c r="S2192" t="b">
        <v>1</v>
      </c>
      <c r="T2192" t="s">
        <v>8297</v>
      </c>
      <c r="U2192" s="8">
        <v>1.8461052631578947</v>
      </c>
      <c r="V2192" s="17">
        <f t="shared" si="204"/>
        <v>65.318435754189949</v>
      </c>
      <c r="W2192" t="s">
        <v>8333</v>
      </c>
      <c r="X2192" t="s">
        <v>8351</v>
      </c>
    </row>
    <row r="2193" spans="1:24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21">
        <f t="shared" si="205"/>
        <v>42417.416712962957</v>
      </c>
      <c r="L2193" s="24">
        <v>42417.416712962964</v>
      </c>
      <c r="M2193" s="27">
        <f t="shared" si="206"/>
        <v>2</v>
      </c>
      <c r="N2193" s="27">
        <f t="shared" si="207"/>
        <v>2016</v>
      </c>
      <c r="O2193" s="25" t="str">
        <f t="shared" si="208"/>
        <v>Feb</v>
      </c>
      <c r="P2193" s="19">
        <f t="shared" si="209"/>
        <v>42452.082638888889</v>
      </c>
      <c r="Q2193" t="b">
        <v>0</v>
      </c>
      <c r="R2193">
        <v>25</v>
      </c>
      <c r="S2193" t="b">
        <v>1</v>
      </c>
      <c r="T2193" t="s">
        <v>8297</v>
      </c>
      <c r="U2193" s="8">
        <v>1.1973333333333334</v>
      </c>
      <c r="V2193" s="17">
        <f t="shared" si="204"/>
        <v>35.92</v>
      </c>
      <c r="W2193" t="s">
        <v>8333</v>
      </c>
      <c r="X2193" t="s">
        <v>8351</v>
      </c>
    </row>
    <row r="2194" spans="1:24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21">
        <f t="shared" si="205"/>
        <v>42768.6253125</v>
      </c>
      <c r="L2194" s="24">
        <v>42768.6253125</v>
      </c>
      <c r="M2194" s="27">
        <f t="shared" si="206"/>
        <v>2</v>
      </c>
      <c r="N2194" s="27">
        <f t="shared" si="207"/>
        <v>2017</v>
      </c>
      <c r="O2194" s="25" t="str">
        <f t="shared" si="208"/>
        <v>Feb</v>
      </c>
      <c r="P2194" s="19">
        <f t="shared" si="209"/>
        <v>42780.6253125</v>
      </c>
      <c r="Q2194" t="b">
        <v>0</v>
      </c>
      <c r="R2194">
        <v>3238</v>
      </c>
      <c r="S2194" t="b">
        <v>1</v>
      </c>
      <c r="T2194" t="s">
        <v>8297</v>
      </c>
      <c r="U2194" s="8">
        <v>10.812401666666668</v>
      </c>
      <c r="V2194" s="17">
        <f t="shared" si="204"/>
        <v>40.070667078443485</v>
      </c>
      <c r="W2194" t="s">
        <v>8333</v>
      </c>
      <c r="X2194" t="s">
        <v>8351</v>
      </c>
    </row>
    <row r="2195" spans="1:24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21">
        <f t="shared" si="205"/>
        <v>42691.642870370364</v>
      </c>
      <c r="L2195" s="24">
        <v>42691.642870370371</v>
      </c>
      <c r="M2195" s="27">
        <f t="shared" si="206"/>
        <v>11</v>
      </c>
      <c r="N2195" s="27">
        <f t="shared" si="207"/>
        <v>2016</v>
      </c>
      <c r="O2195" s="25" t="str">
        <f t="shared" si="208"/>
        <v>Nov</v>
      </c>
      <c r="P2195" s="19">
        <f t="shared" si="209"/>
        <v>42719.749999999993</v>
      </c>
      <c r="Q2195" t="b">
        <v>0</v>
      </c>
      <c r="R2195">
        <v>897</v>
      </c>
      <c r="S2195" t="b">
        <v>1</v>
      </c>
      <c r="T2195" t="s">
        <v>8297</v>
      </c>
      <c r="U2195" s="8">
        <v>4.5237333333333334</v>
      </c>
      <c r="V2195" s="17">
        <f t="shared" si="204"/>
        <v>75.647714604236342</v>
      </c>
      <c r="W2195" t="s">
        <v>8333</v>
      </c>
      <c r="X2195" t="s">
        <v>8351</v>
      </c>
    </row>
    <row r="2196" spans="1:24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21">
        <f t="shared" si="205"/>
        <v>42664.197592592587</v>
      </c>
      <c r="L2196" s="24">
        <v>42664.197592592594</v>
      </c>
      <c r="M2196" s="27">
        <f t="shared" si="206"/>
        <v>10</v>
      </c>
      <c r="N2196" s="27">
        <f t="shared" si="207"/>
        <v>2016</v>
      </c>
      <c r="O2196" s="25" t="str">
        <f t="shared" si="208"/>
        <v>Oct</v>
      </c>
      <c r="P2196" s="19">
        <f t="shared" si="209"/>
        <v>42694.999305555553</v>
      </c>
      <c r="Q2196" t="b">
        <v>0</v>
      </c>
      <c r="R2196">
        <v>878</v>
      </c>
      <c r="S2196" t="b">
        <v>1</v>
      </c>
      <c r="T2196" t="s">
        <v>8297</v>
      </c>
      <c r="U2196" s="8">
        <v>5.3737000000000004</v>
      </c>
      <c r="V2196" s="17">
        <f t="shared" si="204"/>
        <v>61.203872437357631</v>
      </c>
      <c r="W2196" t="s">
        <v>8333</v>
      </c>
      <c r="X2196" t="s">
        <v>8351</v>
      </c>
    </row>
    <row r="2197" spans="1:24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21">
        <f t="shared" si="205"/>
        <v>42425.54965277778</v>
      </c>
      <c r="L2197" s="24">
        <v>42425.54965277778</v>
      </c>
      <c r="M2197" s="27">
        <f t="shared" si="206"/>
        <v>2</v>
      </c>
      <c r="N2197" s="27">
        <f t="shared" si="207"/>
        <v>2016</v>
      </c>
      <c r="O2197" s="25" t="str">
        <f t="shared" si="208"/>
        <v>Feb</v>
      </c>
      <c r="P2197" s="19">
        <f t="shared" si="209"/>
        <v>42455.507986111108</v>
      </c>
      <c r="Q2197" t="b">
        <v>0</v>
      </c>
      <c r="R2197">
        <v>115</v>
      </c>
      <c r="S2197" t="b">
        <v>1</v>
      </c>
      <c r="T2197" t="s">
        <v>8297</v>
      </c>
      <c r="U2197" s="8">
        <v>1.2032608695652174</v>
      </c>
      <c r="V2197" s="17">
        <f t="shared" si="204"/>
        <v>48.130434782608695</v>
      </c>
      <c r="W2197" t="s">
        <v>8333</v>
      </c>
      <c r="X2197" t="s">
        <v>8351</v>
      </c>
    </row>
    <row r="2198" spans="1:24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21">
        <f t="shared" si="205"/>
        <v>42197.563657407409</v>
      </c>
      <c r="L2198" s="24">
        <v>42197.563657407409</v>
      </c>
      <c r="M2198" s="27">
        <f t="shared" si="206"/>
        <v>7</v>
      </c>
      <c r="N2198" s="27">
        <f t="shared" si="207"/>
        <v>2015</v>
      </c>
      <c r="O2198" s="25" t="str">
        <f t="shared" si="208"/>
        <v>Jul</v>
      </c>
      <c r="P2198" s="19">
        <f t="shared" si="209"/>
        <v>42227.563657407409</v>
      </c>
      <c r="Q2198" t="b">
        <v>0</v>
      </c>
      <c r="R2198">
        <v>234</v>
      </c>
      <c r="S2198" t="b">
        <v>1</v>
      </c>
      <c r="T2198" t="s">
        <v>8297</v>
      </c>
      <c r="U2198" s="8">
        <v>1.1383571428571428</v>
      </c>
      <c r="V2198" s="17">
        <f t="shared" si="204"/>
        <v>68.106837606837601</v>
      </c>
      <c r="W2198" t="s">
        <v>8333</v>
      </c>
      <c r="X2198" t="s">
        <v>8351</v>
      </c>
    </row>
    <row r="2199" spans="1:24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21">
        <f t="shared" si="205"/>
        <v>42675.278958333329</v>
      </c>
      <c r="L2199" s="24">
        <v>42675.278958333336</v>
      </c>
      <c r="M2199" s="27">
        <f t="shared" si="206"/>
        <v>11</v>
      </c>
      <c r="N2199" s="27">
        <f t="shared" si="207"/>
        <v>2016</v>
      </c>
      <c r="O2199" s="25" t="str">
        <f t="shared" si="208"/>
        <v>Nov</v>
      </c>
      <c r="P2199" s="19">
        <f t="shared" si="209"/>
        <v>42706.083333333336</v>
      </c>
      <c r="Q2199" t="b">
        <v>0</v>
      </c>
      <c r="R2199">
        <v>4330</v>
      </c>
      <c r="S2199" t="b">
        <v>1</v>
      </c>
      <c r="T2199" t="s">
        <v>8297</v>
      </c>
      <c r="U2199" s="8">
        <v>9.5103109999999997</v>
      </c>
      <c r="V2199" s="17">
        <f t="shared" si="204"/>
        <v>65.891300230946882</v>
      </c>
      <c r="W2199" t="s">
        <v>8333</v>
      </c>
      <c r="X2199" t="s">
        <v>8351</v>
      </c>
    </row>
    <row r="2200" spans="1:24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21">
        <f t="shared" si="205"/>
        <v>42033.37568287037</v>
      </c>
      <c r="L2200" s="24">
        <v>42033.37568287037</v>
      </c>
      <c r="M2200" s="27">
        <f t="shared" si="206"/>
        <v>1</v>
      </c>
      <c r="N2200" s="27">
        <f t="shared" si="207"/>
        <v>2015</v>
      </c>
      <c r="O2200" s="25" t="str">
        <f t="shared" si="208"/>
        <v>Jan</v>
      </c>
      <c r="P2200" s="19">
        <f t="shared" si="209"/>
        <v>42063.37568287037</v>
      </c>
      <c r="Q2200" t="b">
        <v>0</v>
      </c>
      <c r="R2200">
        <v>651</v>
      </c>
      <c r="S2200" t="b">
        <v>1</v>
      </c>
      <c r="T2200" t="s">
        <v>8297</v>
      </c>
      <c r="U2200" s="8">
        <v>1.3289249999999999</v>
      </c>
      <c r="V2200" s="17">
        <f t="shared" si="204"/>
        <v>81.654377880184327</v>
      </c>
      <c r="W2200" t="s">
        <v>8333</v>
      </c>
      <c r="X2200" t="s">
        <v>8351</v>
      </c>
    </row>
    <row r="2201" spans="1:24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21">
        <f t="shared" si="205"/>
        <v>42292.305555555555</v>
      </c>
      <c r="L2201" s="24">
        <v>42292.305555555555</v>
      </c>
      <c r="M2201" s="27">
        <f t="shared" si="206"/>
        <v>10</v>
      </c>
      <c r="N2201" s="27">
        <f t="shared" si="207"/>
        <v>2015</v>
      </c>
      <c r="O2201" s="25" t="str">
        <f t="shared" si="208"/>
        <v>Oct</v>
      </c>
      <c r="P2201" s="19">
        <f t="shared" si="209"/>
        <v>42322.347222222219</v>
      </c>
      <c r="Q2201" t="b">
        <v>1</v>
      </c>
      <c r="R2201">
        <v>251</v>
      </c>
      <c r="S2201" t="b">
        <v>1</v>
      </c>
      <c r="T2201" t="s">
        <v>8297</v>
      </c>
      <c r="U2201" s="8">
        <v>1.4697777777777778</v>
      </c>
      <c r="V2201" s="17">
        <f t="shared" si="204"/>
        <v>52.701195219123505</v>
      </c>
      <c r="W2201" t="s">
        <v>8333</v>
      </c>
      <c r="X2201" t="s">
        <v>8351</v>
      </c>
    </row>
    <row r="2202" spans="1:24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21">
        <f t="shared" si="205"/>
        <v>42262.208310185182</v>
      </c>
      <c r="L2202" s="24">
        <v>42262.208310185182</v>
      </c>
      <c r="M2202" s="27">
        <f t="shared" si="206"/>
        <v>9</v>
      </c>
      <c r="N2202" s="27">
        <f t="shared" si="207"/>
        <v>2015</v>
      </c>
      <c r="O2202" s="25" t="str">
        <f t="shared" si="208"/>
        <v>Sep</v>
      </c>
      <c r="P2202" s="19">
        <f t="shared" si="209"/>
        <v>42292.208310185182</v>
      </c>
      <c r="Q2202" t="b">
        <v>0</v>
      </c>
      <c r="R2202">
        <v>263</v>
      </c>
      <c r="S2202" t="b">
        <v>1</v>
      </c>
      <c r="T2202" t="s">
        <v>8297</v>
      </c>
      <c r="U2202" s="8">
        <v>5.4215</v>
      </c>
      <c r="V2202" s="17">
        <f t="shared" si="204"/>
        <v>41.228136882129277</v>
      </c>
      <c r="W2202" t="s">
        <v>8333</v>
      </c>
      <c r="X2202" t="s">
        <v>8351</v>
      </c>
    </row>
    <row r="2203" spans="1:24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21">
        <f t="shared" si="205"/>
        <v>42163.417453703696</v>
      </c>
      <c r="L2203" s="24">
        <v>42163.417453703703</v>
      </c>
      <c r="M2203" s="27">
        <f t="shared" si="206"/>
        <v>6</v>
      </c>
      <c r="N2203" s="27">
        <f t="shared" si="207"/>
        <v>2015</v>
      </c>
      <c r="O2203" s="25" t="str">
        <f t="shared" si="208"/>
        <v>Jun</v>
      </c>
      <c r="P2203" s="19">
        <f t="shared" si="209"/>
        <v>42190.916666666664</v>
      </c>
      <c r="Q2203" t="b">
        <v>0</v>
      </c>
      <c r="R2203">
        <v>28</v>
      </c>
      <c r="S2203" t="b">
        <v>1</v>
      </c>
      <c r="T2203" t="s">
        <v>8280</v>
      </c>
      <c r="U2203" s="8">
        <v>3.8271818181818182</v>
      </c>
      <c r="V2203" s="17">
        <f t="shared" si="204"/>
        <v>15.035357142857142</v>
      </c>
      <c r="W2203" t="s">
        <v>8325</v>
      </c>
      <c r="X2203" t="s">
        <v>8330</v>
      </c>
    </row>
    <row r="2204" spans="1:24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21">
        <f t="shared" si="205"/>
        <v>41276.638483796291</v>
      </c>
      <c r="L2204" s="24">
        <v>41276.638483796298</v>
      </c>
      <c r="M2204" s="27">
        <f t="shared" si="206"/>
        <v>1</v>
      </c>
      <c r="N2204" s="27">
        <f t="shared" si="207"/>
        <v>2013</v>
      </c>
      <c r="O2204" s="25" t="str">
        <f t="shared" si="208"/>
        <v>Jan</v>
      </c>
      <c r="P2204" s="19">
        <f t="shared" si="209"/>
        <v>41290.638483796291</v>
      </c>
      <c r="Q2204" t="b">
        <v>0</v>
      </c>
      <c r="R2204">
        <v>721</v>
      </c>
      <c r="S2204" t="b">
        <v>1</v>
      </c>
      <c r="T2204" t="s">
        <v>8280</v>
      </c>
      <c r="U2204" s="8">
        <v>7.0418124999999998</v>
      </c>
      <c r="V2204" s="17">
        <f t="shared" si="204"/>
        <v>39.066920943134534</v>
      </c>
      <c r="W2204" t="s">
        <v>8325</v>
      </c>
      <c r="X2204" t="s">
        <v>8330</v>
      </c>
    </row>
    <row r="2205" spans="1:24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21">
        <f t="shared" si="205"/>
        <v>41184.640833333331</v>
      </c>
      <c r="L2205" s="24">
        <v>41184.640833333331</v>
      </c>
      <c r="M2205" s="27">
        <f t="shared" si="206"/>
        <v>10</v>
      </c>
      <c r="N2205" s="27">
        <f t="shared" si="207"/>
        <v>2012</v>
      </c>
      <c r="O2205" s="25" t="str">
        <f t="shared" si="208"/>
        <v>Oct</v>
      </c>
      <c r="P2205" s="19">
        <f t="shared" si="209"/>
        <v>41214.640833333331</v>
      </c>
      <c r="Q2205" t="b">
        <v>0</v>
      </c>
      <c r="R2205">
        <v>50</v>
      </c>
      <c r="S2205" t="b">
        <v>1</v>
      </c>
      <c r="T2205" t="s">
        <v>8280</v>
      </c>
      <c r="U2205" s="8">
        <v>1.0954999999999999</v>
      </c>
      <c r="V2205" s="17">
        <f t="shared" si="204"/>
        <v>43.82</v>
      </c>
      <c r="W2205" t="s">
        <v>8325</v>
      </c>
      <c r="X2205" t="s">
        <v>8330</v>
      </c>
    </row>
    <row r="2206" spans="1:24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21">
        <f t="shared" si="205"/>
        <v>42241.651412037034</v>
      </c>
      <c r="L2206" s="24">
        <v>42241.651412037034</v>
      </c>
      <c r="M2206" s="27">
        <f t="shared" si="206"/>
        <v>8</v>
      </c>
      <c r="N2206" s="27">
        <f t="shared" si="207"/>
        <v>2015</v>
      </c>
      <c r="O2206" s="25" t="str">
        <f t="shared" si="208"/>
        <v>Aug</v>
      </c>
      <c r="P2206" s="19">
        <f t="shared" si="209"/>
        <v>42271.651412037034</v>
      </c>
      <c r="Q2206" t="b">
        <v>0</v>
      </c>
      <c r="R2206">
        <v>73</v>
      </c>
      <c r="S2206" t="b">
        <v>1</v>
      </c>
      <c r="T2206" t="s">
        <v>8280</v>
      </c>
      <c r="U2206" s="8">
        <v>1.3286666666666667</v>
      </c>
      <c r="V2206" s="17">
        <f t="shared" si="204"/>
        <v>27.301369863013697</v>
      </c>
      <c r="W2206" t="s">
        <v>8325</v>
      </c>
      <c r="X2206" t="s">
        <v>8330</v>
      </c>
    </row>
    <row r="2207" spans="1:24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21">
        <f t="shared" si="205"/>
        <v>41312.103229166663</v>
      </c>
      <c r="L2207" s="24">
        <v>41312.103229166663</v>
      </c>
      <c r="M2207" s="27">
        <f t="shared" si="206"/>
        <v>2</v>
      </c>
      <c r="N2207" s="27">
        <f t="shared" si="207"/>
        <v>2013</v>
      </c>
      <c r="O2207" s="25" t="str">
        <f t="shared" si="208"/>
        <v>Feb</v>
      </c>
      <c r="P2207" s="19">
        <f t="shared" si="209"/>
        <v>41342.103229166663</v>
      </c>
      <c r="Q2207" t="b">
        <v>0</v>
      </c>
      <c r="R2207">
        <v>27</v>
      </c>
      <c r="S2207" t="b">
        <v>1</v>
      </c>
      <c r="T2207" t="s">
        <v>8280</v>
      </c>
      <c r="U2207" s="8">
        <v>1.52</v>
      </c>
      <c r="V2207" s="17">
        <f t="shared" si="204"/>
        <v>42.222222222222221</v>
      </c>
      <c r="W2207" t="s">
        <v>8325</v>
      </c>
      <c r="X2207" t="s">
        <v>8330</v>
      </c>
    </row>
    <row r="2208" spans="1:24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21">
        <f t="shared" si="205"/>
        <v>41031.613298611112</v>
      </c>
      <c r="L2208" s="24">
        <v>41031.613298611112</v>
      </c>
      <c r="M2208" s="27">
        <f t="shared" si="206"/>
        <v>5</v>
      </c>
      <c r="N2208" s="27">
        <f t="shared" si="207"/>
        <v>2012</v>
      </c>
      <c r="O2208" s="25" t="str">
        <f t="shared" si="208"/>
        <v>May</v>
      </c>
      <c r="P2208" s="19">
        <f t="shared" si="209"/>
        <v>41061.613298611112</v>
      </c>
      <c r="Q2208" t="b">
        <v>0</v>
      </c>
      <c r="R2208">
        <v>34</v>
      </c>
      <c r="S2208" t="b">
        <v>1</v>
      </c>
      <c r="T2208" t="s">
        <v>8280</v>
      </c>
      <c r="U2208" s="8">
        <v>1.0272727272727273</v>
      </c>
      <c r="V2208" s="17">
        <f t="shared" si="204"/>
        <v>33.235294117647058</v>
      </c>
      <c r="W2208" t="s">
        <v>8325</v>
      </c>
      <c r="X2208" t="s">
        <v>8330</v>
      </c>
    </row>
    <row r="2209" spans="1:24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21">
        <f t="shared" si="205"/>
        <v>40997.048888888887</v>
      </c>
      <c r="L2209" s="24">
        <v>40997.048888888887</v>
      </c>
      <c r="M2209" s="27">
        <f t="shared" si="206"/>
        <v>3</v>
      </c>
      <c r="N2209" s="27">
        <f t="shared" si="207"/>
        <v>2012</v>
      </c>
      <c r="O2209" s="25" t="str">
        <f t="shared" si="208"/>
        <v>Mar</v>
      </c>
      <c r="P2209" s="19">
        <f t="shared" si="209"/>
        <v>41015.048888888887</v>
      </c>
      <c r="Q2209" t="b">
        <v>0</v>
      </c>
      <c r="R2209">
        <v>7</v>
      </c>
      <c r="S2209" t="b">
        <v>1</v>
      </c>
      <c r="T2209" t="s">
        <v>8280</v>
      </c>
      <c r="U2209" s="8">
        <v>1</v>
      </c>
      <c r="V2209" s="17">
        <f t="shared" si="204"/>
        <v>285.71428571428572</v>
      </c>
      <c r="W2209" t="s">
        <v>8325</v>
      </c>
      <c r="X2209" t="s">
        <v>8330</v>
      </c>
    </row>
    <row r="2210" spans="1:24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21">
        <f t="shared" si="205"/>
        <v>41563.985798611109</v>
      </c>
      <c r="L2210" s="24">
        <v>41563.985798611109</v>
      </c>
      <c r="M2210" s="27">
        <f t="shared" si="206"/>
        <v>10</v>
      </c>
      <c r="N2210" s="27">
        <f t="shared" si="207"/>
        <v>2013</v>
      </c>
      <c r="O2210" s="25" t="str">
        <f t="shared" si="208"/>
        <v>Oct</v>
      </c>
      <c r="P2210" s="19">
        <f t="shared" si="209"/>
        <v>41594.027465277773</v>
      </c>
      <c r="Q2210" t="b">
        <v>0</v>
      </c>
      <c r="R2210">
        <v>24</v>
      </c>
      <c r="S2210" t="b">
        <v>1</v>
      </c>
      <c r="T2210" t="s">
        <v>8280</v>
      </c>
      <c r="U2210" s="8">
        <v>1.016</v>
      </c>
      <c r="V2210" s="17">
        <f t="shared" si="204"/>
        <v>42.333333333333336</v>
      </c>
      <c r="W2210" t="s">
        <v>8325</v>
      </c>
      <c r="X2210" t="s">
        <v>8330</v>
      </c>
    </row>
    <row r="2211" spans="1:24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21">
        <f t="shared" si="205"/>
        <v>40946.673912037033</v>
      </c>
      <c r="L2211" s="24">
        <v>40946.67391203704</v>
      </c>
      <c r="M2211" s="27">
        <f t="shared" si="206"/>
        <v>2</v>
      </c>
      <c r="N2211" s="27">
        <f t="shared" si="207"/>
        <v>2012</v>
      </c>
      <c r="O2211" s="25" t="str">
        <f t="shared" si="208"/>
        <v>Feb</v>
      </c>
      <c r="P2211" s="19">
        <f t="shared" si="209"/>
        <v>41005.958333333328</v>
      </c>
      <c r="Q2211" t="b">
        <v>0</v>
      </c>
      <c r="R2211">
        <v>15</v>
      </c>
      <c r="S2211" t="b">
        <v>1</v>
      </c>
      <c r="T2211" t="s">
        <v>8280</v>
      </c>
      <c r="U2211" s="8">
        <v>1.508</v>
      </c>
      <c r="V2211" s="17">
        <f t="shared" si="204"/>
        <v>50.266666666666666</v>
      </c>
      <c r="W2211" t="s">
        <v>8325</v>
      </c>
      <c r="X2211" t="s">
        <v>8330</v>
      </c>
    </row>
    <row r="2212" spans="1:24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21">
        <f t="shared" si="205"/>
        <v>41732.27134259259</v>
      </c>
      <c r="L2212" s="24">
        <v>41732.27134259259</v>
      </c>
      <c r="M2212" s="27">
        <f t="shared" si="206"/>
        <v>4</v>
      </c>
      <c r="N2212" s="27">
        <f t="shared" si="207"/>
        <v>2014</v>
      </c>
      <c r="O2212" s="25" t="str">
        <f t="shared" si="208"/>
        <v>Apr</v>
      </c>
      <c r="P2212" s="19">
        <f t="shared" si="209"/>
        <v>41743.75</v>
      </c>
      <c r="Q2212" t="b">
        <v>0</v>
      </c>
      <c r="R2212">
        <v>72</v>
      </c>
      <c r="S2212" t="b">
        <v>1</v>
      </c>
      <c r="T2212" t="s">
        <v>8280</v>
      </c>
      <c r="U2212" s="8">
        <v>1.11425</v>
      </c>
      <c r="V2212" s="17">
        <f t="shared" si="204"/>
        <v>61.902777777777779</v>
      </c>
      <c r="W2212" t="s">
        <v>8325</v>
      </c>
      <c r="X2212" t="s">
        <v>8330</v>
      </c>
    </row>
    <row r="2213" spans="1:24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21">
        <f t="shared" si="205"/>
        <v>40955.857754629629</v>
      </c>
      <c r="L2213" s="24">
        <v>40955.857754629629</v>
      </c>
      <c r="M2213" s="27">
        <f t="shared" si="206"/>
        <v>2</v>
      </c>
      <c r="N2213" s="27">
        <f t="shared" si="207"/>
        <v>2012</v>
      </c>
      <c r="O2213" s="25" t="str">
        <f t="shared" si="208"/>
        <v>Feb</v>
      </c>
      <c r="P2213" s="19">
        <f t="shared" si="209"/>
        <v>41013.525000000001</v>
      </c>
      <c r="Q2213" t="b">
        <v>0</v>
      </c>
      <c r="R2213">
        <v>120</v>
      </c>
      <c r="S2213" t="b">
        <v>1</v>
      </c>
      <c r="T2213" t="s">
        <v>8280</v>
      </c>
      <c r="U2213" s="8">
        <v>1.956</v>
      </c>
      <c r="V2213" s="17">
        <f t="shared" si="204"/>
        <v>40.75</v>
      </c>
      <c r="W2213" t="s">
        <v>8325</v>
      </c>
      <c r="X2213" t="s">
        <v>8330</v>
      </c>
    </row>
    <row r="2214" spans="1:24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21">
        <f t="shared" si="205"/>
        <v>41716.576678240737</v>
      </c>
      <c r="L2214" s="24">
        <v>41716.576678240737</v>
      </c>
      <c r="M2214" s="27">
        <f t="shared" si="206"/>
        <v>3</v>
      </c>
      <c r="N2214" s="27">
        <f t="shared" si="207"/>
        <v>2014</v>
      </c>
      <c r="O2214" s="25" t="str">
        <f t="shared" si="208"/>
        <v>Mar</v>
      </c>
      <c r="P2214" s="19">
        <f t="shared" si="209"/>
        <v>41739.082638888889</v>
      </c>
      <c r="Q2214" t="b">
        <v>0</v>
      </c>
      <c r="R2214">
        <v>123</v>
      </c>
      <c r="S2214" t="b">
        <v>1</v>
      </c>
      <c r="T2214" t="s">
        <v>8280</v>
      </c>
      <c r="U2214" s="8">
        <v>1.1438333333333333</v>
      </c>
      <c r="V2214" s="17">
        <f t="shared" si="204"/>
        <v>55.796747967479675</v>
      </c>
      <c r="W2214" t="s">
        <v>8325</v>
      </c>
      <c r="X2214" t="s">
        <v>8330</v>
      </c>
    </row>
    <row r="2215" spans="1:24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21">
        <f t="shared" si="205"/>
        <v>41548.539085648146</v>
      </c>
      <c r="L2215" s="24">
        <v>41548.539085648146</v>
      </c>
      <c r="M2215" s="27">
        <f t="shared" si="206"/>
        <v>10</v>
      </c>
      <c r="N2215" s="27">
        <f t="shared" si="207"/>
        <v>2013</v>
      </c>
      <c r="O2215" s="25" t="str">
        <f t="shared" si="208"/>
        <v>Oct</v>
      </c>
      <c r="P2215" s="19">
        <f t="shared" si="209"/>
        <v>41581.833333333328</v>
      </c>
      <c r="Q2215" t="b">
        <v>0</v>
      </c>
      <c r="R2215">
        <v>1</v>
      </c>
      <c r="S2215" t="b">
        <v>1</v>
      </c>
      <c r="T2215" t="s">
        <v>8280</v>
      </c>
      <c r="U2215" s="8">
        <v>2</v>
      </c>
      <c r="V2215" s="17">
        <f t="shared" si="204"/>
        <v>10</v>
      </c>
      <c r="W2215" t="s">
        <v>8325</v>
      </c>
      <c r="X2215" t="s">
        <v>8330</v>
      </c>
    </row>
    <row r="2216" spans="1:24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21">
        <f t="shared" si="205"/>
        <v>42109.617812499993</v>
      </c>
      <c r="L2216" s="24">
        <v>42109.617812500001</v>
      </c>
      <c r="M2216" s="27">
        <f t="shared" si="206"/>
        <v>4</v>
      </c>
      <c r="N2216" s="27">
        <f t="shared" si="207"/>
        <v>2015</v>
      </c>
      <c r="O2216" s="25" t="str">
        <f t="shared" si="208"/>
        <v>Apr</v>
      </c>
      <c r="P2216" s="19">
        <f t="shared" si="209"/>
        <v>42139.617812499993</v>
      </c>
      <c r="Q2216" t="b">
        <v>0</v>
      </c>
      <c r="R2216">
        <v>24</v>
      </c>
      <c r="S2216" t="b">
        <v>1</v>
      </c>
      <c r="T2216" t="s">
        <v>8280</v>
      </c>
      <c r="U2216" s="8">
        <v>2.9250166666666666</v>
      </c>
      <c r="V2216" s="17">
        <f t="shared" si="204"/>
        <v>73.125416666666666</v>
      </c>
      <c r="W2216" t="s">
        <v>8325</v>
      </c>
      <c r="X2216" t="s">
        <v>8330</v>
      </c>
    </row>
    <row r="2217" spans="1:24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21">
        <f t="shared" si="205"/>
        <v>41646.58388888889</v>
      </c>
      <c r="L2217" s="24">
        <v>41646.58388888889</v>
      </c>
      <c r="M2217" s="27">
        <f t="shared" si="206"/>
        <v>1</v>
      </c>
      <c r="N2217" s="27">
        <f t="shared" si="207"/>
        <v>2014</v>
      </c>
      <c r="O2217" s="25" t="str">
        <f t="shared" si="208"/>
        <v>Jan</v>
      </c>
      <c r="P2217" s="19">
        <f t="shared" si="209"/>
        <v>41676.58388888889</v>
      </c>
      <c r="Q2217" t="b">
        <v>0</v>
      </c>
      <c r="R2217">
        <v>33</v>
      </c>
      <c r="S2217" t="b">
        <v>1</v>
      </c>
      <c r="T2217" t="s">
        <v>8280</v>
      </c>
      <c r="U2217" s="8">
        <v>1.5636363636363637</v>
      </c>
      <c r="V2217" s="17">
        <f t="shared" si="204"/>
        <v>26.060606060606062</v>
      </c>
      <c r="W2217" t="s">
        <v>8325</v>
      </c>
      <c r="X2217" t="s">
        <v>8330</v>
      </c>
    </row>
    <row r="2218" spans="1:24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21">
        <f t="shared" si="205"/>
        <v>40958.508935185186</v>
      </c>
      <c r="L2218" s="24">
        <v>40958.508935185186</v>
      </c>
      <c r="M2218" s="27">
        <f t="shared" si="206"/>
        <v>2</v>
      </c>
      <c r="N2218" s="27">
        <f t="shared" si="207"/>
        <v>2012</v>
      </c>
      <c r="O2218" s="25" t="str">
        <f t="shared" si="208"/>
        <v>Feb</v>
      </c>
      <c r="P2218" s="19">
        <f t="shared" si="209"/>
        <v>40981.082638888889</v>
      </c>
      <c r="Q2218" t="b">
        <v>0</v>
      </c>
      <c r="R2218">
        <v>14</v>
      </c>
      <c r="S2218" t="b">
        <v>1</v>
      </c>
      <c r="T2218" t="s">
        <v>8280</v>
      </c>
      <c r="U2218" s="8">
        <v>1.0566666666666666</v>
      </c>
      <c r="V2218" s="17">
        <f t="shared" si="204"/>
        <v>22.642857142857142</v>
      </c>
      <c r="W2218" t="s">
        <v>8325</v>
      </c>
      <c r="X2218" t="s">
        <v>8330</v>
      </c>
    </row>
    <row r="2219" spans="1:24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21">
        <f t="shared" si="205"/>
        <v>42194.543344907404</v>
      </c>
      <c r="L2219" s="24">
        <v>42194.543344907404</v>
      </c>
      <c r="M2219" s="27">
        <f t="shared" si="206"/>
        <v>7</v>
      </c>
      <c r="N2219" s="27">
        <f t="shared" si="207"/>
        <v>2015</v>
      </c>
      <c r="O2219" s="25" t="str">
        <f t="shared" si="208"/>
        <v>Jul</v>
      </c>
      <c r="P2219" s="19">
        <f t="shared" si="209"/>
        <v>42208.543344907404</v>
      </c>
      <c r="Q2219" t="b">
        <v>0</v>
      </c>
      <c r="R2219">
        <v>9</v>
      </c>
      <c r="S2219" t="b">
        <v>1</v>
      </c>
      <c r="T2219" t="s">
        <v>8280</v>
      </c>
      <c r="U2219" s="8">
        <v>1.0119047619047619</v>
      </c>
      <c r="V2219" s="17">
        <f t="shared" si="204"/>
        <v>47.222222222222221</v>
      </c>
      <c r="W2219" t="s">
        <v>8325</v>
      </c>
      <c r="X2219" t="s">
        <v>8330</v>
      </c>
    </row>
    <row r="2220" spans="1:24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21">
        <f t="shared" si="205"/>
        <v>42299.568437499998</v>
      </c>
      <c r="L2220" s="24">
        <v>42299.568437499998</v>
      </c>
      <c r="M2220" s="27">
        <f t="shared" si="206"/>
        <v>10</v>
      </c>
      <c r="N2220" s="27">
        <f t="shared" si="207"/>
        <v>2015</v>
      </c>
      <c r="O2220" s="25" t="str">
        <f t="shared" si="208"/>
        <v>Oct</v>
      </c>
      <c r="P2220" s="19">
        <f t="shared" si="209"/>
        <v>42310.124999999993</v>
      </c>
      <c r="Q2220" t="b">
        <v>0</v>
      </c>
      <c r="R2220">
        <v>76</v>
      </c>
      <c r="S2220" t="b">
        <v>1</v>
      </c>
      <c r="T2220" t="s">
        <v>8280</v>
      </c>
      <c r="U2220" s="8">
        <v>1.2283299999999999</v>
      </c>
      <c r="V2220" s="17">
        <f t="shared" si="204"/>
        <v>32.324473684210524</v>
      </c>
      <c r="W2220" t="s">
        <v>8325</v>
      </c>
      <c r="X2220" t="s">
        <v>8330</v>
      </c>
    </row>
    <row r="2221" spans="1:24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21">
        <f t="shared" si="205"/>
        <v>41127.603969907403</v>
      </c>
      <c r="L2221" s="24">
        <v>41127.60396990741</v>
      </c>
      <c r="M2221" s="27">
        <f t="shared" si="206"/>
        <v>8</v>
      </c>
      <c r="N2221" s="27">
        <f t="shared" si="207"/>
        <v>2012</v>
      </c>
      <c r="O2221" s="25" t="str">
        <f t="shared" si="208"/>
        <v>Aug</v>
      </c>
      <c r="P2221" s="19">
        <f t="shared" si="209"/>
        <v>41149.791666666664</v>
      </c>
      <c r="Q2221" t="b">
        <v>0</v>
      </c>
      <c r="R2221">
        <v>19</v>
      </c>
      <c r="S2221" t="b">
        <v>1</v>
      </c>
      <c r="T2221" t="s">
        <v>8280</v>
      </c>
      <c r="U2221" s="8">
        <v>1.0149999999999999</v>
      </c>
      <c r="V2221" s="17">
        <f t="shared" si="204"/>
        <v>53.421052631578945</v>
      </c>
      <c r="W2221" t="s">
        <v>8325</v>
      </c>
      <c r="X2221" t="s">
        <v>8330</v>
      </c>
    </row>
    <row r="2222" spans="1:24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21">
        <f t="shared" si="205"/>
        <v>42205.510555555556</v>
      </c>
      <c r="L2222" s="24">
        <v>42205.510555555556</v>
      </c>
      <c r="M2222" s="27">
        <f t="shared" si="206"/>
        <v>7</v>
      </c>
      <c r="N2222" s="27">
        <f t="shared" si="207"/>
        <v>2015</v>
      </c>
      <c r="O2222" s="25" t="str">
        <f t="shared" si="208"/>
        <v>Jul</v>
      </c>
      <c r="P2222" s="19">
        <f t="shared" si="209"/>
        <v>42235.510555555556</v>
      </c>
      <c r="Q2222" t="b">
        <v>0</v>
      </c>
      <c r="R2222">
        <v>69</v>
      </c>
      <c r="S2222" t="b">
        <v>1</v>
      </c>
      <c r="T2222" t="s">
        <v>8280</v>
      </c>
      <c r="U2222" s="8">
        <v>1.0114285714285713</v>
      </c>
      <c r="V2222" s="17">
        <f t="shared" si="204"/>
        <v>51.304347826086953</v>
      </c>
      <c r="W2222" t="s">
        <v>8325</v>
      </c>
      <c r="X2222" t="s">
        <v>8330</v>
      </c>
    </row>
    <row r="2223" spans="1:24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21">
        <f t="shared" si="205"/>
        <v>41451.852268518516</v>
      </c>
      <c r="L2223" s="24">
        <v>41451.852268518516</v>
      </c>
      <c r="M2223" s="27">
        <f t="shared" si="206"/>
        <v>6</v>
      </c>
      <c r="N2223" s="27">
        <f t="shared" si="207"/>
        <v>2013</v>
      </c>
      <c r="O2223" s="25" t="str">
        <f t="shared" si="208"/>
        <v>Jun</v>
      </c>
      <c r="P2223" s="19">
        <f t="shared" si="209"/>
        <v>41481.852268518516</v>
      </c>
      <c r="Q2223" t="b">
        <v>0</v>
      </c>
      <c r="R2223">
        <v>218</v>
      </c>
      <c r="S2223" t="b">
        <v>1</v>
      </c>
      <c r="T2223" t="s">
        <v>8297</v>
      </c>
      <c r="U2223" s="8">
        <v>1.0811999999999999</v>
      </c>
      <c r="V2223" s="17">
        <f t="shared" si="204"/>
        <v>37.197247706422019</v>
      </c>
      <c r="W2223" t="s">
        <v>8333</v>
      </c>
      <c r="X2223" t="s">
        <v>8351</v>
      </c>
    </row>
    <row r="2224" spans="1:24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21">
        <f t="shared" si="205"/>
        <v>42452.458437499998</v>
      </c>
      <c r="L2224" s="24">
        <v>42452.458437499998</v>
      </c>
      <c r="M2224" s="27">
        <f t="shared" si="206"/>
        <v>3</v>
      </c>
      <c r="N2224" s="27">
        <f t="shared" si="207"/>
        <v>2016</v>
      </c>
      <c r="O2224" s="25" t="str">
        <f t="shared" si="208"/>
        <v>Mar</v>
      </c>
      <c r="P2224" s="19">
        <f t="shared" si="209"/>
        <v>42482.791666666664</v>
      </c>
      <c r="Q2224" t="b">
        <v>0</v>
      </c>
      <c r="R2224">
        <v>30</v>
      </c>
      <c r="S2224" t="b">
        <v>1</v>
      </c>
      <c r="T2224" t="s">
        <v>8297</v>
      </c>
      <c r="U2224" s="8">
        <v>1.6259999999999999</v>
      </c>
      <c r="V2224" s="17">
        <f t="shared" si="204"/>
        <v>27.1</v>
      </c>
      <c r="W2224" t="s">
        <v>8333</v>
      </c>
      <c r="X2224" t="s">
        <v>8351</v>
      </c>
    </row>
    <row r="2225" spans="1:24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21">
        <f t="shared" si="205"/>
        <v>40906.579247685186</v>
      </c>
      <c r="L2225" s="24">
        <v>40906.579247685186</v>
      </c>
      <c r="M2225" s="27">
        <f t="shared" si="206"/>
        <v>12</v>
      </c>
      <c r="N2225" s="27">
        <f t="shared" si="207"/>
        <v>2011</v>
      </c>
      <c r="O2225" s="25" t="str">
        <f t="shared" si="208"/>
        <v>Dec</v>
      </c>
      <c r="P2225" s="19">
        <f t="shared" si="209"/>
        <v>40936.579247685186</v>
      </c>
      <c r="Q2225" t="b">
        <v>0</v>
      </c>
      <c r="R2225">
        <v>100</v>
      </c>
      <c r="S2225" t="b">
        <v>1</v>
      </c>
      <c r="T2225" t="s">
        <v>8297</v>
      </c>
      <c r="U2225" s="8">
        <v>1.0580000000000001</v>
      </c>
      <c r="V2225" s="17">
        <f t="shared" si="204"/>
        <v>206.31</v>
      </c>
      <c r="W2225" t="s">
        <v>8333</v>
      </c>
      <c r="X2225" t="s">
        <v>8351</v>
      </c>
    </row>
    <row r="2226" spans="1:24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21">
        <f t="shared" si="205"/>
        <v>42152.432500000003</v>
      </c>
      <c r="L2226" s="24">
        <v>42152.432500000003</v>
      </c>
      <c r="M2226" s="27">
        <f t="shared" si="206"/>
        <v>5</v>
      </c>
      <c r="N2226" s="27">
        <f t="shared" si="207"/>
        <v>2015</v>
      </c>
      <c r="O2226" s="25" t="str">
        <f t="shared" si="208"/>
        <v>May</v>
      </c>
      <c r="P2226" s="19">
        <f t="shared" si="209"/>
        <v>42182.432500000003</v>
      </c>
      <c r="Q2226" t="b">
        <v>0</v>
      </c>
      <c r="R2226">
        <v>296</v>
      </c>
      <c r="S2226" t="b">
        <v>1</v>
      </c>
      <c r="T2226" t="s">
        <v>8297</v>
      </c>
      <c r="U2226" s="8">
        <v>2.4315000000000002</v>
      </c>
      <c r="V2226" s="17">
        <f t="shared" si="204"/>
        <v>82.145270270270274</v>
      </c>
      <c r="W2226" t="s">
        <v>8333</v>
      </c>
      <c r="X2226" t="s">
        <v>8351</v>
      </c>
    </row>
    <row r="2227" spans="1:24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21">
        <f t="shared" si="205"/>
        <v>42644.459201388883</v>
      </c>
      <c r="L2227" s="24">
        <v>42644.459201388891</v>
      </c>
      <c r="M2227" s="27">
        <f t="shared" si="206"/>
        <v>10</v>
      </c>
      <c r="N2227" s="27">
        <f t="shared" si="207"/>
        <v>2016</v>
      </c>
      <c r="O2227" s="25" t="str">
        <f t="shared" si="208"/>
        <v>Oct</v>
      </c>
      <c r="P2227" s="19">
        <f t="shared" si="209"/>
        <v>42672.583333333336</v>
      </c>
      <c r="Q2227" t="b">
        <v>0</v>
      </c>
      <c r="R2227">
        <v>1204</v>
      </c>
      <c r="S2227" t="b">
        <v>1</v>
      </c>
      <c r="T2227" t="s">
        <v>8297</v>
      </c>
      <c r="U2227" s="8">
        <v>9.4483338095238096</v>
      </c>
      <c r="V2227" s="17">
        <f t="shared" si="204"/>
        <v>164.79651993355483</v>
      </c>
      <c r="W2227" t="s">
        <v>8333</v>
      </c>
      <c r="X2227" t="s">
        <v>8351</v>
      </c>
    </row>
    <row r="2228" spans="1:24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21">
        <f t="shared" si="205"/>
        <v>41873.583506944444</v>
      </c>
      <c r="L2228" s="24">
        <v>41873.583506944444</v>
      </c>
      <c r="M2228" s="27">
        <f t="shared" si="206"/>
        <v>8</v>
      </c>
      <c r="N2228" s="27">
        <f t="shared" si="207"/>
        <v>2014</v>
      </c>
      <c r="O2228" s="25" t="str">
        <f t="shared" si="208"/>
        <v>Aug</v>
      </c>
      <c r="P2228" s="19">
        <f t="shared" si="209"/>
        <v>41903.583506944444</v>
      </c>
      <c r="Q2228" t="b">
        <v>0</v>
      </c>
      <c r="R2228">
        <v>321</v>
      </c>
      <c r="S2228" t="b">
        <v>1</v>
      </c>
      <c r="T2228" t="s">
        <v>8297</v>
      </c>
      <c r="U2228" s="8">
        <v>1.0846283333333333</v>
      </c>
      <c r="V2228" s="17">
        <f t="shared" si="204"/>
        <v>60.820280373831778</v>
      </c>
      <c r="W2228" t="s">
        <v>8333</v>
      </c>
      <c r="X2228" t="s">
        <v>8351</v>
      </c>
    </row>
    <row r="2229" spans="1:24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21">
        <f t="shared" si="205"/>
        <v>42381.590532407405</v>
      </c>
      <c r="L2229" s="24">
        <v>42381.590532407405</v>
      </c>
      <c r="M2229" s="27">
        <f t="shared" si="206"/>
        <v>1</v>
      </c>
      <c r="N2229" s="27">
        <f t="shared" si="207"/>
        <v>2016</v>
      </c>
      <c r="O2229" s="25" t="str">
        <f t="shared" si="208"/>
        <v>Jan</v>
      </c>
      <c r="P2229" s="19">
        <f t="shared" si="209"/>
        <v>42411.999305555553</v>
      </c>
      <c r="Q2229" t="b">
        <v>0</v>
      </c>
      <c r="R2229">
        <v>301</v>
      </c>
      <c r="S2229" t="b">
        <v>1</v>
      </c>
      <c r="T2229" t="s">
        <v>8297</v>
      </c>
      <c r="U2229" s="8">
        <v>1.5737692307692308</v>
      </c>
      <c r="V2229" s="17">
        <f t="shared" si="204"/>
        <v>67.970099667774093</v>
      </c>
      <c r="W2229" t="s">
        <v>8333</v>
      </c>
      <c r="X2229" t="s">
        <v>8351</v>
      </c>
    </row>
    <row r="2230" spans="1:24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21">
        <f t="shared" si="205"/>
        <v>41561.599016203698</v>
      </c>
      <c r="L2230" s="24">
        <v>41561.599016203705</v>
      </c>
      <c r="M2230" s="27">
        <f t="shared" si="206"/>
        <v>10</v>
      </c>
      <c r="N2230" s="27">
        <f t="shared" si="207"/>
        <v>2013</v>
      </c>
      <c r="O2230" s="25" t="str">
        <f t="shared" si="208"/>
        <v>Oct</v>
      </c>
      <c r="P2230" s="19">
        <f t="shared" si="209"/>
        <v>41591.640682870369</v>
      </c>
      <c r="Q2230" t="b">
        <v>0</v>
      </c>
      <c r="R2230">
        <v>144</v>
      </c>
      <c r="S2230" t="b">
        <v>1</v>
      </c>
      <c r="T2230" t="s">
        <v>8297</v>
      </c>
      <c r="U2230" s="8">
        <v>11.744899999999999</v>
      </c>
      <c r="V2230" s="17">
        <f t="shared" si="204"/>
        <v>81.561805555555551</v>
      </c>
      <c r="W2230" t="s">
        <v>8333</v>
      </c>
      <c r="X2230" t="s">
        <v>8351</v>
      </c>
    </row>
    <row r="2231" spans="1:24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21">
        <f t="shared" si="205"/>
        <v>42202.069861111107</v>
      </c>
      <c r="L2231" s="24">
        <v>42202.069861111115</v>
      </c>
      <c r="M2231" s="27">
        <f t="shared" si="206"/>
        <v>7</v>
      </c>
      <c r="N2231" s="27">
        <f t="shared" si="207"/>
        <v>2015</v>
      </c>
      <c r="O2231" s="25" t="str">
        <f t="shared" si="208"/>
        <v>Jul</v>
      </c>
      <c r="P2231" s="19">
        <f t="shared" si="209"/>
        <v>42232.069861111107</v>
      </c>
      <c r="Q2231" t="b">
        <v>0</v>
      </c>
      <c r="R2231">
        <v>539</v>
      </c>
      <c r="S2231" t="b">
        <v>1</v>
      </c>
      <c r="T2231" t="s">
        <v>8297</v>
      </c>
      <c r="U2231" s="8">
        <v>1.7104755366949576</v>
      </c>
      <c r="V2231" s="17">
        <f t="shared" si="204"/>
        <v>25.42547309833024</v>
      </c>
      <c r="W2231" t="s">
        <v>8333</v>
      </c>
      <c r="X2231" t="s">
        <v>8351</v>
      </c>
    </row>
    <row r="2232" spans="1:24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21">
        <f t="shared" si="205"/>
        <v>41484.455914351849</v>
      </c>
      <c r="L2232" s="24">
        <v>41484.455914351849</v>
      </c>
      <c r="M2232" s="27">
        <f t="shared" si="206"/>
        <v>7</v>
      </c>
      <c r="N2232" s="27">
        <f t="shared" si="207"/>
        <v>2013</v>
      </c>
      <c r="O2232" s="25" t="str">
        <f t="shared" si="208"/>
        <v>Jul</v>
      </c>
      <c r="P2232" s="19">
        <f t="shared" si="209"/>
        <v>41519.958333333328</v>
      </c>
      <c r="Q2232" t="b">
        <v>0</v>
      </c>
      <c r="R2232">
        <v>498</v>
      </c>
      <c r="S2232" t="b">
        <v>1</v>
      </c>
      <c r="T2232" t="s">
        <v>8297</v>
      </c>
      <c r="U2232" s="8">
        <v>1.2595294117647058</v>
      </c>
      <c r="V2232" s="17">
        <f t="shared" si="204"/>
        <v>21.497991967871485</v>
      </c>
      <c r="W2232" t="s">
        <v>8333</v>
      </c>
      <c r="X2232" t="s">
        <v>8351</v>
      </c>
    </row>
    <row r="2233" spans="1:24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21">
        <f t="shared" si="205"/>
        <v>41724.672766203701</v>
      </c>
      <c r="L2233" s="24">
        <v>41724.672766203701</v>
      </c>
      <c r="M2233" s="27">
        <f t="shared" si="206"/>
        <v>3</v>
      </c>
      <c r="N2233" s="27">
        <f t="shared" si="207"/>
        <v>2014</v>
      </c>
      <c r="O2233" s="25" t="str">
        <f t="shared" si="208"/>
        <v>Mar</v>
      </c>
      <c r="P2233" s="19">
        <f t="shared" si="209"/>
        <v>41754.672766203701</v>
      </c>
      <c r="Q2233" t="b">
        <v>0</v>
      </c>
      <c r="R2233">
        <v>1113</v>
      </c>
      <c r="S2233" t="b">
        <v>1</v>
      </c>
      <c r="T2233" t="s">
        <v>8297</v>
      </c>
      <c r="U2233" s="8">
        <v>12.121296000000001</v>
      </c>
      <c r="V2233" s="17">
        <f t="shared" si="204"/>
        <v>27.226630727762803</v>
      </c>
      <c r="W2233" t="s">
        <v>8333</v>
      </c>
      <c r="X2233" t="s">
        <v>8351</v>
      </c>
    </row>
    <row r="2234" spans="1:24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21">
        <f t="shared" si="205"/>
        <v>41423.702557870369</v>
      </c>
      <c r="L2234" s="24">
        <v>41423.702557870369</v>
      </c>
      <c r="M2234" s="27">
        <f t="shared" si="206"/>
        <v>5</v>
      </c>
      <c r="N2234" s="27">
        <f t="shared" si="207"/>
        <v>2013</v>
      </c>
      <c r="O2234" s="25" t="str">
        <f t="shared" si="208"/>
        <v>May</v>
      </c>
      <c r="P2234" s="19">
        <f t="shared" si="209"/>
        <v>41450</v>
      </c>
      <c r="Q2234" t="b">
        <v>0</v>
      </c>
      <c r="R2234">
        <v>988</v>
      </c>
      <c r="S2234" t="b">
        <v>1</v>
      </c>
      <c r="T2234" t="s">
        <v>8297</v>
      </c>
      <c r="U2234" s="8">
        <v>4.9580000000000002</v>
      </c>
      <c r="V2234" s="17">
        <f t="shared" si="204"/>
        <v>25.091093117408906</v>
      </c>
      <c r="W2234" t="s">
        <v>8333</v>
      </c>
      <c r="X2234" t="s">
        <v>8351</v>
      </c>
    </row>
    <row r="2235" spans="1:24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21">
        <f t="shared" si="205"/>
        <v>41806.585740740738</v>
      </c>
      <c r="L2235" s="24">
        <v>41806.585740740738</v>
      </c>
      <c r="M2235" s="27">
        <f t="shared" si="206"/>
        <v>6</v>
      </c>
      <c r="N2235" s="27">
        <f t="shared" si="207"/>
        <v>2014</v>
      </c>
      <c r="O2235" s="25" t="str">
        <f t="shared" si="208"/>
        <v>Jun</v>
      </c>
      <c r="P2235" s="19">
        <f t="shared" si="209"/>
        <v>41838.916666666664</v>
      </c>
      <c r="Q2235" t="b">
        <v>0</v>
      </c>
      <c r="R2235">
        <v>391</v>
      </c>
      <c r="S2235" t="b">
        <v>1</v>
      </c>
      <c r="T2235" t="s">
        <v>8297</v>
      </c>
      <c r="U2235" s="8">
        <v>3.3203999999999998</v>
      </c>
      <c r="V2235" s="17">
        <f t="shared" si="204"/>
        <v>21.230179028132991</v>
      </c>
      <c r="W2235" t="s">
        <v>8333</v>
      </c>
      <c r="X2235" t="s">
        <v>8351</v>
      </c>
    </row>
    <row r="2236" spans="1:24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21">
        <f t="shared" si="205"/>
        <v>42331.170590277776</v>
      </c>
      <c r="L2236" s="24">
        <v>42331.170590277776</v>
      </c>
      <c r="M2236" s="27">
        <f t="shared" si="206"/>
        <v>11</v>
      </c>
      <c r="N2236" s="27">
        <f t="shared" si="207"/>
        <v>2015</v>
      </c>
      <c r="O2236" s="25" t="str">
        <f t="shared" si="208"/>
        <v>Nov</v>
      </c>
      <c r="P2236" s="19">
        <f t="shared" si="209"/>
        <v>42351.791666666664</v>
      </c>
      <c r="Q2236" t="b">
        <v>0</v>
      </c>
      <c r="R2236">
        <v>28</v>
      </c>
      <c r="S2236" t="b">
        <v>1</v>
      </c>
      <c r="T2236" t="s">
        <v>8297</v>
      </c>
      <c r="U2236" s="8">
        <v>11.65</v>
      </c>
      <c r="V2236" s="17">
        <f t="shared" si="204"/>
        <v>41.607142857142854</v>
      </c>
      <c r="W2236" t="s">
        <v>8333</v>
      </c>
      <c r="X2236" t="s">
        <v>8351</v>
      </c>
    </row>
    <row r="2237" spans="1:24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21">
        <f t="shared" si="205"/>
        <v>42710.616284722222</v>
      </c>
      <c r="L2237" s="24">
        <v>42710.616284722222</v>
      </c>
      <c r="M2237" s="27">
        <f t="shared" si="206"/>
        <v>12</v>
      </c>
      <c r="N2237" s="27">
        <f t="shared" si="207"/>
        <v>2016</v>
      </c>
      <c r="O2237" s="25" t="str">
        <f t="shared" si="208"/>
        <v>Dec</v>
      </c>
      <c r="P2237" s="19">
        <f t="shared" si="209"/>
        <v>42740.616284722222</v>
      </c>
      <c r="Q2237" t="b">
        <v>0</v>
      </c>
      <c r="R2237">
        <v>147</v>
      </c>
      <c r="S2237" t="b">
        <v>1</v>
      </c>
      <c r="T2237" t="s">
        <v>8297</v>
      </c>
      <c r="U2237" s="8">
        <v>1.5331538461538461</v>
      </c>
      <c r="V2237" s="17">
        <f t="shared" si="204"/>
        <v>135.58503401360545</v>
      </c>
      <c r="W2237" t="s">
        <v>8333</v>
      </c>
      <c r="X2237" t="s">
        <v>8351</v>
      </c>
    </row>
    <row r="2238" spans="1:24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21">
        <f t="shared" si="205"/>
        <v>42061.813784722217</v>
      </c>
      <c r="L2238" s="24">
        <v>42061.813784722224</v>
      </c>
      <c r="M2238" s="27">
        <f t="shared" si="206"/>
        <v>2</v>
      </c>
      <c r="N2238" s="27">
        <f t="shared" si="207"/>
        <v>2015</v>
      </c>
      <c r="O2238" s="25" t="str">
        <f t="shared" si="208"/>
        <v>Feb</v>
      </c>
      <c r="P2238" s="19">
        <f t="shared" si="209"/>
        <v>42091.772118055553</v>
      </c>
      <c r="Q2238" t="b">
        <v>0</v>
      </c>
      <c r="R2238">
        <v>680</v>
      </c>
      <c r="S2238" t="b">
        <v>1</v>
      </c>
      <c r="T2238" t="s">
        <v>8297</v>
      </c>
      <c r="U2238" s="8">
        <v>5.3710714285714287</v>
      </c>
      <c r="V2238" s="17">
        <f t="shared" si="204"/>
        <v>22.116176470588236</v>
      </c>
      <c r="W2238" t="s">
        <v>8333</v>
      </c>
      <c r="X2238" t="s">
        <v>8351</v>
      </c>
    </row>
    <row r="2239" spans="1:24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21">
        <f t="shared" si="205"/>
        <v>42371.408831018511</v>
      </c>
      <c r="L2239" s="24">
        <v>42371.408831018518</v>
      </c>
      <c r="M2239" s="27">
        <f t="shared" si="206"/>
        <v>1</v>
      </c>
      <c r="N2239" s="27">
        <f t="shared" si="207"/>
        <v>2016</v>
      </c>
      <c r="O2239" s="25" t="str">
        <f t="shared" si="208"/>
        <v>Jan</v>
      </c>
      <c r="P2239" s="19">
        <f t="shared" si="209"/>
        <v>42401.408831018511</v>
      </c>
      <c r="Q2239" t="b">
        <v>0</v>
      </c>
      <c r="R2239">
        <v>983</v>
      </c>
      <c r="S2239" t="b">
        <v>1</v>
      </c>
      <c r="T2239" t="s">
        <v>8297</v>
      </c>
      <c r="U2239" s="8">
        <v>3.5292777777777777</v>
      </c>
      <c r="V2239" s="17">
        <f t="shared" si="204"/>
        <v>64.625635808748726</v>
      </c>
      <c r="W2239" t="s">
        <v>8333</v>
      </c>
      <c r="X2239" t="s">
        <v>8351</v>
      </c>
    </row>
    <row r="2240" spans="1:24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21">
        <f t="shared" si="205"/>
        <v>41914.794942129629</v>
      </c>
      <c r="L2240" s="24">
        <v>41914.794942129629</v>
      </c>
      <c r="M2240" s="27">
        <f t="shared" si="206"/>
        <v>10</v>
      </c>
      <c r="N2240" s="27">
        <f t="shared" si="207"/>
        <v>2014</v>
      </c>
      <c r="O2240" s="25" t="str">
        <f t="shared" si="208"/>
        <v>Oct</v>
      </c>
      <c r="P2240" s="19">
        <f t="shared" si="209"/>
        <v>41955.124305555553</v>
      </c>
      <c r="Q2240" t="b">
        <v>0</v>
      </c>
      <c r="R2240">
        <v>79</v>
      </c>
      <c r="S2240" t="b">
        <v>1</v>
      </c>
      <c r="T2240" t="s">
        <v>8297</v>
      </c>
      <c r="U2240" s="8">
        <v>1.3740000000000001</v>
      </c>
      <c r="V2240" s="17">
        <f t="shared" si="204"/>
        <v>69.569620253164558</v>
      </c>
      <c r="W2240" t="s">
        <v>8333</v>
      </c>
      <c r="X2240" t="s">
        <v>8351</v>
      </c>
    </row>
    <row r="2241" spans="1:24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21">
        <f t="shared" si="205"/>
        <v>42774.41337962963</v>
      </c>
      <c r="L2241" s="24">
        <v>42774.41337962963</v>
      </c>
      <c r="M2241" s="27">
        <f t="shared" si="206"/>
        <v>2</v>
      </c>
      <c r="N2241" s="27">
        <f t="shared" si="207"/>
        <v>2017</v>
      </c>
      <c r="O2241" s="25" t="str">
        <f t="shared" si="208"/>
        <v>Feb</v>
      </c>
      <c r="P2241" s="19">
        <f t="shared" si="209"/>
        <v>42804.41337962963</v>
      </c>
      <c r="Q2241" t="b">
        <v>0</v>
      </c>
      <c r="R2241">
        <v>426</v>
      </c>
      <c r="S2241" t="b">
        <v>1</v>
      </c>
      <c r="T2241" t="s">
        <v>8297</v>
      </c>
      <c r="U2241" s="8">
        <v>1.2802667999999999</v>
      </c>
      <c r="V2241" s="17">
        <f t="shared" si="204"/>
        <v>75.133028169014082</v>
      </c>
      <c r="W2241" t="s">
        <v>8333</v>
      </c>
      <c r="X2241" t="s">
        <v>8351</v>
      </c>
    </row>
    <row r="2242" spans="1:24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21">
        <f t="shared" si="205"/>
        <v>41572.750162037039</v>
      </c>
      <c r="L2242" s="24">
        <v>41572.750162037039</v>
      </c>
      <c r="M2242" s="27">
        <f t="shared" si="206"/>
        <v>10</v>
      </c>
      <c r="N2242" s="27">
        <f t="shared" si="207"/>
        <v>2013</v>
      </c>
      <c r="O2242" s="25" t="str">
        <f t="shared" si="208"/>
        <v>Oct</v>
      </c>
      <c r="P2242" s="19">
        <f t="shared" si="209"/>
        <v>41608.959722222222</v>
      </c>
      <c r="Q2242" t="b">
        <v>0</v>
      </c>
      <c r="R2242">
        <v>96</v>
      </c>
      <c r="S2242" t="b">
        <v>1</v>
      </c>
      <c r="T2242" t="s">
        <v>8297</v>
      </c>
      <c r="U2242" s="8">
        <v>2.7067999999999999</v>
      </c>
      <c r="V2242" s="17">
        <f t="shared" ref="V2242:V2305" si="210">E2242/R2242</f>
        <v>140.97916666666666</v>
      </c>
      <c r="W2242" t="s">
        <v>8333</v>
      </c>
      <c r="X2242" t="s">
        <v>8351</v>
      </c>
    </row>
    <row r="2243" spans="1:24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21">
        <f t="shared" ref="K2243:K2306" si="211">(J2242/86400)+25569+(-5/24)</f>
        <v>42452.617407407401</v>
      </c>
      <c r="L2243" s="24">
        <v>42452.617407407408</v>
      </c>
      <c r="M2243" s="27">
        <f t="shared" ref="M2243:M2306" si="212">MONTH(L2243)</f>
        <v>3</v>
      </c>
      <c r="N2243" s="27">
        <f t="shared" ref="N2243:N2306" si="213">YEAR(L2243)</f>
        <v>2016</v>
      </c>
      <c r="O2243" s="25" t="str">
        <f t="shared" ref="O2243:O2306" si="214">VLOOKUP($M2243,$AI$3:$AJ$14,2,FALSE)</f>
        <v>Mar</v>
      </c>
      <c r="P2243" s="19">
        <f t="shared" ref="P2243:P2306" si="215">(I2242/86400)+25569+(-5/24)</f>
        <v>42482.617407407401</v>
      </c>
      <c r="Q2243" t="b">
        <v>0</v>
      </c>
      <c r="R2243">
        <v>163</v>
      </c>
      <c r="S2243" t="b">
        <v>1</v>
      </c>
      <c r="T2243" t="s">
        <v>8297</v>
      </c>
      <c r="U2243" s="8">
        <v>8.0640000000000001</v>
      </c>
      <c r="V2243" s="17">
        <f t="shared" si="210"/>
        <v>49.472392638036808</v>
      </c>
      <c r="W2243" t="s">
        <v>8333</v>
      </c>
      <c r="X2243" t="s">
        <v>8351</v>
      </c>
    </row>
    <row r="2244" spans="1:24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21">
        <f t="shared" si="211"/>
        <v>42766.619212962956</v>
      </c>
      <c r="L2244" s="24">
        <v>42766.619212962964</v>
      </c>
      <c r="M2244" s="27">
        <f t="shared" si="212"/>
        <v>1</v>
      </c>
      <c r="N2244" s="27">
        <f t="shared" si="213"/>
        <v>2017</v>
      </c>
      <c r="O2244" s="25" t="str">
        <f t="shared" si="214"/>
        <v>Jan</v>
      </c>
      <c r="P2244" s="19">
        <f t="shared" si="215"/>
        <v>42796.619212962956</v>
      </c>
      <c r="Q2244" t="b">
        <v>0</v>
      </c>
      <c r="R2244">
        <v>2525</v>
      </c>
      <c r="S2244" t="b">
        <v>1</v>
      </c>
      <c r="T2244" t="s">
        <v>8297</v>
      </c>
      <c r="U2244" s="8">
        <v>13.600976000000001</v>
      </c>
      <c r="V2244" s="17">
        <f t="shared" si="210"/>
        <v>53.865251485148519</v>
      </c>
      <c r="W2244" t="s">
        <v>8333</v>
      </c>
      <c r="X2244" t="s">
        <v>8351</v>
      </c>
    </row>
    <row r="2245" spans="1:24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21">
        <f t="shared" si="211"/>
        <v>41569.367280092592</v>
      </c>
      <c r="L2245" s="24">
        <v>41569.367280092592</v>
      </c>
      <c r="M2245" s="27">
        <f t="shared" si="212"/>
        <v>10</v>
      </c>
      <c r="N2245" s="27">
        <f t="shared" si="213"/>
        <v>2013</v>
      </c>
      <c r="O2245" s="25" t="str">
        <f t="shared" si="214"/>
        <v>Oct</v>
      </c>
      <c r="P2245" s="19">
        <f t="shared" si="215"/>
        <v>41604.918055555558</v>
      </c>
      <c r="Q2245" t="b">
        <v>0</v>
      </c>
      <c r="R2245">
        <v>2035</v>
      </c>
      <c r="S2245" t="b">
        <v>1</v>
      </c>
      <c r="T2245" t="s">
        <v>8297</v>
      </c>
      <c r="U2245" s="8">
        <v>9302.5</v>
      </c>
      <c r="V2245" s="17">
        <f t="shared" si="210"/>
        <v>4.5712530712530715</v>
      </c>
      <c r="W2245" t="s">
        <v>8333</v>
      </c>
      <c r="X2245" t="s">
        <v>8351</v>
      </c>
    </row>
    <row r="2246" spans="1:24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21">
        <f t="shared" si="211"/>
        <v>42800.542708333327</v>
      </c>
      <c r="L2246" s="24">
        <v>42800.542708333334</v>
      </c>
      <c r="M2246" s="27">
        <f t="shared" si="212"/>
        <v>3</v>
      </c>
      <c r="N2246" s="27">
        <f t="shared" si="213"/>
        <v>2017</v>
      </c>
      <c r="O2246" s="25" t="str">
        <f t="shared" si="214"/>
        <v>Mar</v>
      </c>
      <c r="P2246" s="19">
        <f t="shared" si="215"/>
        <v>42806.916666666664</v>
      </c>
      <c r="Q2246" t="b">
        <v>0</v>
      </c>
      <c r="R2246">
        <v>290</v>
      </c>
      <c r="S2246" t="b">
        <v>1</v>
      </c>
      <c r="T2246" t="s">
        <v>8297</v>
      </c>
      <c r="U2246" s="8">
        <v>3.7702</v>
      </c>
      <c r="V2246" s="17">
        <f t="shared" si="210"/>
        <v>65.00344827586207</v>
      </c>
      <c r="W2246" t="s">
        <v>8333</v>
      </c>
      <c r="X2246" t="s">
        <v>8351</v>
      </c>
    </row>
    <row r="2247" spans="1:24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21">
        <f t="shared" si="211"/>
        <v>42647.610486111109</v>
      </c>
      <c r="L2247" s="24">
        <v>42647.610486111109</v>
      </c>
      <c r="M2247" s="27">
        <f t="shared" si="212"/>
        <v>10</v>
      </c>
      <c r="N2247" s="27">
        <f t="shared" si="213"/>
        <v>2016</v>
      </c>
      <c r="O2247" s="25" t="str">
        <f t="shared" si="214"/>
        <v>Oct</v>
      </c>
      <c r="P2247" s="19">
        <f t="shared" si="215"/>
        <v>42659.645833333336</v>
      </c>
      <c r="Q2247" t="b">
        <v>0</v>
      </c>
      <c r="R2247">
        <v>1980</v>
      </c>
      <c r="S2247" t="b">
        <v>1</v>
      </c>
      <c r="T2247" t="s">
        <v>8297</v>
      </c>
      <c r="U2247" s="8">
        <v>26.47025</v>
      </c>
      <c r="V2247" s="17">
        <f t="shared" si="210"/>
        <v>53.475252525252522</v>
      </c>
      <c r="W2247" t="s">
        <v>8333</v>
      </c>
      <c r="X2247" t="s">
        <v>8351</v>
      </c>
    </row>
    <row r="2248" spans="1:24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21">
        <f t="shared" si="211"/>
        <v>41660.500196759254</v>
      </c>
      <c r="L2248" s="24">
        <v>41660.500196759262</v>
      </c>
      <c r="M2248" s="27">
        <f t="shared" si="212"/>
        <v>1</v>
      </c>
      <c r="N2248" s="27">
        <f t="shared" si="213"/>
        <v>2014</v>
      </c>
      <c r="O2248" s="25" t="str">
        <f t="shared" si="214"/>
        <v>Jan</v>
      </c>
      <c r="P2248" s="19">
        <f t="shared" si="215"/>
        <v>41691.541666666664</v>
      </c>
      <c r="Q2248" t="b">
        <v>0</v>
      </c>
      <c r="R2248">
        <v>57</v>
      </c>
      <c r="S2248" t="b">
        <v>1</v>
      </c>
      <c r="T2248" t="s">
        <v>8297</v>
      </c>
      <c r="U2248" s="8">
        <v>1.0012000000000001</v>
      </c>
      <c r="V2248" s="17">
        <f t="shared" si="210"/>
        <v>43.912280701754383</v>
      </c>
      <c r="W2248" t="s">
        <v>8333</v>
      </c>
      <c r="X2248" t="s">
        <v>8351</v>
      </c>
    </row>
    <row r="2249" spans="1:24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21">
        <f t="shared" si="211"/>
        <v>42221.583449074074</v>
      </c>
      <c r="L2249" s="24">
        <v>42221.583449074074</v>
      </c>
      <c r="M2249" s="27">
        <f t="shared" si="212"/>
        <v>8</v>
      </c>
      <c r="N2249" s="27">
        <f t="shared" si="213"/>
        <v>2015</v>
      </c>
      <c r="O2249" s="25" t="str">
        <f t="shared" si="214"/>
        <v>Aug</v>
      </c>
      <c r="P2249" s="19">
        <f t="shared" si="215"/>
        <v>42251.583449074074</v>
      </c>
      <c r="Q2249" t="b">
        <v>0</v>
      </c>
      <c r="R2249">
        <v>380</v>
      </c>
      <c r="S2249" t="b">
        <v>1</v>
      </c>
      <c r="T2249" t="s">
        <v>8297</v>
      </c>
      <c r="U2249" s="8">
        <v>1.0445405405405406</v>
      </c>
      <c r="V2249" s="17">
        <f t="shared" si="210"/>
        <v>50.852631578947367</v>
      </c>
      <c r="W2249" t="s">
        <v>8333</v>
      </c>
      <c r="X2249" t="s">
        <v>8351</v>
      </c>
    </row>
    <row r="2250" spans="1:24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21">
        <f t="shared" si="211"/>
        <v>42200.457928240743</v>
      </c>
      <c r="L2250" s="24">
        <v>42200.457928240743</v>
      </c>
      <c r="M2250" s="27">
        <f t="shared" si="212"/>
        <v>7</v>
      </c>
      <c r="N2250" s="27">
        <f t="shared" si="213"/>
        <v>2015</v>
      </c>
      <c r="O2250" s="25" t="str">
        <f t="shared" si="214"/>
        <v>Jul</v>
      </c>
      <c r="P2250" s="19">
        <f t="shared" si="215"/>
        <v>42214.457928240743</v>
      </c>
      <c r="Q2250" t="b">
        <v>0</v>
      </c>
      <c r="R2250">
        <v>128</v>
      </c>
      <c r="S2250" t="b">
        <v>1</v>
      </c>
      <c r="T2250" t="s">
        <v>8297</v>
      </c>
      <c r="U2250" s="8">
        <v>1.0721428571428571</v>
      </c>
      <c r="V2250" s="17">
        <f t="shared" si="210"/>
        <v>58.6328125</v>
      </c>
      <c r="W2250" t="s">
        <v>8333</v>
      </c>
      <c r="X2250" t="s">
        <v>8351</v>
      </c>
    </row>
    <row r="2251" spans="1:24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21">
        <f t="shared" si="211"/>
        <v>42688.667569444442</v>
      </c>
      <c r="L2251" s="24">
        <v>42688.667569444442</v>
      </c>
      <c r="M2251" s="27">
        <f t="shared" si="212"/>
        <v>11</v>
      </c>
      <c r="N2251" s="27">
        <f t="shared" si="213"/>
        <v>2016</v>
      </c>
      <c r="O2251" s="25" t="str">
        <f t="shared" si="214"/>
        <v>Nov</v>
      </c>
      <c r="P2251" s="19">
        <f t="shared" si="215"/>
        <v>42718.667569444442</v>
      </c>
      <c r="Q2251" t="b">
        <v>0</v>
      </c>
      <c r="R2251">
        <v>180</v>
      </c>
      <c r="S2251" t="b">
        <v>1</v>
      </c>
      <c r="T2251" t="s">
        <v>8297</v>
      </c>
      <c r="U2251" s="8">
        <v>1.6877142857142857</v>
      </c>
      <c r="V2251" s="17">
        <f t="shared" si="210"/>
        <v>32.81666666666667</v>
      </c>
      <c r="W2251" t="s">
        <v>8333</v>
      </c>
      <c r="X2251" t="s">
        <v>8351</v>
      </c>
    </row>
    <row r="2252" spans="1:24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21">
        <f t="shared" si="211"/>
        <v>41336.49496527778</v>
      </c>
      <c r="L2252" s="24">
        <v>41336.49496527778</v>
      </c>
      <c r="M2252" s="27">
        <f t="shared" si="212"/>
        <v>3</v>
      </c>
      <c r="N2252" s="27">
        <f t="shared" si="213"/>
        <v>2013</v>
      </c>
      <c r="O2252" s="25" t="str">
        <f t="shared" si="214"/>
        <v>Mar</v>
      </c>
      <c r="P2252" s="19">
        <f t="shared" si="215"/>
        <v>41366.453298611108</v>
      </c>
      <c r="Q2252" t="b">
        <v>0</v>
      </c>
      <c r="R2252">
        <v>571</v>
      </c>
      <c r="S2252" t="b">
        <v>1</v>
      </c>
      <c r="T2252" t="s">
        <v>8297</v>
      </c>
      <c r="U2252" s="8">
        <v>9.7511200000000002</v>
      </c>
      <c r="V2252" s="17">
        <f t="shared" si="210"/>
        <v>426.93169877408059</v>
      </c>
      <c r="W2252" t="s">
        <v>8333</v>
      </c>
      <c r="X2252" t="s">
        <v>8351</v>
      </c>
    </row>
    <row r="2253" spans="1:24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21">
        <f t="shared" si="211"/>
        <v>42676.7971412037</v>
      </c>
      <c r="L2253" s="24">
        <v>42676.7971412037</v>
      </c>
      <c r="M2253" s="27">
        <f t="shared" si="212"/>
        <v>11</v>
      </c>
      <c r="N2253" s="27">
        <f t="shared" si="213"/>
        <v>2016</v>
      </c>
      <c r="O2253" s="25" t="str">
        <f t="shared" si="214"/>
        <v>Nov</v>
      </c>
      <c r="P2253" s="19">
        <f t="shared" si="215"/>
        <v>42706.838807870365</v>
      </c>
      <c r="Q2253" t="b">
        <v>0</v>
      </c>
      <c r="R2253">
        <v>480</v>
      </c>
      <c r="S2253" t="b">
        <v>1</v>
      </c>
      <c r="T2253" t="s">
        <v>8297</v>
      </c>
      <c r="U2253" s="8">
        <v>1.3444929411764706</v>
      </c>
      <c r="V2253" s="17">
        <f t="shared" si="210"/>
        <v>23.808729166666669</v>
      </c>
      <c r="W2253" t="s">
        <v>8333</v>
      </c>
      <c r="X2253" t="s">
        <v>8351</v>
      </c>
    </row>
    <row r="2254" spans="1:24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21">
        <f t="shared" si="211"/>
        <v>41846.137465277774</v>
      </c>
      <c r="L2254" s="24">
        <v>41846.137465277781</v>
      </c>
      <c r="M2254" s="27">
        <f t="shared" si="212"/>
        <v>7</v>
      </c>
      <c r="N2254" s="27">
        <f t="shared" si="213"/>
        <v>2014</v>
      </c>
      <c r="O2254" s="25" t="str">
        <f t="shared" si="214"/>
        <v>Jul</v>
      </c>
      <c r="P2254" s="19">
        <f t="shared" si="215"/>
        <v>41867.137465277774</v>
      </c>
      <c r="Q2254" t="b">
        <v>0</v>
      </c>
      <c r="R2254">
        <v>249</v>
      </c>
      <c r="S2254" t="b">
        <v>1</v>
      </c>
      <c r="T2254" t="s">
        <v>8297</v>
      </c>
      <c r="U2254" s="8">
        <v>2.722777777777778</v>
      </c>
      <c r="V2254" s="17">
        <f t="shared" si="210"/>
        <v>98.413654618473899</v>
      </c>
      <c r="W2254" t="s">
        <v>8333</v>
      </c>
      <c r="X2254" t="s">
        <v>8351</v>
      </c>
    </row>
    <row r="2255" spans="1:24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21">
        <f t="shared" si="211"/>
        <v>42573.119652777772</v>
      </c>
      <c r="L2255" s="24">
        <v>42573.119652777779</v>
      </c>
      <c r="M2255" s="27">
        <f t="shared" si="212"/>
        <v>7</v>
      </c>
      <c r="N2255" s="27">
        <f t="shared" si="213"/>
        <v>2016</v>
      </c>
      <c r="O2255" s="25" t="str">
        <f t="shared" si="214"/>
        <v>Jul</v>
      </c>
      <c r="P2255" s="19">
        <f t="shared" si="215"/>
        <v>42588.119652777772</v>
      </c>
      <c r="Q2255" t="b">
        <v>0</v>
      </c>
      <c r="R2255">
        <v>84</v>
      </c>
      <c r="S2255" t="b">
        <v>1</v>
      </c>
      <c r="T2255" t="s">
        <v>8297</v>
      </c>
      <c r="U2255" s="8">
        <v>1.1268750000000001</v>
      </c>
      <c r="V2255" s="17">
        <f t="shared" si="210"/>
        <v>107.32142857142857</v>
      </c>
      <c r="W2255" t="s">
        <v>8333</v>
      </c>
      <c r="X2255" t="s">
        <v>8351</v>
      </c>
    </row>
    <row r="2256" spans="1:24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21">
        <f t="shared" si="211"/>
        <v>42296.422997685186</v>
      </c>
      <c r="L2256" s="24">
        <v>42296.422997685186</v>
      </c>
      <c r="M2256" s="27">
        <f t="shared" si="212"/>
        <v>10</v>
      </c>
      <c r="N2256" s="27">
        <f t="shared" si="213"/>
        <v>2015</v>
      </c>
      <c r="O2256" s="25" t="str">
        <f t="shared" si="214"/>
        <v>Oct</v>
      </c>
      <c r="P2256" s="19">
        <f t="shared" si="215"/>
        <v>42326.46466435185</v>
      </c>
      <c r="Q2256" t="b">
        <v>0</v>
      </c>
      <c r="R2256">
        <v>197</v>
      </c>
      <c r="S2256" t="b">
        <v>1</v>
      </c>
      <c r="T2256" t="s">
        <v>8297</v>
      </c>
      <c r="U2256" s="8">
        <v>4.5979999999999999</v>
      </c>
      <c r="V2256" s="17">
        <f t="shared" si="210"/>
        <v>11.67005076142132</v>
      </c>
      <c r="W2256" t="s">
        <v>8333</v>
      </c>
      <c r="X2256" t="s">
        <v>8351</v>
      </c>
    </row>
    <row r="2257" spans="1:24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21">
        <f t="shared" si="211"/>
        <v>42752.439444444441</v>
      </c>
      <c r="L2257" s="24">
        <v>42752.439444444448</v>
      </c>
      <c r="M2257" s="27">
        <f t="shared" si="212"/>
        <v>1</v>
      </c>
      <c r="N2257" s="27">
        <f t="shared" si="213"/>
        <v>2017</v>
      </c>
      <c r="O2257" s="25" t="str">
        <f t="shared" si="214"/>
        <v>Jan</v>
      </c>
      <c r="P2257" s="19">
        <f t="shared" si="215"/>
        <v>42759.439444444441</v>
      </c>
      <c r="Q2257" t="b">
        <v>0</v>
      </c>
      <c r="R2257">
        <v>271</v>
      </c>
      <c r="S2257" t="b">
        <v>1</v>
      </c>
      <c r="T2257" t="s">
        <v>8297</v>
      </c>
      <c r="U2257" s="8">
        <v>2.8665822784810127</v>
      </c>
      <c r="V2257" s="17">
        <f t="shared" si="210"/>
        <v>41.782287822878232</v>
      </c>
      <c r="W2257" t="s">
        <v>8333</v>
      </c>
      <c r="X2257" t="s">
        <v>8351</v>
      </c>
    </row>
    <row r="2258" spans="1:24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21">
        <f t="shared" si="211"/>
        <v>42467.743645833332</v>
      </c>
      <c r="L2258" s="24">
        <v>42467.743645833332</v>
      </c>
      <c r="M2258" s="27">
        <f t="shared" si="212"/>
        <v>4</v>
      </c>
      <c r="N2258" s="27">
        <f t="shared" si="213"/>
        <v>2016</v>
      </c>
      <c r="O2258" s="25" t="str">
        <f t="shared" si="214"/>
        <v>Apr</v>
      </c>
      <c r="P2258" s="19">
        <f t="shared" si="215"/>
        <v>42497.743645833332</v>
      </c>
      <c r="Q2258" t="b">
        <v>0</v>
      </c>
      <c r="R2258">
        <v>50</v>
      </c>
      <c r="S2258" t="b">
        <v>1</v>
      </c>
      <c r="T2258" t="s">
        <v>8297</v>
      </c>
      <c r="U2258" s="8">
        <v>2.2270833333333333</v>
      </c>
      <c r="V2258" s="17">
        <f t="shared" si="210"/>
        <v>21.38</v>
      </c>
      <c r="W2258" t="s">
        <v>8333</v>
      </c>
      <c r="X2258" t="s">
        <v>8351</v>
      </c>
    </row>
    <row r="2259" spans="1:24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21">
        <f t="shared" si="211"/>
        <v>42682.243587962956</v>
      </c>
      <c r="L2259" s="24">
        <v>42682.243587962963</v>
      </c>
      <c r="M2259" s="27">
        <f t="shared" si="212"/>
        <v>11</v>
      </c>
      <c r="N2259" s="27">
        <f t="shared" si="213"/>
        <v>2016</v>
      </c>
      <c r="O2259" s="25" t="str">
        <f t="shared" si="214"/>
        <v>Nov</v>
      </c>
      <c r="P2259" s="19">
        <f t="shared" si="215"/>
        <v>42696.243587962956</v>
      </c>
      <c r="Q2259" t="b">
        <v>0</v>
      </c>
      <c r="R2259">
        <v>169</v>
      </c>
      <c r="S2259" t="b">
        <v>1</v>
      </c>
      <c r="T2259" t="s">
        <v>8297</v>
      </c>
      <c r="U2259" s="8">
        <v>6.3613999999999997</v>
      </c>
      <c r="V2259" s="17">
        <f t="shared" si="210"/>
        <v>94.103550295857985</v>
      </c>
      <c r="W2259" t="s">
        <v>8333</v>
      </c>
      <c r="X2259" t="s">
        <v>8351</v>
      </c>
    </row>
    <row r="2260" spans="1:24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21">
        <f t="shared" si="211"/>
        <v>42505.728344907409</v>
      </c>
      <c r="L2260" s="24">
        <v>42505.728344907409</v>
      </c>
      <c r="M2260" s="27">
        <f t="shared" si="212"/>
        <v>5</v>
      </c>
      <c r="N2260" s="27">
        <f t="shared" si="213"/>
        <v>2016</v>
      </c>
      <c r="O2260" s="25" t="str">
        <f t="shared" si="214"/>
        <v>May</v>
      </c>
      <c r="P2260" s="19">
        <f t="shared" si="215"/>
        <v>42540.749999999993</v>
      </c>
      <c r="Q2260" t="b">
        <v>0</v>
      </c>
      <c r="R2260">
        <v>205</v>
      </c>
      <c r="S2260" t="b">
        <v>1</v>
      </c>
      <c r="T2260" t="s">
        <v>8297</v>
      </c>
      <c r="U2260" s="8">
        <v>1.4650000000000001</v>
      </c>
      <c r="V2260" s="17">
        <f t="shared" si="210"/>
        <v>15.721951219512196</v>
      </c>
      <c r="W2260" t="s">
        <v>8333</v>
      </c>
      <c r="X2260" t="s">
        <v>8351</v>
      </c>
    </row>
    <row r="2261" spans="1:24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21">
        <f t="shared" si="211"/>
        <v>42136.542673611104</v>
      </c>
      <c r="L2261" s="24">
        <v>42136.542673611111</v>
      </c>
      <c r="M2261" s="27">
        <f t="shared" si="212"/>
        <v>5</v>
      </c>
      <c r="N2261" s="27">
        <f t="shared" si="213"/>
        <v>2015</v>
      </c>
      <c r="O2261" s="25" t="str">
        <f t="shared" si="214"/>
        <v>May</v>
      </c>
      <c r="P2261" s="19">
        <f t="shared" si="215"/>
        <v>42166.542673611104</v>
      </c>
      <c r="Q2261" t="b">
        <v>0</v>
      </c>
      <c r="R2261">
        <v>206</v>
      </c>
      <c r="S2261" t="b">
        <v>1</v>
      </c>
      <c r="T2261" t="s">
        <v>8297</v>
      </c>
      <c r="U2261" s="8">
        <v>18.670999999999999</v>
      </c>
      <c r="V2261" s="17">
        <f t="shared" si="210"/>
        <v>90.635922330097088</v>
      </c>
      <c r="W2261" t="s">
        <v>8333</v>
      </c>
      <c r="X2261" t="s">
        <v>8351</v>
      </c>
    </row>
    <row r="2262" spans="1:24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21">
        <f t="shared" si="211"/>
        <v>42702.59648148148</v>
      </c>
      <c r="L2262" s="24">
        <v>42702.59648148148</v>
      </c>
      <c r="M2262" s="27">
        <f t="shared" si="212"/>
        <v>11</v>
      </c>
      <c r="N2262" s="27">
        <f t="shared" si="213"/>
        <v>2016</v>
      </c>
      <c r="O2262" s="25" t="str">
        <f t="shared" si="214"/>
        <v>Nov</v>
      </c>
      <c r="P2262" s="19">
        <f t="shared" si="215"/>
        <v>42712.59648148148</v>
      </c>
      <c r="Q2262" t="b">
        <v>0</v>
      </c>
      <c r="R2262">
        <v>84</v>
      </c>
      <c r="S2262" t="b">
        <v>1</v>
      </c>
      <c r="T2262" t="s">
        <v>8297</v>
      </c>
      <c r="U2262" s="8">
        <v>3.2692000000000001</v>
      </c>
      <c r="V2262" s="17">
        <f t="shared" si="210"/>
        <v>97.297619047619051</v>
      </c>
      <c r="W2262" t="s">
        <v>8333</v>
      </c>
      <c r="X2262" t="s">
        <v>8351</v>
      </c>
    </row>
    <row r="2263" spans="1:24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21">
        <f t="shared" si="211"/>
        <v>41694.808449074073</v>
      </c>
      <c r="L2263" s="24">
        <v>41694.808449074073</v>
      </c>
      <c r="M2263" s="27">
        <f t="shared" si="212"/>
        <v>2</v>
      </c>
      <c r="N2263" s="27">
        <f t="shared" si="213"/>
        <v>2014</v>
      </c>
      <c r="O2263" s="25" t="str">
        <f t="shared" si="214"/>
        <v>Feb</v>
      </c>
      <c r="P2263" s="19">
        <f t="shared" si="215"/>
        <v>41724.766782407409</v>
      </c>
      <c r="Q2263" t="b">
        <v>0</v>
      </c>
      <c r="R2263">
        <v>210</v>
      </c>
      <c r="S2263" t="b">
        <v>1</v>
      </c>
      <c r="T2263" t="s">
        <v>8297</v>
      </c>
      <c r="U2263" s="8">
        <v>7.7949999999999999</v>
      </c>
      <c r="V2263" s="17">
        <f t="shared" si="210"/>
        <v>37.11904761904762</v>
      </c>
      <c r="W2263" t="s">
        <v>8333</v>
      </c>
      <c r="X2263" t="s">
        <v>8351</v>
      </c>
    </row>
    <row r="2264" spans="1:24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21">
        <f t="shared" si="211"/>
        <v>42759.516435185178</v>
      </c>
      <c r="L2264" s="24">
        <v>42759.516435185185</v>
      </c>
      <c r="M2264" s="27">
        <f t="shared" si="212"/>
        <v>1</v>
      </c>
      <c r="N2264" s="27">
        <f t="shared" si="213"/>
        <v>2017</v>
      </c>
      <c r="O2264" s="25" t="str">
        <f t="shared" si="214"/>
        <v>Jan</v>
      </c>
      <c r="P2264" s="19">
        <f t="shared" si="215"/>
        <v>42780.516435185178</v>
      </c>
      <c r="Q2264" t="b">
        <v>0</v>
      </c>
      <c r="R2264">
        <v>181</v>
      </c>
      <c r="S2264" t="b">
        <v>1</v>
      </c>
      <c r="T2264" t="s">
        <v>8297</v>
      </c>
      <c r="U2264" s="8">
        <v>1.5415151515151515</v>
      </c>
      <c r="V2264" s="17">
        <f t="shared" si="210"/>
        <v>28.104972375690608</v>
      </c>
      <c r="W2264" t="s">
        <v>8333</v>
      </c>
      <c r="X2264" t="s">
        <v>8351</v>
      </c>
    </row>
    <row r="2265" spans="1:24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21">
        <f t="shared" si="211"/>
        <v>41926.376828703702</v>
      </c>
      <c r="L2265" s="24">
        <v>41926.376828703702</v>
      </c>
      <c r="M2265" s="27">
        <f t="shared" si="212"/>
        <v>10</v>
      </c>
      <c r="N2265" s="27">
        <f t="shared" si="213"/>
        <v>2014</v>
      </c>
      <c r="O2265" s="25" t="str">
        <f t="shared" si="214"/>
        <v>Oct</v>
      </c>
      <c r="P2265" s="19">
        <f t="shared" si="215"/>
        <v>41960.791666666664</v>
      </c>
      <c r="Q2265" t="b">
        <v>0</v>
      </c>
      <c r="R2265">
        <v>60</v>
      </c>
      <c r="S2265" t="b">
        <v>1</v>
      </c>
      <c r="T2265" t="s">
        <v>8297</v>
      </c>
      <c r="U2265" s="8">
        <v>1.1554666666666666</v>
      </c>
      <c r="V2265" s="17">
        <f t="shared" si="210"/>
        <v>144.43333333333334</v>
      </c>
      <c r="W2265" t="s">
        <v>8333</v>
      </c>
      <c r="X2265" t="s">
        <v>8351</v>
      </c>
    </row>
    <row r="2266" spans="1:24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21">
        <f t="shared" si="211"/>
        <v>42014.623993055553</v>
      </c>
      <c r="L2266" s="24">
        <v>42014.623993055553</v>
      </c>
      <c r="M2266" s="27">
        <f t="shared" si="212"/>
        <v>1</v>
      </c>
      <c r="N2266" s="27">
        <f t="shared" si="213"/>
        <v>2015</v>
      </c>
      <c r="O2266" s="25" t="str">
        <f t="shared" si="214"/>
        <v>Jan</v>
      </c>
      <c r="P2266" s="19">
        <f t="shared" si="215"/>
        <v>42035.623993055553</v>
      </c>
      <c r="Q2266" t="b">
        <v>0</v>
      </c>
      <c r="R2266">
        <v>445</v>
      </c>
      <c r="S2266" t="b">
        <v>1</v>
      </c>
      <c r="T2266" t="s">
        <v>8297</v>
      </c>
      <c r="U2266" s="8">
        <v>1.8003333333333333</v>
      </c>
      <c r="V2266" s="17">
        <f t="shared" si="210"/>
        <v>24.274157303370785</v>
      </c>
      <c r="W2266" t="s">
        <v>8333</v>
      </c>
      <c r="X2266" t="s">
        <v>8351</v>
      </c>
    </row>
    <row r="2267" spans="1:24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21">
        <f t="shared" si="211"/>
        <v>42496.374004629623</v>
      </c>
      <c r="L2267" s="24">
        <v>42496.37400462963</v>
      </c>
      <c r="M2267" s="27">
        <f t="shared" si="212"/>
        <v>5</v>
      </c>
      <c r="N2267" s="27">
        <f t="shared" si="213"/>
        <v>2016</v>
      </c>
      <c r="O2267" s="25" t="str">
        <f t="shared" si="214"/>
        <v>May</v>
      </c>
      <c r="P2267" s="19">
        <f t="shared" si="215"/>
        <v>42512.916666666664</v>
      </c>
      <c r="Q2267" t="b">
        <v>0</v>
      </c>
      <c r="R2267">
        <v>17</v>
      </c>
      <c r="S2267" t="b">
        <v>1</v>
      </c>
      <c r="T2267" t="s">
        <v>8297</v>
      </c>
      <c r="U2267" s="8">
        <v>2.9849999999999999</v>
      </c>
      <c r="V2267" s="17">
        <f t="shared" si="210"/>
        <v>35.117647058823529</v>
      </c>
      <c r="W2267" t="s">
        <v>8333</v>
      </c>
      <c r="X2267" t="s">
        <v>8351</v>
      </c>
    </row>
    <row r="2268" spans="1:24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21">
        <f t="shared" si="211"/>
        <v>42689.644756944443</v>
      </c>
      <c r="L2268" s="24">
        <v>42689.644756944443</v>
      </c>
      <c r="M2268" s="27">
        <f t="shared" si="212"/>
        <v>11</v>
      </c>
      <c r="N2268" s="27">
        <f t="shared" si="213"/>
        <v>2016</v>
      </c>
      <c r="O2268" s="25" t="str">
        <f t="shared" si="214"/>
        <v>Nov</v>
      </c>
      <c r="P2268" s="19">
        <f t="shared" si="215"/>
        <v>42696.644756944443</v>
      </c>
      <c r="Q2268" t="b">
        <v>0</v>
      </c>
      <c r="R2268">
        <v>194</v>
      </c>
      <c r="S2268" t="b">
        <v>1</v>
      </c>
      <c r="T2268" t="s">
        <v>8297</v>
      </c>
      <c r="U2268" s="8">
        <v>3.2026666666666666</v>
      </c>
      <c r="V2268" s="17">
        <f t="shared" si="210"/>
        <v>24.762886597938145</v>
      </c>
      <c r="W2268" t="s">
        <v>8333</v>
      </c>
      <c r="X2268" t="s">
        <v>8351</v>
      </c>
    </row>
    <row r="2269" spans="1:24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21">
        <f t="shared" si="211"/>
        <v>42469.666574074072</v>
      </c>
      <c r="L2269" s="24">
        <v>42469.666574074072</v>
      </c>
      <c r="M2269" s="27">
        <f t="shared" si="212"/>
        <v>4</v>
      </c>
      <c r="N2269" s="27">
        <f t="shared" si="213"/>
        <v>2016</v>
      </c>
      <c r="O2269" s="25" t="str">
        <f t="shared" si="214"/>
        <v>Apr</v>
      </c>
      <c r="P2269" s="19">
        <f t="shared" si="215"/>
        <v>42486.874999999993</v>
      </c>
      <c r="Q2269" t="b">
        <v>0</v>
      </c>
      <c r="R2269">
        <v>404</v>
      </c>
      <c r="S2269" t="b">
        <v>1</v>
      </c>
      <c r="T2269" t="s">
        <v>8297</v>
      </c>
      <c r="U2269" s="8">
        <v>3.80525</v>
      </c>
      <c r="V2269" s="17">
        <f t="shared" si="210"/>
        <v>188.37871287128712</v>
      </c>
      <c r="W2269" t="s">
        <v>8333</v>
      </c>
      <c r="X2269" t="s">
        <v>8351</v>
      </c>
    </row>
    <row r="2270" spans="1:24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21">
        <f t="shared" si="211"/>
        <v>41968.621493055551</v>
      </c>
      <c r="L2270" s="24">
        <v>41968.621493055558</v>
      </c>
      <c r="M2270" s="27">
        <f t="shared" si="212"/>
        <v>11</v>
      </c>
      <c r="N2270" s="27">
        <f t="shared" si="213"/>
        <v>2014</v>
      </c>
      <c r="O2270" s="25" t="str">
        <f t="shared" si="214"/>
        <v>Nov</v>
      </c>
      <c r="P2270" s="19">
        <f t="shared" si="215"/>
        <v>41993.833333333336</v>
      </c>
      <c r="Q2270" t="b">
        <v>0</v>
      </c>
      <c r="R2270">
        <v>194</v>
      </c>
      <c r="S2270" t="b">
        <v>1</v>
      </c>
      <c r="T2270" t="s">
        <v>8297</v>
      </c>
      <c r="U2270" s="8">
        <v>1.026</v>
      </c>
      <c r="V2270" s="17">
        <f t="shared" si="210"/>
        <v>148.08247422680412</v>
      </c>
      <c r="W2270" t="s">
        <v>8333</v>
      </c>
      <c r="X2270" t="s">
        <v>8351</v>
      </c>
    </row>
    <row r="2271" spans="1:24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21">
        <f t="shared" si="211"/>
        <v>42775.874016203707</v>
      </c>
      <c r="L2271" s="24">
        <v>42775.874016203707</v>
      </c>
      <c r="M2271" s="27">
        <f t="shared" si="212"/>
        <v>2</v>
      </c>
      <c r="N2271" s="27">
        <f t="shared" si="213"/>
        <v>2017</v>
      </c>
      <c r="O2271" s="25" t="str">
        <f t="shared" si="214"/>
        <v>Feb</v>
      </c>
      <c r="P2271" s="19">
        <f t="shared" si="215"/>
        <v>42805.874016203707</v>
      </c>
      <c r="Q2271" t="b">
        <v>0</v>
      </c>
      <c r="R2271">
        <v>902</v>
      </c>
      <c r="S2271" t="b">
        <v>1</v>
      </c>
      <c r="T2271" t="s">
        <v>8297</v>
      </c>
      <c r="U2271" s="8">
        <v>18.016400000000001</v>
      </c>
      <c r="V2271" s="17">
        <f t="shared" si="210"/>
        <v>49.934589800443462</v>
      </c>
      <c r="W2271" t="s">
        <v>8333</v>
      </c>
      <c r="X2271" t="s">
        <v>8351</v>
      </c>
    </row>
    <row r="2272" spans="1:24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21">
        <f t="shared" si="211"/>
        <v>42776.496099537035</v>
      </c>
      <c r="L2272" s="24">
        <v>42776.496099537035</v>
      </c>
      <c r="M2272" s="27">
        <f t="shared" si="212"/>
        <v>2</v>
      </c>
      <c r="N2272" s="27">
        <f t="shared" si="213"/>
        <v>2017</v>
      </c>
      <c r="O2272" s="25" t="str">
        <f t="shared" si="214"/>
        <v>Feb</v>
      </c>
      <c r="P2272" s="19">
        <f t="shared" si="215"/>
        <v>42800.999999999993</v>
      </c>
      <c r="Q2272" t="b">
        <v>0</v>
      </c>
      <c r="R2272">
        <v>1670</v>
      </c>
      <c r="S2272" t="b">
        <v>1</v>
      </c>
      <c r="T2272" t="s">
        <v>8297</v>
      </c>
      <c r="U2272" s="8">
        <v>7.2024800000000004</v>
      </c>
      <c r="V2272" s="17">
        <f t="shared" si="210"/>
        <v>107.82155688622754</v>
      </c>
      <c r="W2272" t="s">
        <v>8333</v>
      </c>
      <c r="X2272" t="s">
        <v>8351</v>
      </c>
    </row>
    <row r="2273" spans="1:24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21">
        <f t="shared" si="211"/>
        <v>42725.661030092589</v>
      </c>
      <c r="L2273" s="24">
        <v>42725.661030092589</v>
      </c>
      <c r="M2273" s="27">
        <f t="shared" si="212"/>
        <v>12</v>
      </c>
      <c r="N2273" s="27">
        <f t="shared" si="213"/>
        <v>2016</v>
      </c>
      <c r="O2273" s="25" t="str">
        <f t="shared" si="214"/>
        <v>Dec</v>
      </c>
      <c r="P2273" s="19">
        <f t="shared" si="215"/>
        <v>42745.707638888889</v>
      </c>
      <c r="Q2273" t="b">
        <v>0</v>
      </c>
      <c r="R2273">
        <v>1328</v>
      </c>
      <c r="S2273" t="b">
        <v>1</v>
      </c>
      <c r="T2273" t="s">
        <v>8297</v>
      </c>
      <c r="U2273" s="8">
        <v>2.8309000000000002</v>
      </c>
      <c r="V2273" s="17">
        <f t="shared" si="210"/>
        <v>42.63403614457831</v>
      </c>
      <c r="W2273" t="s">
        <v>8333</v>
      </c>
      <c r="X2273" t="s">
        <v>8351</v>
      </c>
    </row>
    <row r="2274" spans="1:24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21">
        <f t="shared" si="211"/>
        <v>42683.791712962957</v>
      </c>
      <c r="L2274" s="24">
        <v>42683.791712962964</v>
      </c>
      <c r="M2274" s="27">
        <f t="shared" si="212"/>
        <v>11</v>
      </c>
      <c r="N2274" s="27">
        <f t="shared" si="213"/>
        <v>2016</v>
      </c>
      <c r="O2274" s="25" t="str">
        <f t="shared" si="214"/>
        <v>Nov</v>
      </c>
      <c r="P2274" s="19">
        <f t="shared" si="215"/>
        <v>42713.791712962957</v>
      </c>
      <c r="Q2274" t="b">
        <v>0</v>
      </c>
      <c r="R2274">
        <v>944</v>
      </c>
      <c r="S2274" t="b">
        <v>1</v>
      </c>
      <c r="T2274" t="s">
        <v>8297</v>
      </c>
      <c r="U2274" s="8">
        <v>13.566000000000001</v>
      </c>
      <c r="V2274" s="17">
        <f t="shared" si="210"/>
        <v>14.370762711864407</v>
      </c>
      <c r="W2274" t="s">
        <v>8333</v>
      </c>
      <c r="X2274" t="s">
        <v>8351</v>
      </c>
    </row>
    <row r="2275" spans="1:24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21">
        <f t="shared" si="211"/>
        <v>42315.491157407407</v>
      </c>
      <c r="L2275" s="24">
        <v>42315.491157407407</v>
      </c>
      <c r="M2275" s="27">
        <f t="shared" si="212"/>
        <v>11</v>
      </c>
      <c r="N2275" s="27">
        <f t="shared" si="213"/>
        <v>2015</v>
      </c>
      <c r="O2275" s="25" t="str">
        <f t="shared" si="214"/>
        <v>Nov</v>
      </c>
      <c r="P2275" s="19">
        <f t="shared" si="215"/>
        <v>42345.491157407407</v>
      </c>
      <c r="Q2275" t="b">
        <v>0</v>
      </c>
      <c r="R2275">
        <v>147</v>
      </c>
      <c r="S2275" t="b">
        <v>1</v>
      </c>
      <c r="T2275" t="s">
        <v>8297</v>
      </c>
      <c r="U2275" s="8">
        <v>2.2035999999999998</v>
      </c>
      <c r="V2275" s="17">
        <f t="shared" si="210"/>
        <v>37.476190476190474</v>
      </c>
      <c r="W2275" t="s">
        <v>8333</v>
      </c>
      <c r="X2275" t="s">
        <v>8351</v>
      </c>
    </row>
    <row r="2276" spans="1:24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21">
        <f t="shared" si="211"/>
        <v>42781.340763888882</v>
      </c>
      <c r="L2276" s="24">
        <v>42781.340763888889</v>
      </c>
      <c r="M2276" s="27">
        <f t="shared" si="212"/>
        <v>2</v>
      </c>
      <c r="N2276" s="27">
        <f t="shared" si="213"/>
        <v>2017</v>
      </c>
      <c r="O2276" s="25" t="str">
        <f t="shared" si="214"/>
        <v>Feb</v>
      </c>
      <c r="P2276" s="19">
        <f t="shared" si="215"/>
        <v>42806.299097222225</v>
      </c>
      <c r="Q2276" t="b">
        <v>0</v>
      </c>
      <c r="R2276">
        <v>99</v>
      </c>
      <c r="S2276" t="b">
        <v>1</v>
      </c>
      <c r="T2276" t="s">
        <v>8297</v>
      </c>
      <c r="U2276" s="8">
        <v>1.196</v>
      </c>
      <c r="V2276" s="17">
        <f t="shared" si="210"/>
        <v>30.202020202020201</v>
      </c>
      <c r="W2276" t="s">
        <v>8333</v>
      </c>
      <c r="X2276" t="s">
        <v>8351</v>
      </c>
    </row>
    <row r="2277" spans="1:24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21">
        <f t="shared" si="211"/>
        <v>41663.292326388888</v>
      </c>
      <c r="L2277" s="24">
        <v>41663.292326388888</v>
      </c>
      <c r="M2277" s="27">
        <f t="shared" si="212"/>
        <v>1</v>
      </c>
      <c r="N2277" s="27">
        <f t="shared" si="213"/>
        <v>2014</v>
      </c>
      <c r="O2277" s="25" t="str">
        <f t="shared" si="214"/>
        <v>Jan</v>
      </c>
      <c r="P2277" s="19">
        <f t="shared" si="215"/>
        <v>41693.292326388888</v>
      </c>
      <c r="Q2277" t="b">
        <v>0</v>
      </c>
      <c r="R2277">
        <v>79</v>
      </c>
      <c r="S2277" t="b">
        <v>1</v>
      </c>
      <c r="T2277" t="s">
        <v>8297</v>
      </c>
      <c r="U2277" s="8">
        <v>4.0776923076923079</v>
      </c>
      <c r="V2277" s="17">
        <f t="shared" si="210"/>
        <v>33.550632911392405</v>
      </c>
      <c r="W2277" t="s">
        <v>8333</v>
      </c>
      <c r="X2277" t="s">
        <v>8351</v>
      </c>
    </row>
    <row r="2278" spans="1:24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21">
        <f t="shared" si="211"/>
        <v>41965.408321759256</v>
      </c>
      <c r="L2278" s="24">
        <v>41965.408321759256</v>
      </c>
      <c r="M2278" s="27">
        <f t="shared" si="212"/>
        <v>11</v>
      </c>
      <c r="N2278" s="27">
        <f t="shared" si="213"/>
        <v>2014</v>
      </c>
      <c r="O2278" s="25" t="str">
        <f t="shared" si="214"/>
        <v>Nov</v>
      </c>
      <c r="P2278" s="19">
        <f t="shared" si="215"/>
        <v>41995.408321759256</v>
      </c>
      <c r="Q2278" t="b">
        <v>0</v>
      </c>
      <c r="R2278">
        <v>75</v>
      </c>
      <c r="S2278" t="b">
        <v>1</v>
      </c>
      <c r="T2278" t="s">
        <v>8297</v>
      </c>
      <c r="U2278" s="8">
        <v>1.0581826105905425</v>
      </c>
      <c r="V2278" s="17">
        <f t="shared" si="210"/>
        <v>64.74666666666667</v>
      </c>
      <c r="W2278" t="s">
        <v>8333</v>
      </c>
      <c r="X2278" t="s">
        <v>8351</v>
      </c>
    </row>
    <row r="2279" spans="1:24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21">
        <f t="shared" si="211"/>
        <v>41614.443159722221</v>
      </c>
      <c r="L2279" s="24">
        <v>41614.443159722221</v>
      </c>
      <c r="M2279" s="27">
        <f t="shared" si="212"/>
        <v>12</v>
      </c>
      <c r="N2279" s="27">
        <f t="shared" si="213"/>
        <v>2013</v>
      </c>
      <c r="O2279" s="25" t="str">
        <f t="shared" si="214"/>
        <v>Dec</v>
      </c>
      <c r="P2279" s="19">
        <f t="shared" si="215"/>
        <v>41644.443159722221</v>
      </c>
      <c r="Q2279" t="b">
        <v>0</v>
      </c>
      <c r="R2279">
        <v>207</v>
      </c>
      <c r="S2279" t="b">
        <v>1</v>
      </c>
      <c r="T2279" t="s">
        <v>8297</v>
      </c>
      <c r="U2279" s="8">
        <v>1.4108235294117648</v>
      </c>
      <c r="V2279" s="17">
        <f t="shared" si="210"/>
        <v>57.932367149758456</v>
      </c>
      <c r="W2279" t="s">
        <v>8333</v>
      </c>
      <c r="X2279" t="s">
        <v>8351</v>
      </c>
    </row>
    <row r="2280" spans="1:24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21">
        <f t="shared" si="211"/>
        <v>40936.470173611109</v>
      </c>
      <c r="L2280" s="24">
        <v>40936.470173611109</v>
      </c>
      <c r="M2280" s="27">
        <f t="shared" si="212"/>
        <v>1</v>
      </c>
      <c r="N2280" s="27">
        <f t="shared" si="213"/>
        <v>2012</v>
      </c>
      <c r="O2280" s="25" t="str">
        <f t="shared" si="214"/>
        <v>Jan</v>
      </c>
      <c r="P2280" s="19">
        <f t="shared" si="215"/>
        <v>40966.470173611109</v>
      </c>
      <c r="Q2280" t="b">
        <v>0</v>
      </c>
      <c r="R2280">
        <v>102</v>
      </c>
      <c r="S2280" t="b">
        <v>1</v>
      </c>
      <c r="T2280" t="s">
        <v>8297</v>
      </c>
      <c r="U2280" s="8">
        <v>2.7069999999999999</v>
      </c>
      <c r="V2280" s="17">
        <f t="shared" si="210"/>
        <v>53.078431372549019</v>
      </c>
      <c r="W2280" t="s">
        <v>8333</v>
      </c>
      <c r="X2280" t="s">
        <v>8351</v>
      </c>
    </row>
    <row r="2281" spans="1:24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21">
        <f t="shared" si="211"/>
        <v>42338.500775462962</v>
      </c>
      <c r="L2281" s="24">
        <v>42338.500775462962</v>
      </c>
      <c r="M2281" s="27">
        <f t="shared" si="212"/>
        <v>11</v>
      </c>
      <c r="N2281" s="27">
        <f t="shared" si="213"/>
        <v>2015</v>
      </c>
      <c r="O2281" s="25" t="str">
        <f t="shared" si="214"/>
        <v>Nov</v>
      </c>
      <c r="P2281" s="19">
        <f t="shared" si="215"/>
        <v>42372.749305555553</v>
      </c>
      <c r="Q2281" t="b">
        <v>0</v>
      </c>
      <c r="R2281">
        <v>32</v>
      </c>
      <c r="S2281" t="b">
        <v>1</v>
      </c>
      <c r="T2281" t="s">
        <v>8297</v>
      </c>
      <c r="U2281" s="8">
        <v>1.538</v>
      </c>
      <c r="V2281" s="17">
        <f t="shared" si="210"/>
        <v>48.0625</v>
      </c>
      <c r="W2281" t="s">
        <v>8333</v>
      </c>
      <c r="X2281" t="s">
        <v>8351</v>
      </c>
    </row>
    <row r="2282" spans="1:24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21">
        <f t="shared" si="211"/>
        <v>42020.598368055558</v>
      </c>
      <c r="L2282" s="24">
        <v>42020.598368055558</v>
      </c>
      <c r="M2282" s="27">
        <f t="shared" si="212"/>
        <v>1</v>
      </c>
      <c r="N2282" s="27">
        <f t="shared" si="213"/>
        <v>2015</v>
      </c>
      <c r="O2282" s="25" t="str">
        <f t="shared" si="214"/>
        <v>Jan</v>
      </c>
      <c r="P2282" s="19">
        <f t="shared" si="215"/>
        <v>42038.958333333336</v>
      </c>
      <c r="Q2282" t="b">
        <v>0</v>
      </c>
      <c r="R2282">
        <v>480</v>
      </c>
      <c r="S2282" t="b">
        <v>1</v>
      </c>
      <c r="T2282" t="s">
        <v>8297</v>
      </c>
      <c r="U2282" s="8">
        <v>4.0357653061224488</v>
      </c>
      <c r="V2282" s="17">
        <f t="shared" si="210"/>
        <v>82.396874999999994</v>
      </c>
      <c r="W2282" t="s">
        <v>8333</v>
      </c>
      <c r="X2282" t="s">
        <v>8351</v>
      </c>
    </row>
    <row r="2283" spans="1:24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21">
        <f t="shared" si="211"/>
        <v>42234.416562499995</v>
      </c>
      <c r="L2283" s="24">
        <v>42234.416562500002</v>
      </c>
      <c r="M2283" s="27">
        <f t="shared" si="212"/>
        <v>8</v>
      </c>
      <c r="N2283" s="27">
        <f t="shared" si="213"/>
        <v>2015</v>
      </c>
      <c r="O2283" s="25" t="str">
        <f t="shared" si="214"/>
        <v>Aug</v>
      </c>
      <c r="P2283" s="19">
        <f t="shared" si="215"/>
        <v>42264.416562499995</v>
      </c>
      <c r="Q2283" t="b">
        <v>0</v>
      </c>
      <c r="R2283">
        <v>11</v>
      </c>
      <c r="S2283" t="b">
        <v>1</v>
      </c>
      <c r="T2283" t="s">
        <v>8276</v>
      </c>
      <c r="U2283" s="8">
        <v>1.85</v>
      </c>
      <c r="V2283" s="17">
        <f t="shared" si="210"/>
        <v>50.454545454545453</v>
      </c>
      <c r="W2283" t="s">
        <v>8325</v>
      </c>
      <c r="X2283" t="s">
        <v>8326</v>
      </c>
    </row>
    <row r="2284" spans="1:24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21">
        <f t="shared" si="211"/>
        <v>40687.077511574069</v>
      </c>
      <c r="L2284" s="24">
        <v>40687.077511574076</v>
      </c>
      <c r="M2284" s="27">
        <f t="shared" si="212"/>
        <v>5</v>
      </c>
      <c r="N2284" s="27">
        <f t="shared" si="213"/>
        <v>2011</v>
      </c>
      <c r="O2284" s="25" t="str">
        <f t="shared" si="214"/>
        <v>May</v>
      </c>
      <c r="P2284" s="19">
        <f t="shared" si="215"/>
        <v>40749.076388888883</v>
      </c>
      <c r="Q2284" t="b">
        <v>0</v>
      </c>
      <c r="R2284">
        <v>12</v>
      </c>
      <c r="S2284" t="b">
        <v>1</v>
      </c>
      <c r="T2284" t="s">
        <v>8276</v>
      </c>
      <c r="U2284" s="8">
        <v>1.8533333333333333</v>
      </c>
      <c r="V2284" s="17">
        <f t="shared" si="210"/>
        <v>115.83333333333333</v>
      </c>
      <c r="W2284" t="s">
        <v>8325</v>
      </c>
      <c r="X2284" t="s">
        <v>8326</v>
      </c>
    </row>
    <row r="2285" spans="1:24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21">
        <f t="shared" si="211"/>
        <v>42322.966273148144</v>
      </c>
      <c r="L2285" s="24">
        <v>42322.966273148151</v>
      </c>
      <c r="M2285" s="27">
        <f t="shared" si="212"/>
        <v>11</v>
      </c>
      <c r="N2285" s="27">
        <f t="shared" si="213"/>
        <v>2015</v>
      </c>
      <c r="O2285" s="25" t="str">
        <f t="shared" si="214"/>
        <v>Nov</v>
      </c>
      <c r="P2285" s="19">
        <f t="shared" si="215"/>
        <v>42382.966273148144</v>
      </c>
      <c r="Q2285" t="b">
        <v>0</v>
      </c>
      <c r="R2285">
        <v>48</v>
      </c>
      <c r="S2285" t="b">
        <v>1</v>
      </c>
      <c r="T2285" t="s">
        <v>8276</v>
      </c>
      <c r="U2285" s="8">
        <v>1.0085533333333332</v>
      </c>
      <c r="V2285" s="17">
        <f t="shared" si="210"/>
        <v>63.03458333333333</v>
      </c>
      <c r="W2285" t="s">
        <v>8325</v>
      </c>
      <c r="X2285" t="s">
        <v>8326</v>
      </c>
    </row>
    <row r="2286" spans="1:24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21">
        <f t="shared" si="211"/>
        <v>40977.916712962957</v>
      </c>
      <c r="L2286" s="24">
        <v>40977.916712962964</v>
      </c>
      <c r="M2286" s="27">
        <f t="shared" si="212"/>
        <v>3</v>
      </c>
      <c r="N2286" s="27">
        <f t="shared" si="213"/>
        <v>2012</v>
      </c>
      <c r="O2286" s="25" t="str">
        <f t="shared" si="214"/>
        <v>Mar</v>
      </c>
      <c r="P2286" s="19">
        <f t="shared" si="215"/>
        <v>41037.875046296293</v>
      </c>
      <c r="Q2286" t="b">
        <v>0</v>
      </c>
      <c r="R2286">
        <v>59</v>
      </c>
      <c r="S2286" t="b">
        <v>1</v>
      </c>
      <c r="T2286" t="s">
        <v>8276</v>
      </c>
      <c r="U2286" s="8">
        <v>1.0622116666666668</v>
      </c>
      <c r="V2286" s="17">
        <f t="shared" si="210"/>
        <v>108.02152542372882</v>
      </c>
      <c r="W2286" t="s">
        <v>8325</v>
      </c>
      <c r="X2286" t="s">
        <v>8326</v>
      </c>
    </row>
    <row r="2287" spans="1:24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21">
        <f t="shared" si="211"/>
        <v>40585.588483796295</v>
      </c>
      <c r="L2287" s="24">
        <v>40585.588483796295</v>
      </c>
      <c r="M2287" s="27">
        <f t="shared" si="212"/>
        <v>2</v>
      </c>
      <c r="N2287" s="27">
        <f t="shared" si="213"/>
        <v>2011</v>
      </c>
      <c r="O2287" s="25" t="str">
        <f t="shared" si="214"/>
        <v>Feb</v>
      </c>
      <c r="P2287" s="19">
        <f t="shared" si="215"/>
        <v>40613.958333333328</v>
      </c>
      <c r="Q2287" t="b">
        <v>0</v>
      </c>
      <c r="R2287">
        <v>79</v>
      </c>
      <c r="S2287" t="b">
        <v>1</v>
      </c>
      <c r="T2287" t="s">
        <v>8276</v>
      </c>
      <c r="U2287" s="8">
        <v>1.2136666666666667</v>
      </c>
      <c r="V2287" s="17">
        <f t="shared" si="210"/>
        <v>46.088607594936711</v>
      </c>
      <c r="W2287" t="s">
        <v>8325</v>
      </c>
      <c r="X2287" t="s">
        <v>8326</v>
      </c>
    </row>
    <row r="2288" spans="1:24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21">
        <f t="shared" si="211"/>
        <v>41058.977349537039</v>
      </c>
      <c r="L2288" s="24">
        <v>41058.977349537039</v>
      </c>
      <c r="M2288" s="27">
        <f t="shared" si="212"/>
        <v>5</v>
      </c>
      <c r="N2288" s="27">
        <f t="shared" si="213"/>
        <v>2012</v>
      </c>
      <c r="O2288" s="25" t="str">
        <f t="shared" si="214"/>
        <v>May</v>
      </c>
      <c r="P2288" s="19">
        <f t="shared" si="215"/>
        <v>41088.977349537039</v>
      </c>
      <c r="Q2288" t="b">
        <v>0</v>
      </c>
      <c r="R2288">
        <v>14</v>
      </c>
      <c r="S2288" t="b">
        <v>1</v>
      </c>
      <c r="T2288" t="s">
        <v>8276</v>
      </c>
      <c r="U2288" s="8">
        <v>1.0006666666666666</v>
      </c>
      <c r="V2288" s="17">
        <f t="shared" si="210"/>
        <v>107.21428571428571</v>
      </c>
      <c r="W2288" t="s">
        <v>8325</v>
      </c>
      <c r="X2288" t="s">
        <v>8326</v>
      </c>
    </row>
    <row r="2289" spans="1:24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21">
        <f t="shared" si="211"/>
        <v>41494.755254629628</v>
      </c>
      <c r="L2289" s="24">
        <v>41494.755254629628</v>
      </c>
      <c r="M2289" s="27">
        <f t="shared" si="212"/>
        <v>8</v>
      </c>
      <c r="N2289" s="27">
        <f t="shared" si="213"/>
        <v>2013</v>
      </c>
      <c r="O2289" s="25" t="str">
        <f t="shared" si="214"/>
        <v>Aug</v>
      </c>
      <c r="P2289" s="19">
        <f t="shared" si="215"/>
        <v>41522.957638888889</v>
      </c>
      <c r="Q2289" t="b">
        <v>0</v>
      </c>
      <c r="R2289">
        <v>106</v>
      </c>
      <c r="S2289" t="b">
        <v>1</v>
      </c>
      <c r="T2289" t="s">
        <v>8276</v>
      </c>
      <c r="U2289" s="8">
        <v>1.1997755555555556</v>
      </c>
      <c r="V2289" s="17">
        <f t="shared" si="210"/>
        <v>50.9338679245283</v>
      </c>
      <c r="W2289" t="s">
        <v>8325</v>
      </c>
      <c r="X2289" t="s">
        <v>8326</v>
      </c>
    </row>
    <row r="2290" spans="1:24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21">
        <f t="shared" si="211"/>
        <v>41792.459027777775</v>
      </c>
      <c r="L2290" s="24">
        <v>41792.459027777775</v>
      </c>
      <c r="M2290" s="27">
        <f t="shared" si="212"/>
        <v>6</v>
      </c>
      <c r="N2290" s="27">
        <f t="shared" si="213"/>
        <v>2014</v>
      </c>
      <c r="O2290" s="25" t="str">
        <f t="shared" si="214"/>
        <v>Jun</v>
      </c>
      <c r="P2290" s="19">
        <f t="shared" si="215"/>
        <v>41813.459027777775</v>
      </c>
      <c r="Q2290" t="b">
        <v>0</v>
      </c>
      <c r="R2290">
        <v>25</v>
      </c>
      <c r="S2290" t="b">
        <v>1</v>
      </c>
      <c r="T2290" t="s">
        <v>8276</v>
      </c>
      <c r="U2290" s="8">
        <v>1.0009999999999999</v>
      </c>
      <c r="V2290" s="17">
        <f t="shared" si="210"/>
        <v>40.04</v>
      </c>
      <c r="W2290" t="s">
        <v>8325</v>
      </c>
      <c r="X2290" t="s">
        <v>8326</v>
      </c>
    </row>
    <row r="2291" spans="1:24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21">
        <f t="shared" si="211"/>
        <v>41067.619085648148</v>
      </c>
      <c r="L2291" s="24">
        <v>41067.619085648148</v>
      </c>
      <c r="M2291" s="27">
        <f t="shared" si="212"/>
        <v>6</v>
      </c>
      <c r="N2291" s="27">
        <f t="shared" si="213"/>
        <v>2012</v>
      </c>
      <c r="O2291" s="25" t="str">
        <f t="shared" si="214"/>
        <v>Jun</v>
      </c>
      <c r="P2291" s="19">
        <f t="shared" si="215"/>
        <v>41086.541666666664</v>
      </c>
      <c r="Q2291" t="b">
        <v>0</v>
      </c>
      <c r="R2291">
        <v>25</v>
      </c>
      <c r="S2291" t="b">
        <v>1</v>
      </c>
      <c r="T2291" t="s">
        <v>8276</v>
      </c>
      <c r="U2291" s="8">
        <v>1.0740000000000001</v>
      </c>
      <c r="V2291" s="17">
        <f t="shared" si="210"/>
        <v>64.44</v>
      </c>
      <c r="W2291" t="s">
        <v>8325</v>
      </c>
      <c r="X2291" t="s">
        <v>8326</v>
      </c>
    </row>
    <row r="2292" spans="1:24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21">
        <f t="shared" si="211"/>
        <v>41571.790046296293</v>
      </c>
      <c r="L2292" s="24">
        <v>41571.790046296293</v>
      </c>
      <c r="M2292" s="27">
        <f t="shared" si="212"/>
        <v>10</v>
      </c>
      <c r="N2292" s="27">
        <f t="shared" si="213"/>
        <v>2013</v>
      </c>
      <c r="O2292" s="25" t="str">
        <f t="shared" si="214"/>
        <v>Oct</v>
      </c>
      <c r="P2292" s="19">
        <f t="shared" si="215"/>
        <v>41614.765277777777</v>
      </c>
      <c r="Q2292" t="b">
        <v>0</v>
      </c>
      <c r="R2292">
        <v>29</v>
      </c>
      <c r="S2292" t="b">
        <v>1</v>
      </c>
      <c r="T2292" t="s">
        <v>8276</v>
      </c>
      <c r="U2292" s="8">
        <v>1.0406666666666666</v>
      </c>
      <c r="V2292" s="17">
        <f t="shared" si="210"/>
        <v>53.827586206896555</v>
      </c>
      <c r="W2292" t="s">
        <v>8325</v>
      </c>
      <c r="X2292" t="s">
        <v>8326</v>
      </c>
    </row>
    <row r="2293" spans="1:24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21">
        <f t="shared" si="211"/>
        <v>40070.045486111107</v>
      </c>
      <c r="L2293" s="24">
        <v>40070.045486111114</v>
      </c>
      <c r="M2293" s="27">
        <f t="shared" si="212"/>
        <v>9</v>
      </c>
      <c r="N2293" s="27">
        <f t="shared" si="213"/>
        <v>2009</v>
      </c>
      <c r="O2293" s="25" t="str">
        <f t="shared" si="214"/>
        <v>Sep</v>
      </c>
      <c r="P2293" s="19">
        <f t="shared" si="215"/>
        <v>40148.5</v>
      </c>
      <c r="Q2293" t="b">
        <v>0</v>
      </c>
      <c r="R2293">
        <v>43</v>
      </c>
      <c r="S2293" t="b">
        <v>1</v>
      </c>
      <c r="T2293" t="s">
        <v>8276</v>
      </c>
      <c r="U2293" s="8">
        <v>1.728</v>
      </c>
      <c r="V2293" s="17">
        <f t="shared" si="210"/>
        <v>100.46511627906976</v>
      </c>
      <c r="W2293" t="s">
        <v>8325</v>
      </c>
      <c r="X2293" t="s">
        <v>8326</v>
      </c>
    </row>
    <row r="2294" spans="1:24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21">
        <f t="shared" si="211"/>
        <v>40987.768726851849</v>
      </c>
      <c r="L2294" s="24">
        <v>40987.768726851849</v>
      </c>
      <c r="M2294" s="27">
        <f t="shared" si="212"/>
        <v>3</v>
      </c>
      <c r="N2294" s="27">
        <f t="shared" si="213"/>
        <v>2012</v>
      </c>
      <c r="O2294" s="25" t="str">
        <f t="shared" si="214"/>
        <v>Mar</v>
      </c>
      <c r="P2294" s="19">
        <f t="shared" si="215"/>
        <v>41021.958333333328</v>
      </c>
      <c r="Q2294" t="b">
        <v>0</v>
      </c>
      <c r="R2294">
        <v>46</v>
      </c>
      <c r="S2294" t="b">
        <v>1</v>
      </c>
      <c r="T2294" t="s">
        <v>8276</v>
      </c>
      <c r="U2294" s="8">
        <v>1.072505</v>
      </c>
      <c r="V2294" s="17">
        <f t="shared" si="210"/>
        <v>46.630652173913049</v>
      </c>
      <c r="W2294" t="s">
        <v>8325</v>
      </c>
      <c r="X2294" t="s">
        <v>8326</v>
      </c>
    </row>
    <row r="2295" spans="1:24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21">
        <f t="shared" si="211"/>
        <v>40987.489305555551</v>
      </c>
      <c r="L2295" s="24">
        <v>40987.489305555559</v>
      </c>
      <c r="M2295" s="27">
        <f t="shared" si="212"/>
        <v>3</v>
      </c>
      <c r="N2295" s="27">
        <f t="shared" si="213"/>
        <v>2012</v>
      </c>
      <c r="O2295" s="25" t="str">
        <f t="shared" si="214"/>
        <v>Mar</v>
      </c>
      <c r="P2295" s="19">
        <f t="shared" si="215"/>
        <v>41017.489305555551</v>
      </c>
      <c r="Q2295" t="b">
        <v>0</v>
      </c>
      <c r="R2295">
        <v>27</v>
      </c>
      <c r="S2295" t="b">
        <v>1</v>
      </c>
      <c r="T2295" t="s">
        <v>8276</v>
      </c>
      <c r="U2295" s="8">
        <v>1.0823529411764705</v>
      </c>
      <c r="V2295" s="17">
        <f t="shared" si="210"/>
        <v>34.074074074074076</v>
      </c>
      <c r="W2295" t="s">
        <v>8325</v>
      </c>
      <c r="X2295" t="s">
        <v>8326</v>
      </c>
    </row>
    <row r="2296" spans="1:24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21">
        <f t="shared" si="211"/>
        <v>41151.499988425923</v>
      </c>
      <c r="L2296" s="24">
        <v>41151.499988425923</v>
      </c>
      <c r="M2296" s="27">
        <f t="shared" si="212"/>
        <v>8</v>
      </c>
      <c r="N2296" s="27">
        <f t="shared" si="213"/>
        <v>2012</v>
      </c>
      <c r="O2296" s="25" t="str">
        <f t="shared" si="214"/>
        <v>Aug</v>
      </c>
      <c r="P2296" s="19">
        <f t="shared" si="215"/>
        <v>41176.957638888889</v>
      </c>
      <c r="Q2296" t="b">
        <v>0</v>
      </c>
      <c r="R2296">
        <v>112</v>
      </c>
      <c r="S2296" t="b">
        <v>1</v>
      </c>
      <c r="T2296" t="s">
        <v>8276</v>
      </c>
      <c r="U2296" s="8">
        <v>1.4608079999999999</v>
      </c>
      <c r="V2296" s="17">
        <f t="shared" si="210"/>
        <v>65.214642857142863</v>
      </c>
      <c r="W2296" t="s">
        <v>8325</v>
      </c>
      <c r="X2296" t="s">
        <v>8326</v>
      </c>
    </row>
    <row r="2297" spans="1:24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21">
        <f t="shared" si="211"/>
        <v>41264.514814814815</v>
      </c>
      <c r="L2297" s="24">
        <v>41264.514814814815</v>
      </c>
      <c r="M2297" s="27">
        <f t="shared" si="212"/>
        <v>12</v>
      </c>
      <c r="N2297" s="27">
        <f t="shared" si="213"/>
        <v>2012</v>
      </c>
      <c r="O2297" s="25" t="str">
        <f t="shared" si="214"/>
        <v>Dec</v>
      </c>
      <c r="P2297" s="19">
        <f t="shared" si="215"/>
        <v>41294.514814814815</v>
      </c>
      <c r="Q2297" t="b">
        <v>0</v>
      </c>
      <c r="R2297">
        <v>34</v>
      </c>
      <c r="S2297" t="b">
        <v>1</v>
      </c>
      <c r="T2297" t="s">
        <v>8276</v>
      </c>
      <c r="U2297" s="8">
        <v>1.2524999999999999</v>
      </c>
      <c r="V2297" s="17">
        <f t="shared" si="210"/>
        <v>44.205882352941174</v>
      </c>
      <c r="W2297" t="s">
        <v>8325</v>
      </c>
      <c r="X2297" t="s">
        <v>8326</v>
      </c>
    </row>
    <row r="2298" spans="1:24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21">
        <f t="shared" si="211"/>
        <v>41270.746018518512</v>
      </c>
      <c r="L2298" s="24">
        <v>41270.746018518519</v>
      </c>
      <c r="M2298" s="27">
        <f t="shared" si="212"/>
        <v>12</v>
      </c>
      <c r="N2298" s="27">
        <f t="shared" si="213"/>
        <v>2012</v>
      </c>
      <c r="O2298" s="25" t="str">
        <f t="shared" si="214"/>
        <v>Dec</v>
      </c>
      <c r="P2298" s="19">
        <f t="shared" si="215"/>
        <v>41300.746018518512</v>
      </c>
      <c r="Q2298" t="b">
        <v>0</v>
      </c>
      <c r="R2298">
        <v>145</v>
      </c>
      <c r="S2298" t="b">
        <v>1</v>
      </c>
      <c r="T2298" t="s">
        <v>8276</v>
      </c>
      <c r="U2298" s="8">
        <v>1.4907142857142857</v>
      </c>
      <c r="V2298" s="17">
        <f t="shared" si="210"/>
        <v>71.965517241379317</v>
      </c>
      <c r="W2298" t="s">
        <v>8325</v>
      </c>
      <c r="X2298" t="s">
        <v>8326</v>
      </c>
    </row>
    <row r="2299" spans="1:24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21">
        <f t="shared" si="211"/>
        <v>40927.52344907407</v>
      </c>
      <c r="L2299" s="24">
        <v>40927.523449074077</v>
      </c>
      <c r="M2299" s="27">
        <f t="shared" si="212"/>
        <v>1</v>
      </c>
      <c r="N2299" s="27">
        <f t="shared" si="213"/>
        <v>2012</v>
      </c>
      <c r="O2299" s="25" t="str">
        <f t="shared" si="214"/>
        <v>Jan</v>
      </c>
      <c r="P2299" s="19">
        <f t="shared" si="215"/>
        <v>40962.52344907407</v>
      </c>
      <c r="Q2299" t="b">
        <v>0</v>
      </c>
      <c r="R2299">
        <v>19</v>
      </c>
      <c r="S2299" t="b">
        <v>1</v>
      </c>
      <c r="T2299" t="s">
        <v>8276</v>
      </c>
      <c r="U2299" s="8">
        <v>1.006</v>
      </c>
      <c r="V2299" s="17">
        <f t="shared" si="210"/>
        <v>52.94736842105263</v>
      </c>
      <c r="W2299" t="s">
        <v>8325</v>
      </c>
      <c r="X2299" t="s">
        <v>8326</v>
      </c>
    </row>
    <row r="2300" spans="1:24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21">
        <f t="shared" si="211"/>
        <v>40947.83390046296</v>
      </c>
      <c r="L2300" s="24">
        <v>40947.83390046296</v>
      </c>
      <c r="M2300" s="27">
        <f t="shared" si="212"/>
        <v>2</v>
      </c>
      <c r="N2300" s="27">
        <f t="shared" si="213"/>
        <v>2012</v>
      </c>
      <c r="O2300" s="25" t="str">
        <f t="shared" si="214"/>
        <v>Feb</v>
      </c>
      <c r="P2300" s="19">
        <f t="shared" si="215"/>
        <v>40981.957638888889</v>
      </c>
      <c r="Q2300" t="b">
        <v>0</v>
      </c>
      <c r="R2300">
        <v>288</v>
      </c>
      <c r="S2300" t="b">
        <v>1</v>
      </c>
      <c r="T2300" t="s">
        <v>8276</v>
      </c>
      <c r="U2300" s="8">
        <v>1.0507333333333333</v>
      </c>
      <c r="V2300" s="17">
        <f t="shared" si="210"/>
        <v>109.45138888888889</v>
      </c>
      <c r="W2300" t="s">
        <v>8325</v>
      </c>
      <c r="X2300" t="s">
        <v>8326</v>
      </c>
    </row>
    <row r="2301" spans="1:24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21">
        <f t="shared" si="211"/>
        <v>41694.632326388884</v>
      </c>
      <c r="L2301" s="24">
        <v>41694.632326388892</v>
      </c>
      <c r="M2301" s="27">
        <f t="shared" si="212"/>
        <v>2</v>
      </c>
      <c r="N2301" s="27">
        <f t="shared" si="213"/>
        <v>2014</v>
      </c>
      <c r="O2301" s="25" t="str">
        <f t="shared" si="214"/>
        <v>Feb</v>
      </c>
      <c r="P2301" s="19">
        <f t="shared" si="215"/>
        <v>41724.59065972222</v>
      </c>
      <c r="Q2301" t="b">
        <v>0</v>
      </c>
      <c r="R2301">
        <v>14</v>
      </c>
      <c r="S2301" t="b">
        <v>1</v>
      </c>
      <c r="T2301" t="s">
        <v>8276</v>
      </c>
      <c r="U2301" s="8">
        <v>3.5016666666666665</v>
      </c>
      <c r="V2301" s="17">
        <f t="shared" si="210"/>
        <v>75.035714285714292</v>
      </c>
      <c r="W2301" t="s">
        <v>8325</v>
      </c>
      <c r="X2301" t="s">
        <v>8326</v>
      </c>
    </row>
    <row r="2302" spans="1:24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21">
        <f t="shared" si="211"/>
        <v>40564.824178240735</v>
      </c>
      <c r="L2302" s="24">
        <v>40564.824178240742</v>
      </c>
      <c r="M2302" s="27">
        <f t="shared" si="212"/>
        <v>1</v>
      </c>
      <c r="N2302" s="27">
        <f t="shared" si="213"/>
        <v>2011</v>
      </c>
      <c r="O2302" s="25" t="str">
        <f t="shared" si="214"/>
        <v>Jan</v>
      </c>
      <c r="P2302" s="19">
        <f t="shared" si="215"/>
        <v>40579.824178240735</v>
      </c>
      <c r="Q2302" t="b">
        <v>0</v>
      </c>
      <c r="R2302">
        <v>7</v>
      </c>
      <c r="S2302" t="b">
        <v>1</v>
      </c>
      <c r="T2302" t="s">
        <v>8276</v>
      </c>
      <c r="U2302" s="8">
        <v>1.0125</v>
      </c>
      <c r="V2302" s="17">
        <f t="shared" si="210"/>
        <v>115.71428571428571</v>
      </c>
      <c r="W2302" t="s">
        <v>8325</v>
      </c>
      <c r="X2302" t="s">
        <v>8326</v>
      </c>
    </row>
    <row r="2303" spans="1:24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21">
        <f t="shared" si="211"/>
        <v>41074.518703703703</v>
      </c>
      <c r="L2303" s="24">
        <v>41074.518703703703</v>
      </c>
      <c r="M2303" s="27">
        <f t="shared" si="212"/>
        <v>6</v>
      </c>
      <c r="N2303" s="27">
        <f t="shared" si="213"/>
        <v>2012</v>
      </c>
      <c r="O2303" s="25" t="str">
        <f t="shared" si="214"/>
        <v>Jun</v>
      </c>
      <c r="P2303" s="19">
        <f t="shared" si="215"/>
        <v>41088.518703703703</v>
      </c>
      <c r="Q2303" t="b">
        <v>1</v>
      </c>
      <c r="R2303">
        <v>211</v>
      </c>
      <c r="S2303" t="b">
        <v>1</v>
      </c>
      <c r="T2303" t="s">
        <v>8279</v>
      </c>
      <c r="U2303" s="8">
        <v>1.336044</v>
      </c>
      <c r="V2303" s="17">
        <f t="shared" si="210"/>
        <v>31.659810426540286</v>
      </c>
      <c r="W2303" t="s">
        <v>8325</v>
      </c>
      <c r="X2303" t="s">
        <v>8329</v>
      </c>
    </row>
    <row r="2304" spans="1:24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21">
        <f t="shared" si="211"/>
        <v>41415.938611111109</v>
      </c>
      <c r="L2304" s="24">
        <v>41415.938611111109</v>
      </c>
      <c r="M2304" s="27">
        <f t="shared" si="212"/>
        <v>5</v>
      </c>
      <c r="N2304" s="27">
        <f t="shared" si="213"/>
        <v>2013</v>
      </c>
      <c r="O2304" s="25" t="str">
        <f t="shared" si="214"/>
        <v>May</v>
      </c>
      <c r="P2304" s="19">
        <f t="shared" si="215"/>
        <v>41445.938611111109</v>
      </c>
      <c r="Q2304" t="b">
        <v>1</v>
      </c>
      <c r="R2304">
        <v>85</v>
      </c>
      <c r="S2304" t="b">
        <v>1</v>
      </c>
      <c r="T2304" t="s">
        <v>8279</v>
      </c>
      <c r="U2304" s="8">
        <v>1.7065217391304348</v>
      </c>
      <c r="V2304" s="17">
        <f t="shared" si="210"/>
        <v>46.176470588235297</v>
      </c>
      <c r="W2304" t="s">
        <v>8325</v>
      </c>
      <c r="X2304" t="s">
        <v>8329</v>
      </c>
    </row>
    <row r="2305" spans="1:24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21">
        <f t="shared" si="211"/>
        <v>41605.660115740735</v>
      </c>
      <c r="L2305" s="24">
        <v>41605.660115740742</v>
      </c>
      <c r="M2305" s="27">
        <f t="shared" si="212"/>
        <v>11</v>
      </c>
      <c r="N2305" s="27">
        <f t="shared" si="213"/>
        <v>2013</v>
      </c>
      <c r="O2305" s="25" t="str">
        <f t="shared" si="214"/>
        <v>Nov</v>
      </c>
      <c r="P2305" s="19">
        <f t="shared" si="215"/>
        <v>41639.083333333328</v>
      </c>
      <c r="Q2305" t="b">
        <v>1</v>
      </c>
      <c r="R2305">
        <v>103</v>
      </c>
      <c r="S2305" t="b">
        <v>1</v>
      </c>
      <c r="T2305" t="s">
        <v>8279</v>
      </c>
      <c r="U2305" s="8">
        <v>1.0935829457364341</v>
      </c>
      <c r="V2305" s="17">
        <f t="shared" si="210"/>
        <v>68.481650485436887</v>
      </c>
      <c r="W2305" t="s">
        <v>8325</v>
      </c>
      <c r="X2305" t="s">
        <v>8329</v>
      </c>
    </row>
    <row r="2306" spans="1:24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21">
        <f t="shared" si="211"/>
        <v>40849.902731481481</v>
      </c>
      <c r="L2306" s="24">
        <v>40849.902731481481</v>
      </c>
      <c r="M2306" s="27">
        <f t="shared" si="212"/>
        <v>11</v>
      </c>
      <c r="N2306" s="27">
        <f t="shared" si="213"/>
        <v>2011</v>
      </c>
      <c r="O2306" s="25" t="str">
        <f t="shared" si="214"/>
        <v>Nov</v>
      </c>
      <c r="P2306" s="19">
        <f t="shared" si="215"/>
        <v>40889.944398148145</v>
      </c>
      <c r="Q2306" t="b">
        <v>1</v>
      </c>
      <c r="R2306">
        <v>113</v>
      </c>
      <c r="S2306" t="b">
        <v>1</v>
      </c>
      <c r="T2306" t="s">
        <v>8279</v>
      </c>
      <c r="U2306" s="8">
        <v>1.0070033333333335</v>
      </c>
      <c r="V2306" s="17">
        <f t="shared" ref="V2306:V2369" si="216">E2306/R2306</f>
        <v>53.469203539823013</v>
      </c>
      <c r="W2306" t="s">
        <v>8325</v>
      </c>
      <c r="X2306" t="s">
        <v>8329</v>
      </c>
    </row>
    <row r="2307" spans="1:24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21">
        <f t="shared" ref="K2307:K2370" si="217">(J2306/86400)+25569+(-5/24)</f>
        <v>40502.607534722221</v>
      </c>
      <c r="L2307" s="24">
        <v>40502.607534722221</v>
      </c>
      <c r="M2307" s="27">
        <f t="shared" ref="M2307:M2370" si="218">MONTH(L2307)</f>
        <v>11</v>
      </c>
      <c r="N2307" s="27">
        <f t="shared" ref="N2307:N2370" si="219">YEAR(L2307)</f>
        <v>2010</v>
      </c>
      <c r="O2307" s="25" t="str">
        <f t="shared" ref="O2307:O2370" si="220">VLOOKUP($M2307,$AI$3:$AJ$14,2,FALSE)</f>
        <v>Nov</v>
      </c>
      <c r="P2307" s="19">
        <f t="shared" ref="P2307:P2370" si="221">(I2306/86400)+25569+(-5/24)</f>
        <v>40543.999305555553</v>
      </c>
      <c r="Q2307" t="b">
        <v>1</v>
      </c>
      <c r="R2307">
        <v>167</v>
      </c>
      <c r="S2307" t="b">
        <v>1</v>
      </c>
      <c r="T2307" t="s">
        <v>8279</v>
      </c>
      <c r="U2307" s="8">
        <v>1.0122777777777778</v>
      </c>
      <c r="V2307" s="17">
        <f t="shared" si="216"/>
        <v>109.10778443113773</v>
      </c>
      <c r="W2307" t="s">
        <v>8325</v>
      </c>
      <c r="X2307" t="s">
        <v>8329</v>
      </c>
    </row>
    <row r="2308" spans="1:24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21">
        <f t="shared" si="217"/>
        <v>41834.486944444441</v>
      </c>
      <c r="L2308" s="24">
        <v>41834.486944444441</v>
      </c>
      <c r="M2308" s="27">
        <f t="shared" si="218"/>
        <v>7</v>
      </c>
      <c r="N2308" s="27">
        <f t="shared" si="219"/>
        <v>2014</v>
      </c>
      <c r="O2308" s="25" t="str">
        <f t="shared" si="220"/>
        <v>Jul</v>
      </c>
      <c r="P2308" s="19">
        <f t="shared" si="221"/>
        <v>41859.541666666664</v>
      </c>
      <c r="Q2308" t="b">
        <v>1</v>
      </c>
      <c r="R2308">
        <v>73</v>
      </c>
      <c r="S2308" t="b">
        <v>1</v>
      </c>
      <c r="T2308" t="s">
        <v>8279</v>
      </c>
      <c r="U2308" s="8">
        <v>1.0675857142857144</v>
      </c>
      <c r="V2308" s="17">
        <f t="shared" si="216"/>
        <v>51.185616438356163</v>
      </c>
      <c r="W2308" t="s">
        <v>8325</v>
      </c>
      <c r="X2308" t="s">
        <v>8329</v>
      </c>
    </row>
    <row r="2309" spans="1:24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21">
        <f t="shared" si="217"/>
        <v>40947.959826388884</v>
      </c>
      <c r="L2309" s="24">
        <v>40947.959826388891</v>
      </c>
      <c r="M2309" s="27">
        <f t="shared" si="218"/>
        <v>2</v>
      </c>
      <c r="N2309" s="27">
        <f t="shared" si="219"/>
        <v>2012</v>
      </c>
      <c r="O2309" s="25" t="str">
        <f t="shared" si="220"/>
        <v>Feb</v>
      </c>
      <c r="P2309" s="19">
        <f t="shared" si="221"/>
        <v>40977.959826388884</v>
      </c>
      <c r="Q2309" t="b">
        <v>1</v>
      </c>
      <c r="R2309">
        <v>75</v>
      </c>
      <c r="S2309" t="b">
        <v>1</v>
      </c>
      <c r="T2309" t="s">
        <v>8279</v>
      </c>
      <c r="U2309" s="8">
        <v>1.0665777537961894</v>
      </c>
      <c r="V2309" s="17">
        <f t="shared" si="216"/>
        <v>27.936800000000002</v>
      </c>
      <c r="W2309" t="s">
        <v>8325</v>
      </c>
      <c r="X2309" t="s">
        <v>8329</v>
      </c>
    </row>
    <row r="2310" spans="1:24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21">
        <f t="shared" si="217"/>
        <v>41004.594131944446</v>
      </c>
      <c r="L2310" s="24">
        <v>41004.594131944446</v>
      </c>
      <c r="M2310" s="27">
        <f t="shared" si="218"/>
        <v>4</v>
      </c>
      <c r="N2310" s="27">
        <f t="shared" si="219"/>
        <v>2012</v>
      </c>
      <c r="O2310" s="25" t="str">
        <f t="shared" si="220"/>
        <v>Apr</v>
      </c>
      <c r="P2310" s="19">
        <f t="shared" si="221"/>
        <v>41034.59407407407</v>
      </c>
      <c r="Q2310" t="b">
        <v>1</v>
      </c>
      <c r="R2310">
        <v>614</v>
      </c>
      <c r="S2310" t="b">
        <v>1</v>
      </c>
      <c r="T2310" t="s">
        <v>8279</v>
      </c>
      <c r="U2310" s="8">
        <v>1.0130622</v>
      </c>
      <c r="V2310" s="17">
        <f t="shared" si="216"/>
        <v>82.496921824104234</v>
      </c>
      <c r="W2310" t="s">
        <v>8325</v>
      </c>
      <c r="X2310" t="s">
        <v>8329</v>
      </c>
    </row>
    <row r="2311" spans="1:24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21">
        <f t="shared" si="217"/>
        <v>41851.754583333335</v>
      </c>
      <c r="L2311" s="24">
        <v>41851.754583333335</v>
      </c>
      <c r="M2311" s="27">
        <f t="shared" si="218"/>
        <v>7</v>
      </c>
      <c r="N2311" s="27">
        <f t="shared" si="219"/>
        <v>2014</v>
      </c>
      <c r="O2311" s="25" t="str">
        <f t="shared" si="220"/>
        <v>Jul</v>
      </c>
      <c r="P2311" s="19">
        <f t="shared" si="221"/>
        <v>41879.833333333328</v>
      </c>
      <c r="Q2311" t="b">
        <v>1</v>
      </c>
      <c r="R2311">
        <v>107</v>
      </c>
      <c r="S2311" t="b">
        <v>1</v>
      </c>
      <c r="T2311" t="s">
        <v>8279</v>
      </c>
      <c r="U2311" s="8">
        <v>1.0667450000000001</v>
      </c>
      <c r="V2311" s="17">
        <f t="shared" si="216"/>
        <v>59.817476635514019</v>
      </c>
      <c r="W2311" t="s">
        <v>8325</v>
      </c>
      <c r="X2311" t="s">
        <v>8329</v>
      </c>
    </row>
    <row r="2312" spans="1:24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21">
        <f t="shared" si="217"/>
        <v>41307.779363425921</v>
      </c>
      <c r="L2312" s="24">
        <v>41307.779363425929</v>
      </c>
      <c r="M2312" s="27">
        <f t="shared" si="218"/>
        <v>2</v>
      </c>
      <c r="N2312" s="27">
        <f t="shared" si="219"/>
        <v>2013</v>
      </c>
      <c r="O2312" s="25" t="str">
        <f t="shared" si="220"/>
        <v>Feb</v>
      </c>
      <c r="P2312" s="19">
        <f t="shared" si="221"/>
        <v>41342.779363425921</v>
      </c>
      <c r="Q2312" t="b">
        <v>1</v>
      </c>
      <c r="R2312">
        <v>1224</v>
      </c>
      <c r="S2312" t="b">
        <v>1</v>
      </c>
      <c r="T2312" t="s">
        <v>8279</v>
      </c>
      <c r="U2312" s="8">
        <v>4.288397837837838</v>
      </c>
      <c r="V2312" s="17">
        <f t="shared" si="216"/>
        <v>64.816470588235291</v>
      </c>
      <c r="W2312" t="s">
        <v>8325</v>
      </c>
      <c r="X2312" t="s">
        <v>8329</v>
      </c>
    </row>
    <row r="2313" spans="1:24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21">
        <f t="shared" si="217"/>
        <v>41324.585821759254</v>
      </c>
      <c r="L2313" s="24">
        <v>41324.585821759261</v>
      </c>
      <c r="M2313" s="27">
        <f t="shared" si="218"/>
        <v>2</v>
      </c>
      <c r="N2313" s="27">
        <f t="shared" si="219"/>
        <v>2013</v>
      </c>
      <c r="O2313" s="25" t="str">
        <f t="shared" si="220"/>
        <v>Feb</v>
      </c>
      <c r="P2313" s="19">
        <f t="shared" si="221"/>
        <v>41354.54415509259</v>
      </c>
      <c r="Q2313" t="b">
        <v>1</v>
      </c>
      <c r="R2313">
        <v>104</v>
      </c>
      <c r="S2313" t="b">
        <v>1</v>
      </c>
      <c r="T2313" t="s">
        <v>8279</v>
      </c>
      <c r="U2313" s="8">
        <v>1.0411111111111111</v>
      </c>
      <c r="V2313" s="17">
        <f t="shared" si="216"/>
        <v>90.09615384615384</v>
      </c>
      <c r="W2313" t="s">
        <v>8325</v>
      </c>
      <c r="X2313" t="s">
        <v>8329</v>
      </c>
    </row>
    <row r="2314" spans="1:24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21">
        <f t="shared" si="217"/>
        <v>41735.796168981477</v>
      </c>
      <c r="L2314" s="24">
        <v>41735.796168981484</v>
      </c>
      <c r="M2314" s="27">
        <f t="shared" si="218"/>
        <v>4</v>
      </c>
      <c r="N2314" s="27">
        <f t="shared" si="219"/>
        <v>2014</v>
      </c>
      <c r="O2314" s="25" t="str">
        <f t="shared" si="220"/>
        <v>Apr</v>
      </c>
      <c r="P2314" s="19">
        <f t="shared" si="221"/>
        <v>41765.796168981477</v>
      </c>
      <c r="Q2314" t="b">
        <v>1</v>
      </c>
      <c r="R2314">
        <v>79</v>
      </c>
      <c r="S2314" t="b">
        <v>1</v>
      </c>
      <c r="T2314" t="s">
        <v>8279</v>
      </c>
      <c r="U2314" s="8">
        <v>1.0786666666666667</v>
      </c>
      <c r="V2314" s="17">
        <f t="shared" si="216"/>
        <v>40.962025316455694</v>
      </c>
      <c r="W2314" t="s">
        <v>8325</v>
      </c>
      <c r="X2314" t="s">
        <v>8329</v>
      </c>
    </row>
    <row r="2315" spans="1:24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21">
        <f t="shared" si="217"/>
        <v>41716.424513888887</v>
      </c>
      <c r="L2315" s="24">
        <v>41716.424513888887</v>
      </c>
      <c r="M2315" s="27">
        <f t="shared" si="218"/>
        <v>3</v>
      </c>
      <c r="N2315" s="27">
        <f t="shared" si="219"/>
        <v>2014</v>
      </c>
      <c r="O2315" s="25" t="str">
        <f t="shared" si="220"/>
        <v>Mar</v>
      </c>
      <c r="P2315" s="19">
        <f t="shared" si="221"/>
        <v>41747.75</v>
      </c>
      <c r="Q2315" t="b">
        <v>1</v>
      </c>
      <c r="R2315">
        <v>157</v>
      </c>
      <c r="S2315" t="b">
        <v>1</v>
      </c>
      <c r="T2315" t="s">
        <v>8279</v>
      </c>
      <c r="U2315" s="8">
        <v>1.7584040000000001</v>
      </c>
      <c r="V2315" s="17">
        <f t="shared" si="216"/>
        <v>56.000127388535034</v>
      </c>
      <c r="W2315" t="s">
        <v>8325</v>
      </c>
      <c r="X2315" t="s">
        <v>8329</v>
      </c>
    </row>
    <row r="2316" spans="1:24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21">
        <f t="shared" si="217"/>
        <v>41002.750300925924</v>
      </c>
      <c r="L2316" s="24">
        <v>41002.750300925924</v>
      </c>
      <c r="M2316" s="27">
        <f t="shared" si="218"/>
        <v>4</v>
      </c>
      <c r="N2316" s="27">
        <f t="shared" si="219"/>
        <v>2012</v>
      </c>
      <c r="O2316" s="25" t="str">
        <f t="shared" si="220"/>
        <v>Apr</v>
      </c>
      <c r="P2316" s="19">
        <f t="shared" si="221"/>
        <v>41032.750300925924</v>
      </c>
      <c r="Q2316" t="b">
        <v>1</v>
      </c>
      <c r="R2316">
        <v>50</v>
      </c>
      <c r="S2316" t="b">
        <v>1</v>
      </c>
      <c r="T2316" t="s">
        <v>8279</v>
      </c>
      <c r="U2316" s="8">
        <v>1.5697000000000001</v>
      </c>
      <c r="V2316" s="17">
        <f t="shared" si="216"/>
        <v>37.672800000000002</v>
      </c>
      <c r="W2316" t="s">
        <v>8325</v>
      </c>
      <c r="X2316" t="s">
        <v>8329</v>
      </c>
    </row>
    <row r="2317" spans="1:24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21">
        <f t="shared" si="217"/>
        <v>41037.343252314815</v>
      </c>
      <c r="L2317" s="24">
        <v>41037.343252314815</v>
      </c>
      <c r="M2317" s="27">
        <f t="shared" si="218"/>
        <v>5</v>
      </c>
      <c r="N2317" s="27">
        <f t="shared" si="219"/>
        <v>2012</v>
      </c>
      <c r="O2317" s="25" t="str">
        <f t="shared" si="220"/>
        <v>May</v>
      </c>
      <c r="P2317" s="19">
        <f t="shared" si="221"/>
        <v>41067.343252314815</v>
      </c>
      <c r="Q2317" t="b">
        <v>1</v>
      </c>
      <c r="R2317">
        <v>64</v>
      </c>
      <c r="S2317" t="b">
        <v>1</v>
      </c>
      <c r="T2317" t="s">
        <v>8279</v>
      </c>
      <c r="U2317" s="8">
        <v>1.026</v>
      </c>
      <c r="V2317" s="17">
        <f t="shared" si="216"/>
        <v>40.078125</v>
      </c>
      <c r="W2317" t="s">
        <v>8325</v>
      </c>
      <c r="X2317" t="s">
        <v>8329</v>
      </c>
    </row>
    <row r="2318" spans="1:24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21">
        <f t="shared" si="217"/>
        <v>41004.517858796295</v>
      </c>
      <c r="L2318" s="24">
        <v>41004.517858796295</v>
      </c>
      <c r="M2318" s="27">
        <f t="shared" si="218"/>
        <v>4</v>
      </c>
      <c r="N2318" s="27">
        <f t="shared" si="219"/>
        <v>2012</v>
      </c>
      <c r="O2318" s="25" t="str">
        <f t="shared" si="220"/>
        <v>Apr</v>
      </c>
      <c r="P2318" s="19">
        <f t="shared" si="221"/>
        <v>41034.517858796295</v>
      </c>
      <c r="Q2318" t="b">
        <v>1</v>
      </c>
      <c r="R2318">
        <v>200</v>
      </c>
      <c r="S2318" t="b">
        <v>1</v>
      </c>
      <c r="T2318" t="s">
        <v>8279</v>
      </c>
      <c r="U2318" s="8">
        <v>1.0404266666666666</v>
      </c>
      <c r="V2318" s="17">
        <f t="shared" si="216"/>
        <v>78.031999999999996</v>
      </c>
      <c r="W2318" t="s">
        <v>8325</v>
      </c>
      <c r="X2318" t="s">
        <v>8329</v>
      </c>
    </row>
    <row r="2319" spans="1:24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21">
        <f t="shared" si="217"/>
        <v>40079.516782407409</v>
      </c>
      <c r="L2319" s="24">
        <v>40079.516782407409</v>
      </c>
      <c r="M2319" s="27">
        <f t="shared" si="218"/>
        <v>9</v>
      </c>
      <c r="N2319" s="27">
        <f t="shared" si="219"/>
        <v>2009</v>
      </c>
      <c r="O2319" s="25" t="str">
        <f t="shared" si="220"/>
        <v>Sep</v>
      </c>
      <c r="P2319" s="19">
        <f t="shared" si="221"/>
        <v>40156.558333333327</v>
      </c>
      <c r="Q2319" t="b">
        <v>1</v>
      </c>
      <c r="R2319">
        <v>22</v>
      </c>
      <c r="S2319" t="b">
        <v>1</v>
      </c>
      <c r="T2319" t="s">
        <v>8279</v>
      </c>
      <c r="U2319" s="8">
        <v>1.04</v>
      </c>
      <c r="V2319" s="17">
        <f t="shared" si="216"/>
        <v>18.90909090909091</v>
      </c>
      <c r="W2319" t="s">
        <v>8325</v>
      </c>
      <c r="X2319" t="s">
        <v>8329</v>
      </c>
    </row>
    <row r="2320" spans="1:24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21">
        <f t="shared" si="217"/>
        <v>40192.33390046296</v>
      </c>
      <c r="L2320" s="24">
        <v>40192.33390046296</v>
      </c>
      <c r="M2320" s="27">
        <f t="shared" si="218"/>
        <v>1</v>
      </c>
      <c r="N2320" s="27">
        <f t="shared" si="219"/>
        <v>2010</v>
      </c>
      <c r="O2320" s="25" t="str">
        <f t="shared" si="220"/>
        <v>Jan</v>
      </c>
      <c r="P2320" s="19">
        <f t="shared" si="221"/>
        <v>40224</v>
      </c>
      <c r="Q2320" t="b">
        <v>1</v>
      </c>
      <c r="R2320">
        <v>163</v>
      </c>
      <c r="S2320" t="b">
        <v>1</v>
      </c>
      <c r="T2320" t="s">
        <v>8279</v>
      </c>
      <c r="U2320" s="8">
        <v>1.2105999999999999</v>
      </c>
      <c r="V2320" s="17">
        <f t="shared" si="216"/>
        <v>37.134969325153371</v>
      </c>
      <c r="W2320" t="s">
        <v>8325</v>
      </c>
      <c r="X2320" t="s">
        <v>8329</v>
      </c>
    </row>
    <row r="2321" spans="1:24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21">
        <f t="shared" si="217"/>
        <v>40050.435347222221</v>
      </c>
      <c r="L2321" s="24">
        <v>40050.435347222221</v>
      </c>
      <c r="M2321" s="27">
        <f t="shared" si="218"/>
        <v>8</v>
      </c>
      <c r="N2321" s="27">
        <f t="shared" si="219"/>
        <v>2009</v>
      </c>
      <c r="O2321" s="25" t="str">
        <f t="shared" si="220"/>
        <v>Aug</v>
      </c>
      <c r="P2321" s="19">
        <f t="shared" si="221"/>
        <v>40081.957638888889</v>
      </c>
      <c r="Q2321" t="b">
        <v>1</v>
      </c>
      <c r="R2321">
        <v>77</v>
      </c>
      <c r="S2321" t="b">
        <v>1</v>
      </c>
      <c r="T2321" t="s">
        <v>8279</v>
      </c>
      <c r="U2321" s="8">
        <v>1.077</v>
      </c>
      <c r="V2321" s="17">
        <f t="shared" si="216"/>
        <v>41.961038961038959</v>
      </c>
      <c r="W2321" t="s">
        <v>8325</v>
      </c>
      <c r="X2321" t="s">
        <v>8329</v>
      </c>
    </row>
    <row r="2322" spans="1:24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21">
        <f t="shared" si="217"/>
        <v>41592.873668981476</v>
      </c>
      <c r="L2322" s="24">
        <v>41592.873668981483</v>
      </c>
      <c r="M2322" s="27">
        <f t="shared" si="218"/>
        <v>11</v>
      </c>
      <c r="N2322" s="27">
        <f t="shared" si="219"/>
        <v>2013</v>
      </c>
      <c r="O2322" s="25" t="str">
        <f t="shared" si="220"/>
        <v>Nov</v>
      </c>
      <c r="P2322" s="19">
        <f t="shared" si="221"/>
        <v>41622.873668981476</v>
      </c>
      <c r="Q2322" t="b">
        <v>1</v>
      </c>
      <c r="R2322">
        <v>89</v>
      </c>
      <c r="S2322" t="b">
        <v>1</v>
      </c>
      <c r="T2322" t="s">
        <v>8279</v>
      </c>
      <c r="U2322" s="8">
        <v>1.0866</v>
      </c>
      <c r="V2322" s="17">
        <f t="shared" si="216"/>
        <v>61.044943820224717</v>
      </c>
      <c r="W2322" t="s">
        <v>8325</v>
      </c>
      <c r="X2322" t="s">
        <v>8329</v>
      </c>
    </row>
    <row r="2323" spans="1:24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21">
        <f t="shared" si="217"/>
        <v>41696.608796296292</v>
      </c>
      <c r="L2323" s="24">
        <v>41696.608796296299</v>
      </c>
      <c r="M2323" s="27">
        <f t="shared" si="218"/>
        <v>2</v>
      </c>
      <c r="N2323" s="27">
        <f t="shared" si="219"/>
        <v>2014</v>
      </c>
      <c r="O2323" s="25" t="str">
        <f t="shared" si="220"/>
        <v>Feb</v>
      </c>
      <c r="P2323" s="19">
        <f t="shared" si="221"/>
        <v>41731.567129629628</v>
      </c>
      <c r="Q2323" t="b">
        <v>0</v>
      </c>
      <c r="R2323">
        <v>64</v>
      </c>
      <c r="S2323" t="b">
        <v>0</v>
      </c>
      <c r="T2323" t="s">
        <v>8298</v>
      </c>
      <c r="U2323" s="8">
        <v>0.39120962394619685</v>
      </c>
      <c r="V2323" s="17">
        <f t="shared" si="216"/>
        <v>64.53125</v>
      </c>
      <c r="W2323" t="s">
        <v>8336</v>
      </c>
      <c r="X2323" t="s">
        <v>8352</v>
      </c>
    </row>
    <row r="2324" spans="1:24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21">
        <f t="shared" si="217"/>
        <v>42799.052094907405</v>
      </c>
      <c r="L2324" s="24">
        <v>42799.052094907405</v>
      </c>
      <c r="M2324" s="27">
        <f t="shared" si="218"/>
        <v>3</v>
      </c>
      <c r="N2324" s="27">
        <f t="shared" si="219"/>
        <v>2017</v>
      </c>
      <c r="O2324" s="25" t="str">
        <f t="shared" si="220"/>
        <v>Mar</v>
      </c>
      <c r="P2324" s="19">
        <f t="shared" si="221"/>
        <v>42829.010428240734</v>
      </c>
      <c r="Q2324" t="b">
        <v>0</v>
      </c>
      <c r="R2324">
        <v>4</v>
      </c>
      <c r="S2324" t="b">
        <v>0</v>
      </c>
      <c r="T2324" t="s">
        <v>8298</v>
      </c>
      <c r="U2324" s="8">
        <v>3.1481481481481478E-2</v>
      </c>
      <c r="V2324" s="17">
        <f t="shared" si="216"/>
        <v>21.25</v>
      </c>
      <c r="W2324" t="s">
        <v>8336</v>
      </c>
      <c r="X2324" t="s">
        <v>8352</v>
      </c>
    </row>
    <row r="2325" spans="1:24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21">
        <f t="shared" si="217"/>
        <v>42804.6871412037</v>
      </c>
      <c r="L2325" s="24">
        <v>42804.687141203707</v>
      </c>
      <c r="M2325" s="27">
        <f t="shared" si="218"/>
        <v>3</v>
      </c>
      <c r="N2325" s="27">
        <f t="shared" si="219"/>
        <v>2017</v>
      </c>
      <c r="O2325" s="25" t="str">
        <f t="shared" si="220"/>
        <v>Mar</v>
      </c>
      <c r="P2325" s="19">
        <f t="shared" si="221"/>
        <v>42834.645474537036</v>
      </c>
      <c r="Q2325" t="b">
        <v>0</v>
      </c>
      <c r="R2325">
        <v>4</v>
      </c>
      <c r="S2325" t="b">
        <v>0</v>
      </c>
      <c r="T2325" t="s">
        <v>8298</v>
      </c>
      <c r="U2325" s="8">
        <v>0.48</v>
      </c>
      <c r="V2325" s="17">
        <f t="shared" si="216"/>
        <v>30</v>
      </c>
      <c r="W2325" t="s">
        <v>8336</v>
      </c>
      <c r="X2325" t="s">
        <v>8352</v>
      </c>
    </row>
    <row r="2326" spans="1:24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21">
        <f t="shared" si="217"/>
        <v>42807.546840277777</v>
      </c>
      <c r="L2326" s="24">
        <v>42807.546840277777</v>
      </c>
      <c r="M2326" s="27">
        <f t="shared" si="218"/>
        <v>3</v>
      </c>
      <c r="N2326" s="27">
        <f t="shared" si="219"/>
        <v>2017</v>
      </c>
      <c r="O2326" s="25" t="str">
        <f t="shared" si="220"/>
        <v>Mar</v>
      </c>
      <c r="P2326" s="19">
        <f t="shared" si="221"/>
        <v>42814.546840277777</v>
      </c>
      <c r="Q2326" t="b">
        <v>0</v>
      </c>
      <c r="R2326">
        <v>61</v>
      </c>
      <c r="S2326" t="b">
        <v>0</v>
      </c>
      <c r="T2326" t="s">
        <v>8298</v>
      </c>
      <c r="U2326" s="8">
        <v>0.20733333333333334</v>
      </c>
      <c r="V2326" s="17">
        <f t="shared" si="216"/>
        <v>25.491803278688526</v>
      </c>
      <c r="W2326" t="s">
        <v>8336</v>
      </c>
      <c r="X2326" t="s">
        <v>8352</v>
      </c>
    </row>
    <row r="2327" spans="1:24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21">
        <f t="shared" si="217"/>
        <v>42790.67690972222</v>
      </c>
      <c r="L2327" s="24">
        <v>42790.67690972222</v>
      </c>
      <c r="M2327" s="27">
        <f t="shared" si="218"/>
        <v>2</v>
      </c>
      <c r="N2327" s="27">
        <f t="shared" si="219"/>
        <v>2017</v>
      </c>
      <c r="O2327" s="25" t="str">
        <f t="shared" si="220"/>
        <v>Feb</v>
      </c>
      <c r="P2327" s="19">
        <f t="shared" si="221"/>
        <v>42820.635243055549</v>
      </c>
      <c r="Q2327" t="b">
        <v>0</v>
      </c>
      <c r="R2327">
        <v>7</v>
      </c>
      <c r="S2327" t="b">
        <v>0</v>
      </c>
      <c r="T2327" t="s">
        <v>8298</v>
      </c>
      <c r="U2327" s="8">
        <v>0.08</v>
      </c>
      <c r="V2327" s="17">
        <f t="shared" si="216"/>
        <v>11.428571428571429</v>
      </c>
      <c r="W2327" t="s">
        <v>8336</v>
      </c>
      <c r="X2327" t="s">
        <v>8352</v>
      </c>
    </row>
    <row r="2328" spans="1:24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21">
        <f t="shared" si="217"/>
        <v>42793.814016203702</v>
      </c>
      <c r="L2328" s="24">
        <v>42793.814016203702</v>
      </c>
      <c r="M2328" s="27">
        <f t="shared" si="218"/>
        <v>2</v>
      </c>
      <c r="N2328" s="27">
        <f t="shared" si="219"/>
        <v>2017</v>
      </c>
      <c r="O2328" s="25" t="str">
        <f t="shared" si="220"/>
        <v>Feb</v>
      </c>
      <c r="P2328" s="19">
        <f t="shared" si="221"/>
        <v>42823.772349537037</v>
      </c>
      <c r="Q2328" t="b">
        <v>0</v>
      </c>
      <c r="R2328">
        <v>1</v>
      </c>
      <c r="S2328" t="b">
        <v>0</v>
      </c>
      <c r="T2328" t="s">
        <v>8298</v>
      </c>
      <c r="U2328" s="8">
        <v>7.1999999999999998E-3</v>
      </c>
      <c r="V2328" s="17">
        <f t="shared" si="216"/>
        <v>108</v>
      </c>
      <c r="W2328" t="s">
        <v>8336</v>
      </c>
      <c r="X2328" t="s">
        <v>8352</v>
      </c>
    </row>
    <row r="2329" spans="1:24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21">
        <f t="shared" si="217"/>
        <v>42803.825787037036</v>
      </c>
      <c r="L2329" s="24">
        <v>42803.825787037036</v>
      </c>
      <c r="M2329" s="27">
        <f t="shared" si="218"/>
        <v>3</v>
      </c>
      <c r="N2329" s="27">
        <f t="shared" si="219"/>
        <v>2017</v>
      </c>
      <c r="O2329" s="25" t="str">
        <f t="shared" si="220"/>
        <v>Mar</v>
      </c>
      <c r="P2329" s="19">
        <f t="shared" si="221"/>
        <v>42855.499999999993</v>
      </c>
      <c r="Q2329" t="b">
        <v>1</v>
      </c>
      <c r="R2329">
        <v>3355</v>
      </c>
      <c r="S2329" t="b">
        <v>1</v>
      </c>
      <c r="T2329" t="s">
        <v>8298</v>
      </c>
      <c r="U2329" s="8">
        <v>5.2609431428571432</v>
      </c>
      <c r="V2329" s="17">
        <f t="shared" si="216"/>
        <v>54.883162444113267</v>
      </c>
      <c r="W2329" t="s">
        <v>8336</v>
      </c>
      <c r="X2329" t="s">
        <v>8352</v>
      </c>
    </row>
    <row r="2330" spans="1:24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21">
        <f t="shared" si="217"/>
        <v>41842.708796296291</v>
      </c>
      <c r="L2330" s="24">
        <v>41842.708796296298</v>
      </c>
      <c r="M2330" s="27">
        <f t="shared" si="218"/>
        <v>7</v>
      </c>
      <c r="N2330" s="27">
        <f t="shared" si="219"/>
        <v>2014</v>
      </c>
      <c r="O2330" s="25" t="str">
        <f t="shared" si="220"/>
        <v>Jul</v>
      </c>
      <c r="P2330" s="19">
        <f t="shared" si="221"/>
        <v>41877.708796296291</v>
      </c>
      <c r="Q2330" t="b">
        <v>1</v>
      </c>
      <c r="R2330">
        <v>537</v>
      </c>
      <c r="S2330" t="b">
        <v>1</v>
      </c>
      <c r="T2330" t="s">
        <v>8298</v>
      </c>
      <c r="U2330" s="8">
        <v>2.5445000000000002</v>
      </c>
      <c r="V2330" s="17">
        <f t="shared" si="216"/>
        <v>47.383612662942269</v>
      </c>
      <c r="W2330" t="s">
        <v>8336</v>
      </c>
      <c r="X2330" t="s">
        <v>8352</v>
      </c>
    </row>
    <row r="2331" spans="1:24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21">
        <f t="shared" si="217"/>
        <v>42139.573344907403</v>
      </c>
      <c r="L2331" s="24">
        <v>42139.573344907411</v>
      </c>
      <c r="M2331" s="27">
        <f t="shared" si="218"/>
        <v>5</v>
      </c>
      <c r="N2331" s="27">
        <f t="shared" si="219"/>
        <v>2015</v>
      </c>
      <c r="O2331" s="25" t="str">
        <f t="shared" si="220"/>
        <v>May</v>
      </c>
      <c r="P2331" s="19">
        <f t="shared" si="221"/>
        <v>42169.573344907403</v>
      </c>
      <c r="Q2331" t="b">
        <v>1</v>
      </c>
      <c r="R2331">
        <v>125</v>
      </c>
      <c r="S2331" t="b">
        <v>1</v>
      </c>
      <c r="T2331" t="s">
        <v>8298</v>
      </c>
      <c r="U2331" s="8">
        <v>1.0591999999999999</v>
      </c>
      <c r="V2331" s="17">
        <f t="shared" si="216"/>
        <v>211.84</v>
      </c>
      <c r="W2331" t="s">
        <v>8336</v>
      </c>
      <c r="X2331" t="s">
        <v>8352</v>
      </c>
    </row>
    <row r="2332" spans="1:24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21">
        <f t="shared" si="217"/>
        <v>41807.416041666664</v>
      </c>
      <c r="L2332" s="24">
        <v>41807.416041666664</v>
      </c>
      <c r="M2332" s="27">
        <f t="shared" si="218"/>
        <v>6</v>
      </c>
      <c r="N2332" s="27">
        <f t="shared" si="219"/>
        <v>2014</v>
      </c>
      <c r="O2332" s="25" t="str">
        <f t="shared" si="220"/>
        <v>Jun</v>
      </c>
      <c r="P2332" s="19">
        <f t="shared" si="221"/>
        <v>41837.416041666664</v>
      </c>
      <c r="Q2332" t="b">
        <v>1</v>
      </c>
      <c r="R2332">
        <v>163</v>
      </c>
      <c r="S2332" t="b">
        <v>1</v>
      </c>
      <c r="T2332" t="s">
        <v>8298</v>
      </c>
      <c r="U2332" s="8">
        <v>1.0242285714285715</v>
      </c>
      <c r="V2332" s="17">
        <f t="shared" si="216"/>
        <v>219.92638036809817</v>
      </c>
      <c r="W2332" t="s">
        <v>8336</v>
      </c>
      <c r="X2332" t="s">
        <v>8352</v>
      </c>
    </row>
    <row r="2333" spans="1:24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21">
        <f t="shared" si="217"/>
        <v>42332.691469907404</v>
      </c>
      <c r="L2333" s="24">
        <v>42332.691469907404</v>
      </c>
      <c r="M2333" s="27">
        <f t="shared" si="218"/>
        <v>11</v>
      </c>
      <c r="N2333" s="27">
        <f t="shared" si="219"/>
        <v>2015</v>
      </c>
      <c r="O2333" s="25" t="str">
        <f t="shared" si="220"/>
        <v>Nov</v>
      </c>
      <c r="P2333" s="19">
        <f t="shared" si="221"/>
        <v>42362.791666666664</v>
      </c>
      <c r="Q2333" t="b">
        <v>1</v>
      </c>
      <c r="R2333">
        <v>283</v>
      </c>
      <c r="S2333" t="b">
        <v>1</v>
      </c>
      <c r="T2333" t="s">
        <v>8298</v>
      </c>
      <c r="U2333" s="8">
        <v>1.4431375</v>
      </c>
      <c r="V2333" s="17">
        <f t="shared" si="216"/>
        <v>40.795406360424032</v>
      </c>
      <c r="W2333" t="s">
        <v>8336</v>
      </c>
      <c r="X2333" t="s">
        <v>8352</v>
      </c>
    </row>
    <row r="2334" spans="1:24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21">
        <f t="shared" si="217"/>
        <v>41838.797337962962</v>
      </c>
      <c r="L2334" s="24">
        <v>41838.797337962962</v>
      </c>
      <c r="M2334" s="27">
        <f t="shared" si="218"/>
        <v>7</v>
      </c>
      <c r="N2334" s="27">
        <f t="shared" si="219"/>
        <v>2014</v>
      </c>
      <c r="O2334" s="25" t="str">
        <f t="shared" si="220"/>
        <v>Jul</v>
      </c>
      <c r="P2334" s="19">
        <f t="shared" si="221"/>
        <v>41868.797337962962</v>
      </c>
      <c r="Q2334" t="b">
        <v>1</v>
      </c>
      <c r="R2334">
        <v>352</v>
      </c>
      <c r="S2334" t="b">
        <v>1</v>
      </c>
      <c r="T2334" t="s">
        <v>8298</v>
      </c>
      <c r="U2334" s="8">
        <v>1.06308</v>
      </c>
      <c r="V2334" s="17">
        <f t="shared" si="216"/>
        <v>75.502840909090907</v>
      </c>
      <c r="W2334" t="s">
        <v>8336</v>
      </c>
      <c r="X2334" t="s">
        <v>8352</v>
      </c>
    </row>
    <row r="2335" spans="1:24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21">
        <f t="shared" si="217"/>
        <v>42011.419803240737</v>
      </c>
      <c r="L2335" s="24">
        <v>42011.419803240744</v>
      </c>
      <c r="M2335" s="27">
        <f t="shared" si="218"/>
        <v>1</v>
      </c>
      <c r="N2335" s="27">
        <f t="shared" si="219"/>
        <v>2015</v>
      </c>
      <c r="O2335" s="25" t="str">
        <f t="shared" si="220"/>
        <v>Jan</v>
      </c>
      <c r="P2335" s="19">
        <f t="shared" si="221"/>
        <v>42041.419803240737</v>
      </c>
      <c r="Q2335" t="b">
        <v>1</v>
      </c>
      <c r="R2335">
        <v>94</v>
      </c>
      <c r="S2335" t="b">
        <v>1</v>
      </c>
      <c r="T2335" t="s">
        <v>8298</v>
      </c>
      <c r="U2335" s="8">
        <v>2.1216666666666666</v>
      </c>
      <c r="V2335" s="17">
        <f t="shared" si="216"/>
        <v>13.542553191489361</v>
      </c>
      <c r="W2335" t="s">
        <v>8336</v>
      </c>
      <c r="X2335" t="s">
        <v>8352</v>
      </c>
    </row>
    <row r="2336" spans="1:24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21">
        <f t="shared" si="217"/>
        <v>41767.442013888889</v>
      </c>
      <c r="L2336" s="24">
        <v>41767.442013888889</v>
      </c>
      <c r="M2336" s="27">
        <f t="shared" si="218"/>
        <v>5</v>
      </c>
      <c r="N2336" s="27">
        <f t="shared" si="219"/>
        <v>2014</v>
      </c>
      <c r="O2336" s="25" t="str">
        <f t="shared" si="220"/>
        <v>May</v>
      </c>
      <c r="P2336" s="19">
        <f t="shared" si="221"/>
        <v>41788.534722222219</v>
      </c>
      <c r="Q2336" t="b">
        <v>1</v>
      </c>
      <c r="R2336">
        <v>67</v>
      </c>
      <c r="S2336" t="b">
        <v>1</v>
      </c>
      <c r="T2336" t="s">
        <v>8298</v>
      </c>
      <c r="U2336" s="8">
        <v>1.0195000000000001</v>
      </c>
      <c r="V2336" s="17">
        <f t="shared" si="216"/>
        <v>60.865671641791046</v>
      </c>
      <c r="W2336" t="s">
        <v>8336</v>
      </c>
      <c r="X2336" t="s">
        <v>8352</v>
      </c>
    </row>
    <row r="2337" spans="1:24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21">
        <f t="shared" si="217"/>
        <v>41918.461782407401</v>
      </c>
      <c r="L2337" s="24">
        <v>41918.461782407408</v>
      </c>
      <c r="M2337" s="27">
        <f t="shared" si="218"/>
        <v>10</v>
      </c>
      <c r="N2337" s="27">
        <f t="shared" si="219"/>
        <v>2014</v>
      </c>
      <c r="O2337" s="25" t="str">
        <f t="shared" si="220"/>
        <v>Oct</v>
      </c>
      <c r="P2337" s="19">
        <f t="shared" si="221"/>
        <v>41948.523611111108</v>
      </c>
      <c r="Q2337" t="b">
        <v>1</v>
      </c>
      <c r="R2337">
        <v>221</v>
      </c>
      <c r="S2337" t="b">
        <v>1</v>
      </c>
      <c r="T2337" t="s">
        <v>8298</v>
      </c>
      <c r="U2337" s="8">
        <v>1.0227200000000001</v>
      </c>
      <c r="V2337" s="17">
        <f t="shared" si="216"/>
        <v>115.69230769230769</v>
      </c>
      <c r="W2337" t="s">
        <v>8336</v>
      </c>
      <c r="X2337" t="s">
        <v>8352</v>
      </c>
    </row>
    <row r="2338" spans="1:24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21">
        <f t="shared" si="217"/>
        <v>41771.363923611112</v>
      </c>
      <c r="L2338" s="24">
        <v>41771.363923611112</v>
      </c>
      <c r="M2338" s="27">
        <f t="shared" si="218"/>
        <v>5</v>
      </c>
      <c r="N2338" s="27">
        <f t="shared" si="219"/>
        <v>2014</v>
      </c>
      <c r="O2338" s="25" t="str">
        <f t="shared" si="220"/>
        <v>May</v>
      </c>
      <c r="P2338" s="19">
        <f t="shared" si="221"/>
        <v>41801.363923611112</v>
      </c>
      <c r="Q2338" t="b">
        <v>1</v>
      </c>
      <c r="R2338">
        <v>2165</v>
      </c>
      <c r="S2338" t="b">
        <v>1</v>
      </c>
      <c r="T2338" t="s">
        <v>8298</v>
      </c>
      <c r="U2338" s="8">
        <v>5.2073254999999996</v>
      </c>
      <c r="V2338" s="17">
        <f t="shared" si="216"/>
        <v>48.104623556581984</v>
      </c>
      <c r="W2338" t="s">
        <v>8336</v>
      </c>
      <c r="X2338" t="s">
        <v>8352</v>
      </c>
    </row>
    <row r="2339" spans="1:24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21">
        <f t="shared" si="217"/>
        <v>41666.716377314813</v>
      </c>
      <c r="L2339" s="24">
        <v>41666.716377314813</v>
      </c>
      <c r="M2339" s="27">
        <f t="shared" si="218"/>
        <v>1</v>
      </c>
      <c r="N2339" s="27">
        <f t="shared" si="219"/>
        <v>2014</v>
      </c>
      <c r="O2339" s="25" t="str">
        <f t="shared" si="220"/>
        <v>Jan</v>
      </c>
      <c r="P2339" s="19">
        <f t="shared" si="221"/>
        <v>41706.716377314813</v>
      </c>
      <c r="Q2339" t="b">
        <v>1</v>
      </c>
      <c r="R2339">
        <v>179</v>
      </c>
      <c r="S2339" t="b">
        <v>1</v>
      </c>
      <c r="T2339" t="s">
        <v>8298</v>
      </c>
      <c r="U2339" s="8">
        <v>1.1065833333333333</v>
      </c>
      <c r="V2339" s="17">
        <f t="shared" si="216"/>
        <v>74.184357541899445</v>
      </c>
      <c r="W2339" t="s">
        <v>8336</v>
      </c>
      <c r="X2339" t="s">
        <v>8352</v>
      </c>
    </row>
    <row r="2340" spans="1:24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21">
        <f t="shared" si="217"/>
        <v>41786.432210648149</v>
      </c>
      <c r="L2340" s="24">
        <v>41786.432210648149</v>
      </c>
      <c r="M2340" s="27">
        <f t="shared" si="218"/>
        <v>5</v>
      </c>
      <c r="N2340" s="27">
        <f t="shared" si="219"/>
        <v>2014</v>
      </c>
      <c r="O2340" s="25" t="str">
        <f t="shared" si="220"/>
        <v>May</v>
      </c>
      <c r="P2340" s="19">
        <f t="shared" si="221"/>
        <v>41816.432210648149</v>
      </c>
      <c r="Q2340" t="b">
        <v>1</v>
      </c>
      <c r="R2340">
        <v>123</v>
      </c>
      <c r="S2340" t="b">
        <v>1</v>
      </c>
      <c r="T2340" t="s">
        <v>8298</v>
      </c>
      <c r="U2340" s="8">
        <v>1.0114333333333334</v>
      </c>
      <c r="V2340" s="17">
        <f t="shared" si="216"/>
        <v>123.34552845528455</v>
      </c>
      <c r="W2340" t="s">
        <v>8336</v>
      </c>
      <c r="X2340" t="s">
        <v>8352</v>
      </c>
    </row>
    <row r="2341" spans="1:24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21">
        <f t="shared" si="217"/>
        <v>41789.688472222224</v>
      </c>
      <c r="L2341" s="24">
        <v>41789.688472222224</v>
      </c>
      <c r="M2341" s="27">
        <f t="shared" si="218"/>
        <v>5</v>
      </c>
      <c r="N2341" s="27">
        <f t="shared" si="219"/>
        <v>2014</v>
      </c>
      <c r="O2341" s="25" t="str">
        <f t="shared" si="220"/>
        <v>May</v>
      </c>
      <c r="P2341" s="19">
        <f t="shared" si="221"/>
        <v>41819.688472222224</v>
      </c>
      <c r="Q2341" t="b">
        <v>1</v>
      </c>
      <c r="R2341">
        <v>1104</v>
      </c>
      <c r="S2341" t="b">
        <v>1</v>
      </c>
      <c r="T2341" t="s">
        <v>8298</v>
      </c>
      <c r="U2341" s="8">
        <v>2.9420799999999998</v>
      </c>
      <c r="V2341" s="17">
        <f t="shared" si="216"/>
        <v>66.623188405797094</v>
      </c>
      <c r="W2341" t="s">
        <v>8336</v>
      </c>
      <c r="X2341" t="s">
        <v>8352</v>
      </c>
    </row>
    <row r="2342" spans="1:24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21">
        <f t="shared" si="217"/>
        <v>42692.591539351844</v>
      </c>
      <c r="L2342" s="24">
        <v>42692.591539351852</v>
      </c>
      <c r="M2342" s="27">
        <f t="shared" si="218"/>
        <v>11</v>
      </c>
      <c r="N2342" s="27">
        <f t="shared" si="219"/>
        <v>2016</v>
      </c>
      <c r="O2342" s="25" t="str">
        <f t="shared" si="220"/>
        <v>Nov</v>
      </c>
      <c r="P2342" s="19">
        <f t="shared" si="221"/>
        <v>42723.124305555553</v>
      </c>
      <c r="Q2342" t="b">
        <v>1</v>
      </c>
      <c r="R2342">
        <v>403</v>
      </c>
      <c r="S2342" t="b">
        <v>1</v>
      </c>
      <c r="T2342" t="s">
        <v>8298</v>
      </c>
      <c r="U2342" s="8">
        <v>1.0577749999999999</v>
      </c>
      <c r="V2342" s="17">
        <f t="shared" si="216"/>
        <v>104.99007444168734</v>
      </c>
      <c r="W2342" t="s">
        <v>8336</v>
      </c>
      <c r="X2342" t="s">
        <v>8352</v>
      </c>
    </row>
    <row r="2343" spans="1:24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21">
        <f t="shared" si="217"/>
        <v>42643.434467592589</v>
      </c>
      <c r="L2343" s="24">
        <v>42643.434467592589</v>
      </c>
      <c r="M2343" s="27">
        <f t="shared" si="218"/>
        <v>9</v>
      </c>
      <c r="N2343" s="27">
        <f t="shared" si="219"/>
        <v>2016</v>
      </c>
      <c r="O2343" s="25" t="str">
        <f t="shared" si="220"/>
        <v>Sep</v>
      </c>
      <c r="P2343" s="19">
        <f t="shared" si="221"/>
        <v>42673.434467592589</v>
      </c>
      <c r="Q2343" t="b">
        <v>0</v>
      </c>
      <c r="R2343">
        <v>0</v>
      </c>
      <c r="S2343" t="b">
        <v>0</v>
      </c>
      <c r="T2343" t="s">
        <v>8272</v>
      </c>
      <c r="U2343" s="8">
        <v>0</v>
      </c>
      <c r="V2343" s="17" t="e">
        <f t="shared" si="216"/>
        <v>#DIV/0!</v>
      </c>
      <c r="W2343" t="s">
        <v>8319</v>
      </c>
      <c r="X2343" t="s">
        <v>8320</v>
      </c>
    </row>
    <row r="2344" spans="1:24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21">
        <f t="shared" si="217"/>
        <v>42167.605370370373</v>
      </c>
      <c r="L2344" s="24">
        <v>42167.605370370373</v>
      </c>
      <c r="M2344" s="27">
        <f t="shared" si="218"/>
        <v>6</v>
      </c>
      <c r="N2344" s="27">
        <f t="shared" si="219"/>
        <v>2015</v>
      </c>
      <c r="O2344" s="25" t="str">
        <f t="shared" si="220"/>
        <v>Jun</v>
      </c>
      <c r="P2344" s="19">
        <f t="shared" si="221"/>
        <v>42197.605370370373</v>
      </c>
      <c r="Q2344" t="b">
        <v>0</v>
      </c>
      <c r="R2344">
        <v>0</v>
      </c>
      <c r="S2344" t="b">
        <v>0</v>
      </c>
      <c r="T2344" t="s">
        <v>8272</v>
      </c>
      <c r="U2344" s="8">
        <v>0</v>
      </c>
      <c r="V2344" s="17" t="e">
        <f t="shared" si="216"/>
        <v>#DIV/0!</v>
      </c>
      <c r="W2344" t="s">
        <v>8319</v>
      </c>
      <c r="X2344" t="s">
        <v>8320</v>
      </c>
    </row>
    <row r="2345" spans="1:24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21">
        <f t="shared" si="217"/>
        <v>41897.49386574074</v>
      </c>
      <c r="L2345" s="24">
        <v>41897.49386574074</v>
      </c>
      <c r="M2345" s="27">
        <f t="shared" si="218"/>
        <v>9</v>
      </c>
      <c r="N2345" s="27">
        <f t="shared" si="219"/>
        <v>2014</v>
      </c>
      <c r="O2345" s="25" t="str">
        <f t="shared" si="220"/>
        <v>Sep</v>
      </c>
      <c r="P2345" s="19">
        <f t="shared" si="221"/>
        <v>41918</v>
      </c>
      <c r="Q2345" t="b">
        <v>0</v>
      </c>
      <c r="R2345">
        <v>1</v>
      </c>
      <c r="S2345" t="b">
        <v>0</v>
      </c>
      <c r="T2345" t="s">
        <v>8272</v>
      </c>
      <c r="U2345" s="8">
        <v>0.03</v>
      </c>
      <c r="V2345" s="17">
        <f t="shared" si="216"/>
        <v>300</v>
      </c>
      <c r="W2345" t="s">
        <v>8319</v>
      </c>
      <c r="X2345" t="s">
        <v>8320</v>
      </c>
    </row>
    <row r="2346" spans="1:24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21">
        <f t="shared" si="217"/>
        <v>42327.616956018515</v>
      </c>
      <c r="L2346" s="24">
        <v>42327.616956018515</v>
      </c>
      <c r="M2346" s="27">
        <f t="shared" si="218"/>
        <v>11</v>
      </c>
      <c r="N2346" s="27">
        <f t="shared" si="219"/>
        <v>2015</v>
      </c>
      <c r="O2346" s="25" t="str">
        <f t="shared" si="220"/>
        <v>Nov</v>
      </c>
      <c r="P2346" s="19">
        <f t="shared" si="221"/>
        <v>42377.615972222215</v>
      </c>
      <c r="Q2346" t="b">
        <v>0</v>
      </c>
      <c r="R2346">
        <v>1</v>
      </c>
      <c r="S2346" t="b">
        <v>0</v>
      </c>
      <c r="T2346" t="s">
        <v>8272</v>
      </c>
      <c r="U2346" s="8">
        <v>1E-3</v>
      </c>
      <c r="V2346" s="17">
        <f t="shared" si="216"/>
        <v>1</v>
      </c>
      <c r="W2346" t="s">
        <v>8319</v>
      </c>
      <c r="X2346" t="s">
        <v>8320</v>
      </c>
    </row>
    <row r="2347" spans="1:24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21">
        <f t="shared" si="217"/>
        <v>42515.519317129627</v>
      </c>
      <c r="L2347" s="24">
        <v>42515.519317129627</v>
      </c>
      <c r="M2347" s="27">
        <f t="shared" si="218"/>
        <v>5</v>
      </c>
      <c r="N2347" s="27">
        <f t="shared" si="219"/>
        <v>2016</v>
      </c>
      <c r="O2347" s="25" t="str">
        <f t="shared" si="220"/>
        <v>May</v>
      </c>
      <c r="P2347" s="19">
        <f t="shared" si="221"/>
        <v>42545.519317129627</v>
      </c>
      <c r="Q2347" t="b">
        <v>0</v>
      </c>
      <c r="R2347">
        <v>0</v>
      </c>
      <c r="S2347" t="b">
        <v>0</v>
      </c>
      <c r="T2347" t="s">
        <v>8272</v>
      </c>
      <c r="U2347" s="8">
        <v>0</v>
      </c>
      <c r="V2347" s="17" t="e">
        <f t="shared" si="216"/>
        <v>#DIV/0!</v>
      </c>
      <c r="W2347" t="s">
        <v>8319</v>
      </c>
      <c r="X2347" t="s">
        <v>8320</v>
      </c>
    </row>
    <row r="2348" spans="1:24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21">
        <f t="shared" si="217"/>
        <v>42059.79347222222</v>
      </c>
      <c r="L2348" s="24">
        <v>42059.79347222222</v>
      </c>
      <c r="M2348" s="27">
        <f t="shared" si="218"/>
        <v>2</v>
      </c>
      <c r="N2348" s="27">
        <f t="shared" si="219"/>
        <v>2015</v>
      </c>
      <c r="O2348" s="25" t="str">
        <f t="shared" si="220"/>
        <v>Feb</v>
      </c>
      <c r="P2348" s="19">
        <f t="shared" si="221"/>
        <v>42094.777083333327</v>
      </c>
      <c r="Q2348" t="b">
        <v>0</v>
      </c>
      <c r="R2348">
        <v>3</v>
      </c>
      <c r="S2348" t="b">
        <v>0</v>
      </c>
      <c r="T2348" t="s">
        <v>8272</v>
      </c>
      <c r="U2348" s="8">
        <v>6.4999999999999997E-4</v>
      </c>
      <c r="V2348" s="17">
        <f t="shared" si="216"/>
        <v>13</v>
      </c>
      <c r="W2348" t="s">
        <v>8319</v>
      </c>
      <c r="X2348" t="s">
        <v>8320</v>
      </c>
    </row>
    <row r="2349" spans="1:24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21">
        <f t="shared" si="217"/>
        <v>42615.590636574074</v>
      </c>
      <c r="L2349" s="24">
        <v>42615.590636574074</v>
      </c>
      <c r="M2349" s="27">
        <f t="shared" si="218"/>
        <v>9</v>
      </c>
      <c r="N2349" s="27">
        <f t="shared" si="219"/>
        <v>2016</v>
      </c>
      <c r="O2349" s="25" t="str">
        <f t="shared" si="220"/>
        <v>Sep</v>
      </c>
      <c r="P2349" s="19">
        <f t="shared" si="221"/>
        <v>42660.590636574074</v>
      </c>
      <c r="Q2349" t="b">
        <v>0</v>
      </c>
      <c r="R2349">
        <v>1</v>
      </c>
      <c r="S2349" t="b">
        <v>0</v>
      </c>
      <c r="T2349" t="s">
        <v>8272</v>
      </c>
      <c r="U2349" s="8">
        <v>1.4999999999999999E-2</v>
      </c>
      <c r="V2349" s="17">
        <f t="shared" si="216"/>
        <v>15</v>
      </c>
      <c r="W2349" t="s">
        <v>8319</v>
      </c>
      <c r="X2349" t="s">
        <v>8320</v>
      </c>
    </row>
    <row r="2350" spans="1:24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21">
        <f t="shared" si="217"/>
        <v>42577.39902777777</v>
      </c>
      <c r="L2350" s="24">
        <v>42577.399027777778</v>
      </c>
      <c r="M2350" s="27">
        <f t="shared" si="218"/>
        <v>7</v>
      </c>
      <c r="N2350" s="27">
        <f t="shared" si="219"/>
        <v>2016</v>
      </c>
      <c r="O2350" s="25" t="str">
        <f t="shared" si="220"/>
        <v>Jul</v>
      </c>
      <c r="P2350" s="19">
        <f t="shared" si="221"/>
        <v>42607.39902777777</v>
      </c>
      <c r="Q2350" t="b">
        <v>0</v>
      </c>
      <c r="R2350">
        <v>5</v>
      </c>
      <c r="S2350" t="b">
        <v>0</v>
      </c>
      <c r="T2350" t="s">
        <v>8272</v>
      </c>
      <c r="U2350" s="8">
        <v>3.8571428571428572E-3</v>
      </c>
      <c r="V2350" s="17">
        <f t="shared" si="216"/>
        <v>54</v>
      </c>
      <c r="W2350" t="s">
        <v>8319</v>
      </c>
      <c r="X2350" t="s">
        <v>8320</v>
      </c>
    </row>
    <row r="2351" spans="1:24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21">
        <f t="shared" si="217"/>
        <v>42360.723819444444</v>
      </c>
      <c r="L2351" s="24">
        <v>42360.723819444444</v>
      </c>
      <c r="M2351" s="27">
        <f t="shared" si="218"/>
        <v>12</v>
      </c>
      <c r="N2351" s="27">
        <f t="shared" si="219"/>
        <v>2015</v>
      </c>
      <c r="O2351" s="25" t="str">
        <f t="shared" si="220"/>
        <v>Dec</v>
      </c>
      <c r="P2351" s="19">
        <f t="shared" si="221"/>
        <v>42420.723819444444</v>
      </c>
      <c r="Q2351" t="b">
        <v>0</v>
      </c>
      <c r="R2351">
        <v>0</v>
      </c>
      <c r="S2351" t="b">
        <v>0</v>
      </c>
      <c r="T2351" t="s">
        <v>8272</v>
      </c>
      <c r="U2351" s="8">
        <v>0</v>
      </c>
      <c r="V2351" s="17" t="e">
        <f t="shared" si="216"/>
        <v>#DIV/0!</v>
      </c>
      <c r="W2351" t="s">
        <v>8319</v>
      </c>
      <c r="X2351" t="s">
        <v>8320</v>
      </c>
    </row>
    <row r="2352" spans="1:24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21">
        <f t="shared" si="217"/>
        <v>42198.567453703705</v>
      </c>
      <c r="L2352" s="24">
        <v>42198.567453703705</v>
      </c>
      <c r="M2352" s="27">
        <f t="shared" si="218"/>
        <v>7</v>
      </c>
      <c r="N2352" s="27">
        <f t="shared" si="219"/>
        <v>2015</v>
      </c>
      <c r="O2352" s="25" t="str">
        <f t="shared" si="220"/>
        <v>Jul</v>
      </c>
      <c r="P2352" s="19">
        <f t="shared" si="221"/>
        <v>42227.567453703705</v>
      </c>
      <c r="Q2352" t="b">
        <v>0</v>
      </c>
      <c r="R2352">
        <v>0</v>
      </c>
      <c r="S2352" t="b">
        <v>0</v>
      </c>
      <c r="T2352" t="s">
        <v>8272</v>
      </c>
      <c r="U2352" s="8">
        <v>0</v>
      </c>
      <c r="V2352" s="17" t="e">
        <f t="shared" si="216"/>
        <v>#DIV/0!</v>
      </c>
      <c r="W2352" t="s">
        <v>8319</v>
      </c>
      <c r="X2352" t="s">
        <v>8320</v>
      </c>
    </row>
    <row r="2353" spans="1:24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21">
        <f t="shared" si="217"/>
        <v>42708.633912037032</v>
      </c>
      <c r="L2353" s="24">
        <v>42708.633912037039</v>
      </c>
      <c r="M2353" s="27">
        <f t="shared" si="218"/>
        <v>12</v>
      </c>
      <c r="N2353" s="27">
        <f t="shared" si="219"/>
        <v>2016</v>
      </c>
      <c r="O2353" s="25" t="str">
        <f t="shared" si="220"/>
        <v>Dec</v>
      </c>
      <c r="P2353" s="19">
        <f t="shared" si="221"/>
        <v>42738.633912037032</v>
      </c>
      <c r="Q2353" t="b">
        <v>0</v>
      </c>
      <c r="R2353">
        <v>7</v>
      </c>
      <c r="S2353" t="b">
        <v>0</v>
      </c>
      <c r="T2353" t="s">
        <v>8272</v>
      </c>
      <c r="U2353" s="8">
        <v>5.7142857142857143E-3</v>
      </c>
      <c r="V2353" s="17">
        <f t="shared" si="216"/>
        <v>15.428571428571429</v>
      </c>
      <c r="W2353" t="s">
        <v>8319</v>
      </c>
      <c r="X2353" t="s">
        <v>8320</v>
      </c>
    </row>
    <row r="2354" spans="1:24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21">
        <f t="shared" si="217"/>
        <v>42093.892812500002</v>
      </c>
      <c r="L2354" s="24">
        <v>42093.892812500002</v>
      </c>
      <c r="M2354" s="27">
        <f t="shared" si="218"/>
        <v>3</v>
      </c>
      <c r="N2354" s="27">
        <f t="shared" si="219"/>
        <v>2015</v>
      </c>
      <c r="O2354" s="25" t="str">
        <f t="shared" si="220"/>
        <v>Mar</v>
      </c>
      <c r="P2354" s="19">
        <f t="shared" si="221"/>
        <v>42123.892812500002</v>
      </c>
      <c r="Q2354" t="b">
        <v>0</v>
      </c>
      <c r="R2354">
        <v>0</v>
      </c>
      <c r="S2354" t="b">
        <v>0</v>
      </c>
      <c r="T2354" t="s">
        <v>8272</v>
      </c>
      <c r="U2354" s="8">
        <v>0</v>
      </c>
      <c r="V2354" s="17" t="e">
        <f t="shared" si="216"/>
        <v>#DIV/0!</v>
      </c>
      <c r="W2354" t="s">
        <v>8319</v>
      </c>
      <c r="X2354" t="s">
        <v>8320</v>
      </c>
    </row>
    <row r="2355" spans="1:24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21">
        <f t="shared" si="217"/>
        <v>42101.425370370365</v>
      </c>
      <c r="L2355" s="24">
        <v>42101.425370370373</v>
      </c>
      <c r="M2355" s="27">
        <f t="shared" si="218"/>
        <v>4</v>
      </c>
      <c r="N2355" s="27">
        <f t="shared" si="219"/>
        <v>2015</v>
      </c>
      <c r="O2355" s="25" t="str">
        <f t="shared" si="220"/>
        <v>Apr</v>
      </c>
      <c r="P2355" s="19">
        <f t="shared" si="221"/>
        <v>42161.425370370365</v>
      </c>
      <c r="Q2355" t="b">
        <v>0</v>
      </c>
      <c r="R2355">
        <v>0</v>
      </c>
      <c r="S2355" t="b">
        <v>0</v>
      </c>
      <c r="T2355" t="s">
        <v>8272</v>
      </c>
      <c r="U2355" s="8">
        <v>0</v>
      </c>
      <c r="V2355" s="17" t="e">
        <f t="shared" si="216"/>
        <v>#DIV/0!</v>
      </c>
      <c r="W2355" t="s">
        <v>8319</v>
      </c>
      <c r="X2355" t="s">
        <v>8320</v>
      </c>
    </row>
    <row r="2356" spans="1:24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21">
        <f t="shared" si="217"/>
        <v>42103.467847222222</v>
      </c>
      <c r="L2356" s="24">
        <v>42103.467847222222</v>
      </c>
      <c r="M2356" s="27">
        <f t="shared" si="218"/>
        <v>4</v>
      </c>
      <c r="N2356" s="27">
        <f t="shared" si="219"/>
        <v>2015</v>
      </c>
      <c r="O2356" s="25" t="str">
        <f t="shared" si="220"/>
        <v>Apr</v>
      </c>
      <c r="P2356" s="19">
        <f t="shared" si="221"/>
        <v>42115.467847222222</v>
      </c>
      <c r="Q2356" t="b">
        <v>0</v>
      </c>
      <c r="R2356">
        <v>1</v>
      </c>
      <c r="S2356" t="b">
        <v>0</v>
      </c>
      <c r="T2356" t="s">
        <v>8272</v>
      </c>
      <c r="U2356" s="8">
        <v>7.1428571428571429E-4</v>
      </c>
      <c r="V2356" s="17">
        <f t="shared" si="216"/>
        <v>25</v>
      </c>
      <c r="W2356" t="s">
        <v>8319</v>
      </c>
      <c r="X2356" t="s">
        <v>8320</v>
      </c>
    </row>
    <row r="2357" spans="1:24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21">
        <f t="shared" si="217"/>
        <v>41954.51458333333</v>
      </c>
      <c r="L2357" s="24">
        <v>41954.51458333333</v>
      </c>
      <c r="M2357" s="27">
        <f t="shared" si="218"/>
        <v>11</v>
      </c>
      <c r="N2357" s="27">
        <f t="shared" si="219"/>
        <v>2014</v>
      </c>
      <c r="O2357" s="25" t="str">
        <f t="shared" si="220"/>
        <v>Nov</v>
      </c>
      <c r="P2357" s="19">
        <f t="shared" si="221"/>
        <v>42014.51458333333</v>
      </c>
      <c r="Q2357" t="b">
        <v>0</v>
      </c>
      <c r="R2357">
        <v>2</v>
      </c>
      <c r="S2357" t="b">
        <v>0</v>
      </c>
      <c r="T2357" t="s">
        <v>8272</v>
      </c>
      <c r="U2357" s="8">
        <v>6.875E-3</v>
      </c>
      <c r="V2357" s="17">
        <f t="shared" si="216"/>
        <v>27.5</v>
      </c>
      <c r="W2357" t="s">
        <v>8319</v>
      </c>
      <c r="X2357" t="s">
        <v>8320</v>
      </c>
    </row>
    <row r="2358" spans="1:24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21">
        <f t="shared" si="217"/>
        <v>42096.709907407407</v>
      </c>
      <c r="L2358" s="24">
        <v>42096.709907407407</v>
      </c>
      <c r="M2358" s="27">
        <f t="shared" si="218"/>
        <v>4</v>
      </c>
      <c r="N2358" s="27">
        <f t="shared" si="219"/>
        <v>2015</v>
      </c>
      <c r="O2358" s="25" t="str">
        <f t="shared" si="220"/>
        <v>Apr</v>
      </c>
      <c r="P2358" s="19">
        <f t="shared" si="221"/>
        <v>42126.709907407407</v>
      </c>
      <c r="Q2358" t="b">
        <v>0</v>
      </c>
      <c r="R2358">
        <v>0</v>
      </c>
      <c r="S2358" t="b">
        <v>0</v>
      </c>
      <c r="T2358" t="s">
        <v>8272</v>
      </c>
      <c r="U2358" s="8">
        <v>0</v>
      </c>
      <c r="V2358" s="17" t="e">
        <f t="shared" si="216"/>
        <v>#DIV/0!</v>
      </c>
      <c r="W2358" t="s">
        <v>8319</v>
      </c>
      <c r="X2358" t="s">
        <v>8320</v>
      </c>
    </row>
    <row r="2359" spans="1:24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21">
        <f t="shared" si="217"/>
        <v>42130.575277777774</v>
      </c>
      <c r="L2359" s="24">
        <v>42130.575277777774</v>
      </c>
      <c r="M2359" s="27">
        <f t="shared" si="218"/>
        <v>5</v>
      </c>
      <c r="N2359" s="27">
        <f t="shared" si="219"/>
        <v>2015</v>
      </c>
      <c r="O2359" s="25" t="str">
        <f t="shared" si="220"/>
        <v>May</v>
      </c>
      <c r="P2359" s="19">
        <f t="shared" si="221"/>
        <v>42160.575277777774</v>
      </c>
      <c r="Q2359" t="b">
        <v>0</v>
      </c>
      <c r="R2359">
        <v>0</v>
      </c>
      <c r="S2359" t="b">
        <v>0</v>
      </c>
      <c r="T2359" t="s">
        <v>8272</v>
      </c>
      <c r="U2359" s="8">
        <v>0</v>
      </c>
      <c r="V2359" s="17" t="e">
        <f t="shared" si="216"/>
        <v>#DIV/0!</v>
      </c>
      <c r="W2359" t="s">
        <v>8319</v>
      </c>
      <c r="X2359" t="s">
        <v>8320</v>
      </c>
    </row>
    <row r="2360" spans="1:24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21">
        <f t="shared" si="217"/>
        <v>42264.411782407406</v>
      </c>
      <c r="L2360" s="24">
        <v>42264.411782407406</v>
      </c>
      <c r="M2360" s="27">
        <f t="shared" si="218"/>
        <v>9</v>
      </c>
      <c r="N2360" s="27">
        <f t="shared" si="219"/>
        <v>2015</v>
      </c>
      <c r="O2360" s="25" t="str">
        <f t="shared" si="220"/>
        <v>Sep</v>
      </c>
      <c r="P2360" s="19">
        <f t="shared" si="221"/>
        <v>42294.411782407406</v>
      </c>
      <c r="Q2360" t="b">
        <v>0</v>
      </c>
      <c r="R2360">
        <v>0</v>
      </c>
      <c r="S2360" t="b">
        <v>0</v>
      </c>
      <c r="T2360" t="s">
        <v>8272</v>
      </c>
      <c r="U2360" s="8">
        <v>0</v>
      </c>
      <c r="V2360" s="17" t="e">
        <f t="shared" si="216"/>
        <v>#DIV/0!</v>
      </c>
      <c r="W2360" t="s">
        <v>8319</v>
      </c>
      <c r="X2360" t="s">
        <v>8320</v>
      </c>
    </row>
    <row r="2361" spans="1:24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21">
        <f t="shared" si="217"/>
        <v>41978.722638888888</v>
      </c>
      <c r="L2361" s="24">
        <v>41978.722638888888</v>
      </c>
      <c r="M2361" s="27">
        <f t="shared" si="218"/>
        <v>12</v>
      </c>
      <c r="N2361" s="27">
        <f t="shared" si="219"/>
        <v>2014</v>
      </c>
      <c r="O2361" s="25" t="str">
        <f t="shared" si="220"/>
        <v>Dec</v>
      </c>
      <c r="P2361" s="19">
        <f t="shared" si="221"/>
        <v>42034.818749999999</v>
      </c>
      <c r="Q2361" t="b">
        <v>0</v>
      </c>
      <c r="R2361">
        <v>3</v>
      </c>
      <c r="S2361" t="b">
        <v>0</v>
      </c>
      <c r="T2361" t="s">
        <v>8272</v>
      </c>
      <c r="U2361" s="8">
        <v>0.14680000000000001</v>
      </c>
      <c r="V2361" s="17">
        <f t="shared" si="216"/>
        <v>367</v>
      </c>
      <c r="W2361" t="s">
        <v>8319</v>
      </c>
      <c r="X2361" t="s">
        <v>8320</v>
      </c>
    </row>
    <row r="2362" spans="1:24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21">
        <f t="shared" si="217"/>
        <v>42159.441249999996</v>
      </c>
      <c r="L2362" s="24">
        <v>42159.441250000003</v>
      </c>
      <c r="M2362" s="27">
        <f t="shared" si="218"/>
        <v>6</v>
      </c>
      <c r="N2362" s="27">
        <f t="shared" si="219"/>
        <v>2015</v>
      </c>
      <c r="O2362" s="25" t="str">
        <f t="shared" si="220"/>
        <v>Jun</v>
      </c>
      <c r="P2362" s="19">
        <f t="shared" si="221"/>
        <v>42219.441249999996</v>
      </c>
      <c r="Q2362" t="b">
        <v>0</v>
      </c>
      <c r="R2362">
        <v>1</v>
      </c>
      <c r="S2362" t="b">
        <v>0</v>
      </c>
      <c r="T2362" t="s">
        <v>8272</v>
      </c>
      <c r="U2362" s="8">
        <v>4.0000000000000002E-4</v>
      </c>
      <c r="V2362" s="17">
        <f t="shared" si="216"/>
        <v>2</v>
      </c>
      <c r="W2362" t="s">
        <v>8319</v>
      </c>
      <c r="X2362" t="s">
        <v>8320</v>
      </c>
    </row>
    <row r="2363" spans="1:24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21">
        <f t="shared" si="217"/>
        <v>42377.498611111114</v>
      </c>
      <c r="L2363" s="24">
        <v>42377.498611111114</v>
      </c>
      <c r="M2363" s="27">
        <f t="shared" si="218"/>
        <v>1</v>
      </c>
      <c r="N2363" s="27">
        <f t="shared" si="219"/>
        <v>2016</v>
      </c>
      <c r="O2363" s="25" t="str">
        <f t="shared" si="220"/>
        <v>Jan</v>
      </c>
      <c r="P2363" s="19">
        <f t="shared" si="221"/>
        <v>42407.498611111114</v>
      </c>
      <c r="Q2363" t="b">
        <v>0</v>
      </c>
      <c r="R2363">
        <v>0</v>
      </c>
      <c r="S2363" t="b">
        <v>0</v>
      </c>
      <c r="T2363" t="s">
        <v>8272</v>
      </c>
      <c r="U2363" s="8">
        <v>0</v>
      </c>
      <c r="V2363" s="17" t="e">
        <f t="shared" si="216"/>
        <v>#DIV/0!</v>
      </c>
      <c r="W2363" t="s">
        <v>8319</v>
      </c>
      <c r="X2363" t="s">
        <v>8320</v>
      </c>
    </row>
    <row r="2364" spans="1:24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21">
        <f t="shared" si="217"/>
        <v>42466.650555555556</v>
      </c>
      <c r="L2364" s="24">
        <v>42466.650555555556</v>
      </c>
      <c r="M2364" s="27">
        <f t="shared" si="218"/>
        <v>4</v>
      </c>
      <c r="N2364" s="27">
        <f t="shared" si="219"/>
        <v>2016</v>
      </c>
      <c r="O2364" s="25" t="str">
        <f t="shared" si="220"/>
        <v>Apr</v>
      </c>
      <c r="P2364" s="19">
        <f t="shared" si="221"/>
        <v>42490.708333333336</v>
      </c>
      <c r="Q2364" t="b">
        <v>0</v>
      </c>
      <c r="R2364">
        <v>2</v>
      </c>
      <c r="S2364" t="b">
        <v>0</v>
      </c>
      <c r="T2364" t="s">
        <v>8272</v>
      </c>
      <c r="U2364" s="8">
        <v>0.2857142857142857</v>
      </c>
      <c r="V2364" s="17">
        <f t="shared" si="216"/>
        <v>60</v>
      </c>
      <c r="W2364" t="s">
        <v>8319</v>
      </c>
      <c r="X2364" t="s">
        <v>8320</v>
      </c>
    </row>
    <row r="2365" spans="1:24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21">
        <f t="shared" si="217"/>
        <v>41954.47997685185</v>
      </c>
      <c r="L2365" s="24">
        <v>41954.47997685185</v>
      </c>
      <c r="M2365" s="27">
        <f t="shared" si="218"/>
        <v>11</v>
      </c>
      <c r="N2365" s="27">
        <f t="shared" si="219"/>
        <v>2014</v>
      </c>
      <c r="O2365" s="25" t="str">
        <f t="shared" si="220"/>
        <v>Nov</v>
      </c>
      <c r="P2365" s="19">
        <f t="shared" si="221"/>
        <v>41984.47997685185</v>
      </c>
      <c r="Q2365" t="b">
        <v>0</v>
      </c>
      <c r="R2365">
        <v>0</v>
      </c>
      <c r="S2365" t="b">
        <v>0</v>
      </c>
      <c r="T2365" t="s">
        <v>8272</v>
      </c>
      <c r="U2365" s="8">
        <v>0</v>
      </c>
      <c r="V2365" s="17" t="e">
        <f t="shared" si="216"/>
        <v>#DIV/0!</v>
      </c>
      <c r="W2365" t="s">
        <v>8319</v>
      </c>
      <c r="X2365" t="s">
        <v>8320</v>
      </c>
    </row>
    <row r="2366" spans="1:24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21">
        <f t="shared" si="217"/>
        <v>42321.803240740737</v>
      </c>
      <c r="L2366" s="24">
        <v>42321.803240740737</v>
      </c>
      <c r="M2366" s="27">
        <f t="shared" si="218"/>
        <v>11</v>
      </c>
      <c r="N2366" s="27">
        <f t="shared" si="219"/>
        <v>2015</v>
      </c>
      <c r="O2366" s="25" t="str">
        <f t="shared" si="220"/>
        <v>Nov</v>
      </c>
      <c r="P2366" s="19">
        <f t="shared" si="221"/>
        <v>42366.803240740737</v>
      </c>
      <c r="Q2366" t="b">
        <v>0</v>
      </c>
      <c r="R2366">
        <v>0</v>
      </c>
      <c r="S2366" t="b">
        <v>0</v>
      </c>
      <c r="T2366" t="s">
        <v>8272</v>
      </c>
      <c r="U2366" s="8">
        <v>0</v>
      </c>
      <c r="V2366" s="17" t="e">
        <f t="shared" si="216"/>
        <v>#DIV/0!</v>
      </c>
      <c r="W2366" t="s">
        <v>8319</v>
      </c>
      <c r="X2366" t="s">
        <v>8320</v>
      </c>
    </row>
    <row r="2367" spans="1:24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21">
        <f t="shared" si="217"/>
        <v>42248.726342592585</v>
      </c>
      <c r="L2367" s="24">
        <v>42248.726342592592</v>
      </c>
      <c r="M2367" s="27">
        <f t="shared" si="218"/>
        <v>9</v>
      </c>
      <c r="N2367" s="27">
        <f t="shared" si="219"/>
        <v>2015</v>
      </c>
      <c r="O2367" s="25" t="str">
        <f t="shared" si="220"/>
        <v>Sep</v>
      </c>
      <c r="P2367" s="19">
        <f t="shared" si="221"/>
        <v>42303.726342592585</v>
      </c>
      <c r="Q2367" t="b">
        <v>0</v>
      </c>
      <c r="R2367">
        <v>0</v>
      </c>
      <c r="S2367" t="b">
        <v>0</v>
      </c>
      <c r="T2367" t="s">
        <v>8272</v>
      </c>
      <c r="U2367" s="8">
        <v>0</v>
      </c>
      <c r="V2367" s="17" t="e">
        <f t="shared" si="216"/>
        <v>#DIV/0!</v>
      </c>
      <c r="W2367" t="s">
        <v>8319</v>
      </c>
      <c r="X2367" t="s">
        <v>8320</v>
      </c>
    </row>
    <row r="2368" spans="1:24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21">
        <f t="shared" si="217"/>
        <v>42346.528067129628</v>
      </c>
      <c r="L2368" s="24">
        <v>42346.528067129628</v>
      </c>
      <c r="M2368" s="27">
        <f t="shared" si="218"/>
        <v>12</v>
      </c>
      <c r="N2368" s="27">
        <f t="shared" si="219"/>
        <v>2015</v>
      </c>
      <c r="O2368" s="25" t="str">
        <f t="shared" si="220"/>
        <v>Dec</v>
      </c>
      <c r="P2368" s="19">
        <f t="shared" si="221"/>
        <v>42386.749999999993</v>
      </c>
      <c r="Q2368" t="b">
        <v>0</v>
      </c>
      <c r="R2368">
        <v>27</v>
      </c>
      <c r="S2368" t="b">
        <v>0</v>
      </c>
      <c r="T2368" t="s">
        <v>8272</v>
      </c>
      <c r="U2368" s="8">
        <v>0.1052</v>
      </c>
      <c r="V2368" s="17">
        <f t="shared" si="216"/>
        <v>97.407407407407405</v>
      </c>
      <c r="W2368" t="s">
        <v>8319</v>
      </c>
      <c r="X2368" t="s">
        <v>8320</v>
      </c>
    </row>
    <row r="2369" spans="1:24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21">
        <f t="shared" si="217"/>
        <v>42268.323298611103</v>
      </c>
      <c r="L2369" s="24">
        <v>42268.323298611111</v>
      </c>
      <c r="M2369" s="27">
        <f t="shared" si="218"/>
        <v>9</v>
      </c>
      <c r="N2369" s="27">
        <f t="shared" si="219"/>
        <v>2015</v>
      </c>
      <c r="O2369" s="25" t="str">
        <f t="shared" si="220"/>
        <v>Sep</v>
      </c>
      <c r="P2369" s="19">
        <f t="shared" si="221"/>
        <v>42298.323298611103</v>
      </c>
      <c r="Q2369" t="b">
        <v>0</v>
      </c>
      <c r="R2369">
        <v>14</v>
      </c>
      <c r="S2369" t="b">
        <v>0</v>
      </c>
      <c r="T2369" t="s">
        <v>8272</v>
      </c>
      <c r="U2369" s="8">
        <v>1.34E-2</v>
      </c>
      <c r="V2369" s="17">
        <f t="shared" si="216"/>
        <v>47.857142857142854</v>
      </c>
      <c r="W2369" t="s">
        <v>8319</v>
      </c>
      <c r="X2369" t="s">
        <v>8320</v>
      </c>
    </row>
    <row r="2370" spans="1:24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21">
        <f t="shared" si="217"/>
        <v>42425.761759259258</v>
      </c>
      <c r="L2370" s="24">
        <v>42425.761759259258</v>
      </c>
      <c r="M2370" s="27">
        <f t="shared" si="218"/>
        <v>2</v>
      </c>
      <c r="N2370" s="27">
        <f t="shared" si="219"/>
        <v>2016</v>
      </c>
      <c r="O2370" s="25" t="str">
        <f t="shared" si="220"/>
        <v>Feb</v>
      </c>
      <c r="P2370" s="19">
        <f t="shared" si="221"/>
        <v>42485.720092592594</v>
      </c>
      <c r="Q2370" t="b">
        <v>0</v>
      </c>
      <c r="R2370">
        <v>2</v>
      </c>
      <c r="S2370" t="b">
        <v>0</v>
      </c>
      <c r="T2370" t="s">
        <v>8272</v>
      </c>
      <c r="U2370" s="8">
        <v>2.5000000000000001E-3</v>
      </c>
      <c r="V2370" s="17">
        <f t="shared" ref="V2370:V2433" si="222">E2370/R2370</f>
        <v>50</v>
      </c>
      <c r="W2370" t="s">
        <v>8319</v>
      </c>
      <c r="X2370" t="s">
        <v>8320</v>
      </c>
    </row>
    <row r="2371" spans="1:24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21">
        <f t="shared" ref="K2371:K2434" si="223">(J2370/86400)+25569+(-5/24)</f>
        <v>42063.513483796291</v>
      </c>
      <c r="L2371" s="24">
        <v>42063.513483796298</v>
      </c>
      <c r="M2371" s="27">
        <f t="shared" ref="M2371:M2434" si="224">MONTH(L2371)</f>
        <v>2</v>
      </c>
      <c r="N2371" s="27">
        <f t="shared" ref="N2371:N2434" si="225">YEAR(L2371)</f>
        <v>2015</v>
      </c>
      <c r="O2371" s="25" t="str">
        <f t="shared" ref="O2371:O2434" si="226">VLOOKUP($M2371,$AI$3:$AJ$14,2,FALSE)</f>
        <v>Feb</v>
      </c>
      <c r="P2371" s="19">
        <f t="shared" ref="P2371:P2434" si="227">(I2370/86400)+25569+(-5/24)</f>
        <v>42108.471817129626</v>
      </c>
      <c r="Q2371" t="b">
        <v>0</v>
      </c>
      <c r="R2371">
        <v>0</v>
      </c>
      <c r="S2371" t="b">
        <v>0</v>
      </c>
      <c r="T2371" t="s">
        <v>8272</v>
      </c>
      <c r="U2371" s="8">
        <v>0</v>
      </c>
      <c r="V2371" s="17" t="e">
        <f t="shared" si="222"/>
        <v>#DIV/0!</v>
      </c>
      <c r="W2371" t="s">
        <v>8319</v>
      </c>
      <c r="X2371" t="s">
        <v>8320</v>
      </c>
    </row>
    <row r="2372" spans="1:24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21">
        <f t="shared" si="223"/>
        <v>42380.60429398148</v>
      </c>
      <c r="L2372" s="24">
        <v>42380.60429398148</v>
      </c>
      <c r="M2372" s="27">
        <f t="shared" si="224"/>
        <v>1</v>
      </c>
      <c r="N2372" s="27">
        <f t="shared" si="225"/>
        <v>2016</v>
      </c>
      <c r="O2372" s="25" t="str">
        <f t="shared" si="226"/>
        <v>Jan</v>
      </c>
      <c r="P2372" s="19">
        <f t="shared" si="227"/>
        <v>42410.60429398148</v>
      </c>
      <c r="Q2372" t="b">
        <v>0</v>
      </c>
      <c r="R2372">
        <v>4</v>
      </c>
      <c r="S2372" t="b">
        <v>0</v>
      </c>
      <c r="T2372" t="s">
        <v>8272</v>
      </c>
      <c r="U2372" s="8">
        <v>3.2799999999999999E-3</v>
      </c>
      <c r="V2372" s="17">
        <f t="shared" si="222"/>
        <v>20.5</v>
      </c>
      <c r="W2372" t="s">
        <v>8319</v>
      </c>
      <c r="X2372" t="s">
        <v>8320</v>
      </c>
    </row>
    <row r="2373" spans="1:24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21">
        <f t="shared" si="223"/>
        <v>41960.980798611105</v>
      </c>
      <c r="L2373" s="24">
        <v>41960.980798611112</v>
      </c>
      <c r="M2373" s="27">
        <f t="shared" si="224"/>
        <v>11</v>
      </c>
      <c r="N2373" s="27">
        <f t="shared" si="225"/>
        <v>2014</v>
      </c>
      <c r="O2373" s="25" t="str">
        <f t="shared" si="226"/>
        <v>Nov</v>
      </c>
      <c r="P2373" s="19">
        <f t="shared" si="227"/>
        <v>41990.980798611105</v>
      </c>
      <c r="Q2373" t="b">
        <v>0</v>
      </c>
      <c r="R2373">
        <v>0</v>
      </c>
      <c r="S2373" t="b">
        <v>0</v>
      </c>
      <c r="T2373" t="s">
        <v>8272</v>
      </c>
      <c r="U2373" s="8">
        <v>0</v>
      </c>
      <c r="V2373" s="17" t="e">
        <f t="shared" si="222"/>
        <v>#DIV/0!</v>
      </c>
      <c r="W2373" t="s">
        <v>8319</v>
      </c>
      <c r="X2373" t="s">
        <v>8320</v>
      </c>
    </row>
    <row r="2374" spans="1:24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21">
        <f t="shared" si="223"/>
        <v>42150.569398148145</v>
      </c>
      <c r="L2374" s="24">
        <v>42150.569398148145</v>
      </c>
      <c r="M2374" s="27">
        <f t="shared" si="224"/>
        <v>5</v>
      </c>
      <c r="N2374" s="27">
        <f t="shared" si="225"/>
        <v>2015</v>
      </c>
      <c r="O2374" s="25" t="str">
        <f t="shared" si="226"/>
        <v>May</v>
      </c>
      <c r="P2374" s="19">
        <f t="shared" si="227"/>
        <v>42180.569398148145</v>
      </c>
      <c r="Q2374" t="b">
        <v>0</v>
      </c>
      <c r="R2374">
        <v>6</v>
      </c>
      <c r="S2374" t="b">
        <v>0</v>
      </c>
      <c r="T2374" t="s">
        <v>8272</v>
      </c>
      <c r="U2374" s="8">
        <v>3.272727272727273E-2</v>
      </c>
      <c r="V2374" s="17">
        <f t="shared" si="222"/>
        <v>30</v>
      </c>
      <c r="W2374" t="s">
        <v>8319</v>
      </c>
      <c r="X2374" t="s">
        <v>8320</v>
      </c>
    </row>
    <row r="2375" spans="1:24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21">
        <f t="shared" si="223"/>
        <v>42087.860775462956</v>
      </c>
      <c r="L2375" s="24">
        <v>42087.860775462963</v>
      </c>
      <c r="M2375" s="27">
        <f t="shared" si="224"/>
        <v>3</v>
      </c>
      <c r="N2375" s="27">
        <f t="shared" si="225"/>
        <v>2015</v>
      </c>
      <c r="O2375" s="25" t="str">
        <f t="shared" si="226"/>
        <v>Mar</v>
      </c>
      <c r="P2375" s="19">
        <f t="shared" si="227"/>
        <v>42117.860775462956</v>
      </c>
      <c r="Q2375" t="b">
        <v>0</v>
      </c>
      <c r="R2375">
        <v>1</v>
      </c>
      <c r="S2375" t="b">
        <v>0</v>
      </c>
      <c r="T2375" t="s">
        <v>8272</v>
      </c>
      <c r="U2375" s="8">
        <v>5.8823529411764708E-5</v>
      </c>
      <c r="V2375" s="17">
        <f t="shared" si="222"/>
        <v>50</v>
      </c>
      <c r="W2375" t="s">
        <v>8319</v>
      </c>
      <c r="X2375" t="s">
        <v>8320</v>
      </c>
    </row>
    <row r="2376" spans="1:24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21">
        <f t="shared" si="223"/>
        <v>42215.453981481478</v>
      </c>
      <c r="L2376" s="24">
        <v>42215.453981481478</v>
      </c>
      <c r="M2376" s="27">
        <f t="shared" si="224"/>
        <v>7</v>
      </c>
      <c r="N2376" s="27">
        <f t="shared" si="225"/>
        <v>2015</v>
      </c>
      <c r="O2376" s="25" t="str">
        <f t="shared" si="226"/>
        <v>Jul</v>
      </c>
      <c r="P2376" s="19">
        <f t="shared" si="227"/>
        <v>42245.453981481478</v>
      </c>
      <c r="Q2376" t="b">
        <v>0</v>
      </c>
      <c r="R2376">
        <v>1</v>
      </c>
      <c r="S2376" t="b">
        <v>0</v>
      </c>
      <c r="T2376" t="s">
        <v>8272</v>
      </c>
      <c r="U2376" s="8">
        <v>4.5454545454545455E-4</v>
      </c>
      <c r="V2376" s="17">
        <f t="shared" si="222"/>
        <v>10</v>
      </c>
      <c r="W2376" t="s">
        <v>8319</v>
      </c>
      <c r="X2376" t="s">
        <v>8320</v>
      </c>
    </row>
    <row r="2377" spans="1:24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21">
        <f t="shared" si="223"/>
        <v>42017.634953703702</v>
      </c>
      <c r="L2377" s="24">
        <v>42017.634953703702</v>
      </c>
      <c r="M2377" s="27">
        <f t="shared" si="224"/>
        <v>1</v>
      </c>
      <c r="N2377" s="27">
        <f t="shared" si="225"/>
        <v>2015</v>
      </c>
      <c r="O2377" s="25" t="str">
        <f t="shared" si="226"/>
        <v>Jan</v>
      </c>
      <c r="P2377" s="19">
        <f t="shared" si="227"/>
        <v>42047.634953703702</v>
      </c>
      <c r="Q2377" t="b">
        <v>0</v>
      </c>
      <c r="R2377">
        <v>0</v>
      </c>
      <c r="S2377" t="b">
        <v>0</v>
      </c>
      <c r="T2377" t="s">
        <v>8272</v>
      </c>
      <c r="U2377" s="8">
        <v>0</v>
      </c>
      <c r="V2377" s="17" t="e">
        <f t="shared" si="222"/>
        <v>#DIV/0!</v>
      </c>
      <c r="W2377" t="s">
        <v>8319</v>
      </c>
      <c r="X2377" t="s">
        <v>8320</v>
      </c>
    </row>
    <row r="2378" spans="1:24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21">
        <f t="shared" si="223"/>
        <v>42592.627743055556</v>
      </c>
      <c r="L2378" s="24">
        <v>42592.627743055556</v>
      </c>
      <c r="M2378" s="27">
        <f t="shared" si="224"/>
        <v>8</v>
      </c>
      <c r="N2378" s="27">
        <f t="shared" si="225"/>
        <v>2016</v>
      </c>
      <c r="O2378" s="25" t="str">
        <f t="shared" si="226"/>
        <v>Aug</v>
      </c>
      <c r="P2378" s="19">
        <f t="shared" si="227"/>
        <v>42622.627743055556</v>
      </c>
      <c r="Q2378" t="b">
        <v>0</v>
      </c>
      <c r="R2378">
        <v>4</v>
      </c>
      <c r="S2378" t="b">
        <v>0</v>
      </c>
      <c r="T2378" t="s">
        <v>8272</v>
      </c>
      <c r="U2378" s="8">
        <v>0.10877666666666666</v>
      </c>
      <c r="V2378" s="17">
        <f t="shared" si="222"/>
        <v>81.582499999999996</v>
      </c>
      <c r="W2378" t="s">
        <v>8319</v>
      </c>
      <c r="X2378" t="s">
        <v>8320</v>
      </c>
    </row>
    <row r="2379" spans="1:24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21">
        <f t="shared" si="223"/>
        <v>42318.717199074068</v>
      </c>
      <c r="L2379" s="24">
        <v>42318.717199074075</v>
      </c>
      <c r="M2379" s="27">
        <f t="shared" si="224"/>
        <v>11</v>
      </c>
      <c r="N2379" s="27">
        <f t="shared" si="225"/>
        <v>2015</v>
      </c>
      <c r="O2379" s="25" t="str">
        <f t="shared" si="226"/>
        <v>Nov</v>
      </c>
      <c r="P2379" s="19">
        <f t="shared" si="227"/>
        <v>42348.717199074068</v>
      </c>
      <c r="Q2379" t="b">
        <v>0</v>
      </c>
      <c r="R2379">
        <v>0</v>
      </c>
      <c r="S2379" t="b">
        <v>0</v>
      </c>
      <c r="T2379" t="s">
        <v>8272</v>
      </c>
      <c r="U2379" s="8">
        <v>0</v>
      </c>
      <c r="V2379" s="17" t="e">
        <f t="shared" si="222"/>
        <v>#DIV/0!</v>
      </c>
      <c r="W2379" t="s">
        <v>8319</v>
      </c>
      <c r="X2379" t="s">
        <v>8320</v>
      </c>
    </row>
    <row r="2380" spans="1:24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21">
        <f t="shared" si="223"/>
        <v>42669.661840277775</v>
      </c>
      <c r="L2380" s="24">
        <v>42669.661840277775</v>
      </c>
      <c r="M2380" s="27">
        <f t="shared" si="224"/>
        <v>10</v>
      </c>
      <c r="N2380" s="27">
        <f t="shared" si="225"/>
        <v>2016</v>
      </c>
      <c r="O2380" s="25" t="str">
        <f t="shared" si="226"/>
        <v>Oct</v>
      </c>
      <c r="P2380" s="19">
        <f t="shared" si="227"/>
        <v>42699.703506944446</v>
      </c>
      <c r="Q2380" t="b">
        <v>0</v>
      </c>
      <c r="R2380">
        <v>0</v>
      </c>
      <c r="S2380" t="b">
        <v>0</v>
      </c>
      <c r="T2380" t="s">
        <v>8272</v>
      </c>
      <c r="U2380" s="8">
        <v>0</v>
      </c>
      <c r="V2380" s="17" t="e">
        <f t="shared" si="222"/>
        <v>#DIV/0!</v>
      </c>
      <c r="W2380" t="s">
        <v>8319</v>
      </c>
      <c r="X2380" t="s">
        <v>8320</v>
      </c>
    </row>
    <row r="2381" spans="1:24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21">
        <f t="shared" si="223"/>
        <v>42212.804745370369</v>
      </c>
      <c r="L2381" s="24">
        <v>42212.804745370369</v>
      </c>
      <c r="M2381" s="27">
        <f t="shared" si="224"/>
        <v>7</v>
      </c>
      <c r="N2381" s="27">
        <f t="shared" si="225"/>
        <v>2015</v>
      </c>
      <c r="O2381" s="25" t="str">
        <f t="shared" si="226"/>
        <v>Jul</v>
      </c>
      <c r="P2381" s="19">
        <f t="shared" si="227"/>
        <v>42241.804745370369</v>
      </c>
      <c r="Q2381" t="b">
        <v>0</v>
      </c>
      <c r="R2381">
        <v>0</v>
      </c>
      <c r="S2381" t="b">
        <v>0</v>
      </c>
      <c r="T2381" t="s">
        <v>8272</v>
      </c>
      <c r="U2381" s="8">
        <v>0</v>
      </c>
      <c r="V2381" s="17" t="e">
        <f t="shared" si="222"/>
        <v>#DIV/0!</v>
      </c>
      <c r="W2381" t="s">
        <v>8319</v>
      </c>
      <c r="X2381" t="s">
        <v>8320</v>
      </c>
    </row>
    <row r="2382" spans="1:24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21">
        <f t="shared" si="223"/>
        <v>42236.808055555557</v>
      </c>
      <c r="L2382" s="24">
        <v>42236.808055555557</v>
      </c>
      <c r="M2382" s="27">
        <f t="shared" si="224"/>
        <v>8</v>
      </c>
      <c r="N2382" s="27">
        <f t="shared" si="225"/>
        <v>2015</v>
      </c>
      <c r="O2382" s="25" t="str">
        <f t="shared" si="226"/>
        <v>Aug</v>
      </c>
      <c r="P2382" s="19">
        <f t="shared" si="227"/>
        <v>42281.808055555557</v>
      </c>
      <c r="Q2382" t="b">
        <v>0</v>
      </c>
      <c r="R2382">
        <v>3</v>
      </c>
      <c r="S2382" t="b">
        <v>0</v>
      </c>
      <c r="T2382" t="s">
        <v>8272</v>
      </c>
      <c r="U2382" s="8">
        <v>3.6666666666666666E-3</v>
      </c>
      <c r="V2382" s="17">
        <f t="shared" si="222"/>
        <v>18.333333333333332</v>
      </c>
      <c r="W2382" t="s">
        <v>8319</v>
      </c>
      <c r="X2382" t="s">
        <v>8320</v>
      </c>
    </row>
    <row r="2383" spans="1:24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21">
        <f t="shared" si="223"/>
        <v>42248.584976851846</v>
      </c>
      <c r="L2383" s="24">
        <v>42248.584976851853</v>
      </c>
      <c r="M2383" s="27">
        <f t="shared" si="224"/>
        <v>9</v>
      </c>
      <c r="N2383" s="27">
        <f t="shared" si="225"/>
        <v>2015</v>
      </c>
      <c r="O2383" s="25" t="str">
        <f t="shared" si="226"/>
        <v>Sep</v>
      </c>
      <c r="P2383" s="19">
        <f t="shared" si="227"/>
        <v>42278.584976851846</v>
      </c>
      <c r="Q2383" t="b">
        <v>0</v>
      </c>
      <c r="R2383">
        <v>7</v>
      </c>
      <c r="S2383" t="b">
        <v>0</v>
      </c>
      <c r="T2383" t="s">
        <v>8272</v>
      </c>
      <c r="U2383" s="8">
        <v>1.8193398957730169E-2</v>
      </c>
      <c r="V2383" s="17">
        <f t="shared" si="222"/>
        <v>224.42857142857142</v>
      </c>
      <c r="W2383" t="s">
        <v>8319</v>
      </c>
      <c r="X2383" t="s">
        <v>8320</v>
      </c>
    </row>
    <row r="2384" spans="1:24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21">
        <f t="shared" si="223"/>
        <v>42074.727407407401</v>
      </c>
      <c r="L2384" s="24">
        <v>42074.727407407408</v>
      </c>
      <c r="M2384" s="27">
        <f t="shared" si="224"/>
        <v>3</v>
      </c>
      <c r="N2384" s="27">
        <f t="shared" si="225"/>
        <v>2015</v>
      </c>
      <c r="O2384" s="25" t="str">
        <f t="shared" si="226"/>
        <v>Mar</v>
      </c>
      <c r="P2384" s="19">
        <f t="shared" si="227"/>
        <v>42104.727407407401</v>
      </c>
      <c r="Q2384" t="b">
        <v>0</v>
      </c>
      <c r="R2384">
        <v>2</v>
      </c>
      <c r="S2384" t="b">
        <v>0</v>
      </c>
      <c r="T2384" t="s">
        <v>8272</v>
      </c>
      <c r="U2384" s="8">
        <v>2.5000000000000001E-2</v>
      </c>
      <c r="V2384" s="17">
        <f t="shared" si="222"/>
        <v>37.5</v>
      </c>
      <c r="W2384" t="s">
        <v>8319</v>
      </c>
      <c r="X2384" t="s">
        <v>8320</v>
      </c>
    </row>
    <row r="2385" spans="1:24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21">
        <f t="shared" si="223"/>
        <v>42194.979201388887</v>
      </c>
      <c r="L2385" s="24">
        <v>42194.979201388887</v>
      </c>
      <c r="M2385" s="27">
        <f t="shared" si="224"/>
        <v>7</v>
      </c>
      <c r="N2385" s="27">
        <f t="shared" si="225"/>
        <v>2015</v>
      </c>
      <c r="O2385" s="25" t="str">
        <f t="shared" si="226"/>
        <v>Jul</v>
      </c>
      <c r="P2385" s="19">
        <f t="shared" si="227"/>
        <v>42219.979201388887</v>
      </c>
      <c r="Q2385" t="b">
        <v>0</v>
      </c>
      <c r="R2385">
        <v>3</v>
      </c>
      <c r="S2385" t="b">
        <v>0</v>
      </c>
      <c r="T2385" t="s">
        <v>8272</v>
      </c>
      <c r="U2385" s="8">
        <v>4.3499999999999997E-2</v>
      </c>
      <c r="V2385" s="17">
        <f t="shared" si="222"/>
        <v>145</v>
      </c>
      <c r="W2385" t="s">
        <v>8319</v>
      </c>
      <c r="X2385" t="s">
        <v>8320</v>
      </c>
    </row>
    <row r="2386" spans="1:24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21">
        <f t="shared" si="223"/>
        <v>42026.848460648143</v>
      </c>
      <c r="L2386" s="24">
        <v>42026.848460648151</v>
      </c>
      <c r="M2386" s="27">
        <f t="shared" si="224"/>
        <v>1</v>
      </c>
      <c r="N2386" s="27">
        <f t="shared" si="225"/>
        <v>2015</v>
      </c>
      <c r="O2386" s="25" t="str">
        <f t="shared" si="226"/>
        <v>Jan</v>
      </c>
      <c r="P2386" s="19">
        <f t="shared" si="227"/>
        <v>42056.848460648143</v>
      </c>
      <c r="Q2386" t="b">
        <v>0</v>
      </c>
      <c r="R2386">
        <v>8</v>
      </c>
      <c r="S2386" t="b">
        <v>0</v>
      </c>
      <c r="T2386" t="s">
        <v>8272</v>
      </c>
      <c r="U2386" s="8">
        <v>8.0000000000000002E-3</v>
      </c>
      <c r="V2386" s="17">
        <f t="shared" si="222"/>
        <v>1</v>
      </c>
      <c r="W2386" t="s">
        <v>8319</v>
      </c>
      <c r="X2386" t="s">
        <v>8320</v>
      </c>
    </row>
    <row r="2387" spans="1:24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21">
        <f t="shared" si="223"/>
        <v>41926.859293981477</v>
      </c>
      <c r="L2387" s="24">
        <v>41926.859293981484</v>
      </c>
      <c r="M2387" s="27">
        <f t="shared" si="224"/>
        <v>10</v>
      </c>
      <c r="N2387" s="27">
        <f t="shared" si="225"/>
        <v>2014</v>
      </c>
      <c r="O2387" s="25" t="str">
        <f t="shared" si="226"/>
        <v>Oct</v>
      </c>
      <c r="P2387" s="19">
        <f t="shared" si="227"/>
        <v>41956.900960648149</v>
      </c>
      <c r="Q2387" t="b">
        <v>0</v>
      </c>
      <c r="R2387">
        <v>7</v>
      </c>
      <c r="S2387" t="b">
        <v>0</v>
      </c>
      <c r="T2387" t="s">
        <v>8272</v>
      </c>
      <c r="U2387" s="8">
        <v>1.2123076923076924E-2</v>
      </c>
      <c r="V2387" s="17">
        <f t="shared" si="222"/>
        <v>112.57142857142857</v>
      </c>
      <c r="W2387" t="s">
        <v>8319</v>
      </c>
      <c r="X2387" t="s">
        <v>8320</v>
      </c>
    </row>
    <row r="2388" spans="1:24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21">
        <f t="shared" si="223"/>
        <v>42191.493425925924</v>
      </c>
      <c r="L2388" s="24">
        <v>42191.493425925924</v>
      </c>
      <c r="M2388" s="27">
        <f t="shared" si="224"/>
        <v>7</v>
      </c>
      <c r="N2388" s="27">
        <f t="shared" si="225"/>
        <v>2015</v>
      </c>
      <c r="O2388" s="25" t="str">
        <f t="shared" si="226"/>
        <v>Jul</v>
      </c>
      <c r="P2388" s="19">
        <f t="shared" si="227"/>
        <v>42221.493425925924</v>
      </c>
      <c r="Q2388" t="b">
        <v>0</v>
      </c>
      <c r="R2388">
        <v>0</v>
      </c>
      <c r="S2388" t="b">
        <v>0</v>
      </c>
      <c r="T2388" t="s">
        <v>8272</v>
      </c>
      <c r="U2388" s="8">
        <v>0</v>
      </c>
      <c r="V2388" s="17" t="e">
        <f t="shared" si="222"/>
        <v>#DIV/0!</v>
      </c>
      <c r="W2388" t="s">
        <v>8319</v>
      </c>
      <c r="X2388" t="s">
        <v>8320</v>
      </c>
    </row>
    <row r="2389" spans="1:24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21">
        <f t="shared" si="223"/>
        <v>41954.629907407405</v>
      </c>
      <c r="L2389" s="24">
        <v>41954.629907407405</v>
      </c>
      <c r="M2389" s="27">
        <f t="shared" si="224"/>
        <v>11</v>
      </c>
      <c r="N2389" s="27">
        <f t="shared" si="225"/>
        <v>2014</v>
      </c>
      <c r="O2389" s="25" t="str">
        <f t="shared" si="226"/>
        <v>Nov</v>
      </c>
      <c r="P2389" s="19">
        <f t="shared" si="227"/>
        <v>42014.629907407405</v>
      </c>
      <c r="Q2389" t="b">
        <v>0</v>
      </c>
      <c r="R2389">
        <v>3</v>
      </c>
      <c r="S2389" t="b">
        <v>0</v>
      </c>
      <c r="T2389" t="s">
        <v>8272</v>
      </c>
      <c r="U2389" s="8">
        <v>6.8399999999999997E-3</v>
      </c>
      <c r="V2389" s="17">
        <f t="shared" si="222"/>
        <v>342</v>
      </c>
      <c r="W2389" t="s">
        <v>8319</v>
      </c>
      <c r="X2389" t="s">
        <v>8320</v>
      </c>
    </row>
    <row r="2390" spans="1:24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21">
        <f t="shared" si="223"/>
        <v>42528.418287037035</v>
      </c>
      <c r="L2390" s="24">
        <v>42528.418287037035</v>
      </c>
      <c r="M2390" s="27">
        <f t="shared" si="224"/>
        <v>6</v>
      </c>
      <c r="N2390" s="27">
        <f t="shared" si="225"/>
        <v>2016</v>
      </c>
      <c r="O2390" s="25" t="str">
        <f t="shared" si="226"/>
        <v>Jun</v>
      </c>
      <c r="P2390" s="19">
        <f t="shared" si="227"/>
        <v>42573.418287037035</v>
      </c>
      <c r="Q2390" t="b">
        <v>0</v>
      </c>
      <c r="R2390">
        <v>8</v>
      </c>
      <c r="S2390" t="b">
        <v>0</v>
      </c>
      <c r="T2390" t="s">
        <v>8272</v>
      </c>
      <c r="U2390" s="8">
        <v>1.2513513513513513E-2</v>
      </c>
      <c r="V2390" s="17">
        <f t="shared" si="222"/>
        <v>57.875</v>
      </c>
      <c r="W2390" t="s">
        <v>8319</v>
      </c>
      <c r="X2390" t="s">
        <v>8320</v>
      </c>
    </row>
    <row r="2391" spans="1:24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21">
        <f t="shared" si="223"/>
        <v>41989.645358796297</v>
      </c>
      <c r="L2391" s="24">
        <v>41989.645358796297</v>
      </c>
      <c r="M2391" s="27">
        <f t="shared" si="224"/>
        <v>12</v>
      </c>
      <c r="N2391" s="27">
        <f t="shared" si="225"/>
        <v>2014</v>
      </c>
      <c r="O2391" s="25" t="str">
        <f t="shared" si="226"/>
        <v>Dec</v>
      </c>
      <c r="P2391" s="19">
        <f t="shared" si="227"/>
        <v>42019.603472222218</v>
      </c>
      <c r="Q2391" t="b">
        <v>0</v>
      </c>
      <c r="R2391">
        <v>1</v>
      </c>
      <c r="S2391" t="b">
        <v>0</v>
      </c>
      <c r="T2391" t="s">
        <v>8272</v>
      </c>
      <c r="U2391" s="8">
        <v>1.8749999999999999E-3</v>
      </c>
      <c r="V2391" s="17">
        <f t="shared" si="222"/>
        <v>30</v>
      </c>
      <c r="W2391" t="s">
        <v>8319</v>
      </c>
      <c r="X2391" t="s">
        <v>8320</v>
      </c>
    </row>
    <row r="2392" spans="1:24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21">
        <f t="shared" si="223"/>
        <v>42179.445046296292</v>
      </c>
      <c r="L2392" s="24">
        <v>42179.4450462963</v>
      </c>
      <c r="M2392" s="27">
        <f t="shared" si="224"/>
        <v>6</v>
      </c>
      <c r="N2392" s="27">
        <f t="shared" si="225"/>
        <v>2015</v>
      </c>
      <c r="O2392" s="25" t="str">
        <f t="shared" si="226"/>
        <v>Jun</v>
      </c>
      <c r="P2392" s="19">
        <f t="shared" si="227"/>
        <v>42210.707638888889</v>
      </c>
      <c r="Q2392" t="b">
        <v>0</v>
      </c>
      <c r="R2392">
        <v>0</v>
      </c>
      <c r="S2392" t="b">
        <v>0</v>
      </c>
      <c r="T2392" t="s">
        <v>8272</v>
      </c>
      <c r="U2392" s="8">
        <v>0</v>
      </c>
      <c r="V2392" s="17" t="e">
        <f t="shared" si="222"/>
        <v>#DIV/0!</v>
      </c>
      <c r="W2392" t="s">
        <v>8319</v>
      </c>
      <c r="X2392" t="s">
        <v>8320</v>
      </c>
    </row>
    <row r="2393" spans="1:24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21">
        <f t="shared" si="223"/>
        <v>41968.053981481477</v>
      </c>
      <c r="L2393" s="24">
        <v>41968.053981481484</v>
      </c>
      <c r="M2393" s="27">
        <f t="shared" si="224"/>
        <v>11</v>
      </c>
      <c r="N2393" s="27">
        <f t="shared" si="225"/>
        <v>2014</v>
      </c>
      <c r="O2393" s="25" t="str">
        <f t="shared" si="226"/>
        <v>Nov</v>
      </c>
      <c r="P2393" s="19">
        <f t="shared" si="227"/>
        <v>42008.053981481477</v>
      </c>
      <c r="Q2393" t="b">
        <v>0</v>
      </c>
      <c r="R2393">
        <v>1</v>
      </c>
      <c r="S2393" t="b">
        <v>0</v>
      </c>
      <c r="T2393" t="s">
        <v>8272</v>
      </c>
      <c r="U2393" s="8">
        <v>1.25E-3</v>
      </c>
      <c r="V2393" s="17">
        <f t="shared" si="222"/>
        <v>25</v>
      </c>
      <c r="W2393" t="s">
        <v>8319</v>
      </c>
      <c r="X2393" t="s">
        <v>8320</v>
      </c>
    </row>
    <row r="2394" spans="1:24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21">
        <f t="shared" si="223"/>
        <v>42064.586157407401</v>
      </c>
      <c r="L2394" s="24">
        <v>42064.586157407408</v>
      </c>
      <c r="M2394" s="27">
        <f t="shared" si="224"/>
        <v>3</v>
      </c>
      <c r="N2394" s="27">
        <f t="shared" si="225"/>
        <v>2015</v>
      </c>
      <c r="O2394" s="25" t="str">
        <f t="shared" si="226"/>
        <v>Mar</v>
      </c>
      <c r="P2394" s="19">
        <f t="shared" si="227"/>
        <v>42094.544490740744</v>
      </c>
      <c r="Q2394" t="b">
        <v>0</v>
      </c>
      <c r="R2394">
        <v>0</v>
      </c>
      <c r="S2394" t="b">
        <v>0</v>
      </c>
      <c r="T2394" t="s">
        <v>8272</v>
      </c>
      <c r="U2394" s="8">
        <v>0</v>
      </c>
      <c r="V2394" s="17" t="e">
        <f t="shared" si="222"/>
        <v>#DIV/0!</v>
      </c>
      <c r="W2394" t="s">
        <v>8319</v>
      </c>
      <c r="X2394" t="s">
        <v>8320</v>
      </c>
    </row>
    <row r="2395" spans="1:24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21">
        <f t="shared" si="223"/>
        <v>42275.912303240737</v>
      </c>
      <c r="L2395" s="24">
        <v>42275.912303240744</v>
      </c>
      <c r="M2395" s="27">
        <f t="shared" si="224"/>
        <v>9</v>
      </c>
      <c r="N2395" s="27">
        <f t="shared" si="225"/>
        <v>2015</v>
      </c>
      <c r="O2395" s="25" t="str">
        <f t="shared" si="226"/>
        <v>Sep</v>
      </c>
      <c r="P2395" s="19">
        <f t="shared" si="227"/>
        <v>42305.912303240737</v>
      </c>
      <c r="Q2395" t="b">
        <v>0</v>
      </c>
      <c r="R2395">
        <v>1</v>
      </c>
      <c r="S2395" t="b">
        <v>0</v>
      </c>
      <c r="T2395" t="s">
        <v>8272</v>
      </c>
      <c r="U2395" s="8">
        <v>5.0000000000000001E-4</v>
      </c>
      <c r="V2395" s="17">
        <f t="shared" si="222"/>
        <v>50</v>
      </c>
      <c r="W2395" t="s">
        <v>8319</v>
      </c>
      <c r="X2395" t="s">
        <v>8320</v>
      </c>
    </row>
    <row r="2396" spans="1:24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21">
        <f t="shared" si="223"/>
        <v>42194.440011574072</v>
      </c>
      <c r="L2396" s="24">
        <v>42194.440011574072</v>
      </c>
      <c r="M2396" s="27">
        <f t="shared" si="224"/>
        <v>7</v>
      </c>
      <c r="N2396" s="27">
        <f t="shared" si="225"/>
        <v>2015</v>
      </c>
      <c r="O2396" s="25" t="str">
        <f t="shared" si="226"/>
        <v>Jul</v>
      </c>
      <c r="P2396" s="19">
        <f t="shared" si="227"/>
        <v>42224.440011574072</v>
      </c>
      <c r="Q2396" t="b">
        <v>0</v>
      </c>
      <c r="R2396">
        <v>2</v>
      </c>
      <c r="S2396" t="b">
        <v>0</v>
      </c>
      <c r="T2396" t="s">
        <v>8272</v>
      </c>
      <c r="U2396" s="8">
        <v>5.9999999999999995E-4</v>
      </c>
      <c r="V2396" s="17">
        <f t="shared" si="222"/>
        <v>1.5</v>
      </c>
      <c r="W2396" t="s">
        <v>8319</v>
      </c>
      <c r="X2396" t="s">
        <v>8320</v>
      </c>
    </row>
    <row r="2397" spans="1:24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21">
        <f t="shared" si="223"/>
        <v>42031.15385416666</v>
      </c>
      <c r="L2397" s="24">
        <v>42031.153854166667</v>
      </c>
      <c r="M2397" s="27">
        <f t="shared" si="224"/>
        <v>1</v>
      </c>
      <c r="N2397" s="27">
        <f t="shared" si="225"/>
        <v>2015</v>
      </c>
      <c r="O2397" s="25" t="str">
        <f t="shared" si="226"/>
        <v>Jan</v>
      </c>
      <c r="P2397" s="19">
        <f t="shared" si="227"/>
        <v>42061.15385416666</v>
      </c>
      <c r="Q2397" t="b">
        <v>0</v>
      </c>
      <c r="R2397">
        <v>0</v>
      </c>
      <c r="S2397" t="b">
        <v>0</v>
      </c>
      <c r="T2397" t="s">
        <v>8272</v>
      </c>
      <c r="U2397" s="8">
        <v>0</v>
      </c>
      <c r="V2397" s="17" t="e">
        <f t="shared" si="222"/>
        <v>#DIV/0!</v>
      </c>
      <c r="W2397" t="s">
        <v>8319</v>
      </c>
      <c r="X2397" t="s">
        <v>8320</v>
      </c>
    </row>
    <row r="2398" spans="1:24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21">
        <f t="shared" si="223"/>
        <v>42716.913043981483</v>
      </c>
      <c r="L2398" s="24">
        <v>42716.913043981483</v>
      </c>
      <c r="M2398" s="27">
        <f t="shared" si="224"/>
        <v>12</v>
      </c>
      <c r="N2398" s="27">
        <f t="shared" si="225"/>
        <v>2016</v>
      </c>
      <c r="O2398" s="25" t="str">
        <f t="shared" si="226"/>
        <v>Dec</v>
      </c>
      <c r="P2398" s="19">
        <f t="shared" si="227"/>
        <v>42745.164583333331</v>
      </c>
      <c r="Q2398" t="b">
        <v>0</v>
      </c>
      <c r="R2398">
        <v>1</v>
      </c>
      <c r="S2398" t="b">
        <v>0</v>
      </c>
      <c r="T2398" t="s">
        <v>8272</v>
      </c>
      <c r="U2398" s="8">
        <v>2E-3</v>
      </c>
      <c r="V2398" s="17">
        <f t="shared" si="222"/>
        <v>10</v>
      </c>
      <c r="W2398" t="s">
        <v>8319</v>
      </c>
      <c r="X2398" t="s">
        <v>8320</v>
      </c>
    </row>
    <row r="2399" spans="1:24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21">
        <f t="shared" si="223"/>
        <v>42262.640717592592</v>
      </c>
      <c r="L2399" s="24">
        <v>42262.640717592592</v>
      </c>
      <c r="M2399" s="27">
        <f t="shared" si="224"/>
        <v>9</v>
      </c>
      <c r="N2399" s="27">
        <f t="shared" si="225"/>
        <v>2015</v>
      </c>
      <c r="O2399" s="25" t="str">
        <f t="shared" si="226"/>
        <v>Sep</v>
      </c>
      <c r="P2399" s="19">
        <f t="shared" si="227"/>
        <v>42292.640717592592</v>
      </c>
      <c r="Q2399" t="b">
        <v>0</v>
      </c>
      <c r="R2399">
        <v>0</v>
      </c>
      <c r="S2399" t="b">
        <v>0</v>
      </c>
      <c r="T2399" t="s">
        <v>8272</v>
      </c>
      <c r="U2399" s="8">
        <v>0</v>
      </c>
      <c r="V2399" s="17" t="e">
        <f t="shared" si="222"/>
        <v>#DIV/0!</v>
      </c>
      <c r="W2399" t="s">
        <v>8319</v>
      </c>
      <c r="X2399" t="s">
        <v>8320</v>
      </c>
    </row>
    <row r="2400" spans="1:24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21">
        <f t="shared" si="223"/>
        <v>41976.676574074074</v>
      </c>
      <c r="L2400" s="24">
        <v>41976.676574074074</v>
      </c>
      <c r="M2400" s="27">
        <f t="shared" si="224"/>
        <v>12</v>
      </c>
      <c r="N2400" s="27">
        <f t="shared" si="225"/>
        <v>2014</v>
      </c>
      <c r="O2400" s="25" t="str">
        <f t="shared" si="226"/>
        <v>Dec</v>
      </c>
      <c r="P2400" s="19">
        <f t="shared" si="227"/>
        <v>42006.676574074074</v>
      </c>
      <c r="Q2400" t="b">
        <v>0</v>
      </c>
      <c r="R2400">
        <v>0</v>
      </c>
      <c r="S2400" t="b">
        <v>0</v>
      </c>
      <c r="T2400" t="s">
        <v>8272</v>
      </c>
      <c r="U2400" s="8">
        <v>0</v>
      </c>
      <c r="V2400" s="17" t="e">
        <f t="shared" si="222"/>
        <v>#DIV/0!</v>
      </c>
      <c r="W2400" t="s">
        <v>8319</v>
      </c>
      <c r="X2400" t="s">
        <v>8320</v>
      </c>
    </row>
    <row r="2401" spans="1:24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21">
        <f t="shared" si="223"/>
        <v>42157.708148148151</v>
      </c>
      <c r="L2401" s="24">
        <v>42157.708148148151</v>
      </c>
      <c r="M2401" s="27">
        <f t="shared" si="224"/>
        <v>6</v>
      </c>
      <c r="N2401" s="27">
        <f t="shared" si="225"/>
        <v>2015</v>
      </c>
      <c r="O2401" s="25" t="str">
        <f t="shared" si="226"/>
        <v>Jun</v>
      </c>
      <c r="P2401" s="19">
        <f t="shared" si="227"/>
        <v>42187.708148148151</v>
      </c>
      <c r="Q2401" t="b">
        <v>0</v>
      </c>
      <c r="R2401">
        <v>0</v>
      </c>
      <c r="S2401" t="b">
        <v>0</v>
      </c>
      <c r="T2401" t="s">
        <v>8272</v>
      </c>
      <c r="U2401" s="8">
        <v>0</v>
      </c>
      <c r="V2401" s="17" t="e">
        <f t="shared" si="222"/>
        <v>#DIV/0!</v>
      </c>
      <c r="W2401" t="s">
        <v>8319</v>
      </c>
      <c r="X2401" t="s">
        <v>8320</v>
      </c>
    </row>
    <row r="2402" spans="1:24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21">
        <f t="shared" si="223"/>
        <v>41956.644745370366</v>
      </c>
      <c r="L2402" s="24">
        <v>41956.644745370373</v>
      </c>
      <c r="M2402" s="27">
        <f t="shared" si="224"/>
        <v>11</v>
      </c>
      <c r="N2402" s="27">
        <f t="shared" si="225"/>
        <v>2014</v>
      </c>
      <c r="O2402" s="25" t="str">
        <f t="shared" si="226"/>
        <v>Nov</v>
      </c>
      <c r="P2402" s="19">
        <f t="shared" si="227"/>
        <v>41991.644745370366</v>
      </c>
      <c r="Q2402" t="b">
        <v>0</v>
      </c>
      <c r="R2402">
        <v>0</v>
      </c>
      <c r="S2402" t="b">
        <v>0</v>
      </c>
      <c r="T2402" t="s">
        <v>8272</v>
      </c>
      <c r="U2402" s="8">
        <v>0</v>
      </c>
      <c r="V2402" s="17" t="e">
        <f t="shared" si="222"/>
        <v>#DIV/0!</v>
      </c>
      <c r="W2402" t="s">
        <v>8319</v>
      </c>
      <c r="X2402" t="s">
        <v>8320</v>
      </c>
    </row>
    <row r="2403" spans="1:24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21">
        <f t="shared" si="223"/>
        <v>42444.059768518513</v>
      </c>
      <c r="L2403" s="24">
        <v>42444.05976851852</v>
      </c>
      <c r="M2403" s="27">
        <f t="shared" si="224"/>
        <v>3</v>
      </c>
      <c r="N2403" s="27">
        <f t="shared" si="225"/>
        <v>2016</v>
      </c>
      <c r="O2403" s="25" t="str">
        <f t="shared" si="226"/>
        <v>Mar</v>
      </c>
      <c r="P2403" s="19">
        <f t="shared" si="227"/>
        <v>42474.059768518513</v>
      </c>
      <c r="Q2403" t="b">
        <v>0</v>
      </c>
      <c r="R2403">
        <v>9</v>
      </c>
      <c r="S2403" t="b">
        <v>0</v>
      </c>
      <c r="T2403" t="s">
        <v>8284</v>
      </c>
      <c r="U2403" s="8">
        <v>7.1785714285714283E-3</v>
      </c>
      <c r="V2403" s="17">
        <f t="shared" si="222"/>
        <v>22.333333333333332</v>
      </c>
      <c r="W2403" t="s">
        <v>8336</v>
      </c>
      <c r="X2403" t="s">
        <v>8337</v>
      </c>
    </row>
    <row r="2404" spans="1:24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21">
        <f t="shared" si="223"/>
        <v>42374.614537037036</v>
      </c>
      <c r="L2404" s="24">
        <v>42374.614537037036</v>
      </c>
      <c r="M2404" s="27">
        <f t="shared" si="224"/>
        <v>1</v>
      </c>
      <c r="N2404" s="27">
        <f t="shared" si="225"/>
        <v>2016</v>
      </c>
      <c r="O2404" s="25" t="str">
        <f t="shared" si="226"/>
        <v>Jan</v>
      </c>
      <c r="P2404" s="19">
        <f t="shared" si="227"/>
        <v>42434.614537037036</v>
      </c>
      <c r="Q2404" t="b">
        <v>0</v>
      </c>
      <c r="R2404">
        <v>1</v>
      </c>
      <c r="S2404" t="b">
        <v>0</v>
      </c>
      <c r="T2404" t="s">
        <v>8284</v>
      </c>
      <c r="U2404" s="8">
        <v>4.3333333333333331E-3</v>
      </c>
      <c r="V2404" s="17">
        <f t="shared" si="222"/>
        <v>52</v>
      </c>
      <c r="W2404" t="s">
        <v>8336</v>
      </c>
      <c r="X2404" t="s">
        <v>8337</v>
      </c>
    </row>
    <row r="2405" spans="1:24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21">
        <f t="shared" si="223"/>
        <v>42107.47142361111</v>
      </c>
      <c r="L2405" s="24">
        <v>42107.47142361111</v>
      </c>
      <c r="M2405" s="27">
        <f t="shared" si="224"/>
        <v>4</v>
      </c>
      <c r="N2405" s="27">
        <f t="shared" si="225"/>
        <v>2015</v>
      </c>
      <c r="O2405" s="25" t="str">
        <f t="shared" si="226"/>
        <v>Apr</v>
      </c>
      <c r="P2405" s="19">
        <f t="shared" si="227"/>
        <v>42137.47142361111</v>
      </c>
      <c r="Q2405" t="b">
        <v>0</v>
      </c>
      <c r="R2405">
        <v>12</v>
      </c>
      <c r="S2405" t="b">
        <v>0</v>
      </c>
      <c r="T2405" t="s">
        <v>8284</v>
      </c>
      <c r="U2405" s="8">
        <v>0.16833333333333333</v>
      </c>
      <c r="V2405" s="17">
        <f t="shared" si="222"/>
        <v>16.833333333333332</v>
      </c>
      <c r="W2405" t="s">
        <v>8336</v>
      </c>
      <c r="X2405" t="s">
        <v>8337</v>
      </c>
    </row>
    <row r="2406" spans="1:24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21">
        <f t="shared" si="223"/>
        <v>42399.67428240741</v>
      </c>
      <c r="L2406" s="24">
        <v>42399.67428240741</v>
      </c>
      <c r="M2406" s="27">
        <f t="shared" si="224"/>
        <v>1</v>
      </c>
      <c r="N2406" s="27">
        <f t="shared" si="225"/>
        <v>2016</v>
      </c>
      <c r="O2406" s="25" t="str">
        <f t="shared" si="226"/>
        <v>Jan</v>
      </c>
      <c r="P2406" s="19">
        <f t="shared" si="227"/>
        <v>42459.632615740738</v>
      </c>
      <c r="Q2406" t="b">
        <v>0</v>
      </c>
      <c r="R2406">
        <v>0</v>
      </c>
      <c r="S2406" t="b">
        <v>0</v>
      </c>
      <c r="T2406" t="s">
        <v>8284</v>
      </c>
      <c r="U2406" s="8">
        <v>0</v>
      </c>
      <c r="V2406" s="17" t="e">
        <f t="shared" si="222"/>
        <v>#DIV/0!</v>
      </c>
      <c r="W2406" t="s">
        <v>8336</v>
      </c>
      <c r="X2406" t="s">
        <v>8337</v>
      </c>
    </row>
    <row r="2407" spans="1:24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21">
        <f t="shared" si="223"/>
        <v>42341.831099537034</v>
      </c>
      <c r="L2407" s="24">
        <v>42341.831099537034</v>
      </c>
      <c r="M2407" s="27">
        <f t="shared" si="224"/>
        <v>12</v>
      </c>
      <c r="N2407" s="27">
        <f t="shared" si="225"/>
        <v>2015</v>
      </c>
      <c r="O2407" s="25" t="str">
        <f t="shared" si="226"/>
        <v>Dec</v>
      </c>
      <c r="P2407" s="19">
        <f t="shared" si="227"/>
        <v>42371.831099537034</v>
      </c>
      <c r="Q2407" t="b">
        <v>0</v>
      </c>
      <c r="R2407">
        <v>20</v>
      </c>
      <c r="S2407" t="b">
        <v>0</v>
      </c>
      <c r="T2407" t="s">
        <v>8284</v>
      </c>
      <c r="U2407" s="8">
        <v>0.22520000000000001</v>
      </c>
      <c r="V2407" s="17">
        <f t="shared" si="222"/>
        <v>56.3</v>
      </c>
      <c r="W2407" t="s">
        <v>8336</v>
      </c>
      <c r="X2407" t="s">
        <v>8337</v>
      </c>
    </row>
    <row r="2408" spans="1:24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21">
        <f t="shared" si="223"/>
        <v>42595.377025462956</v>
      </c>
      <c r="L2408" s="24">
        <v>42595.377025462964</v>
      </c>
      <c r="M2408" s="27">
        <f t="shared" si="224"/>
        <v>8</v>
      </c>
      <c r="N2408" s="27">
        <f t="shared" si="225"/>
        <v>2016</v>
      </c>
      <c r="O2408" s="25" t="str">
        <f t="shared" si="226"/>
        <v>Aug</v>
      </c>
      <c r="P2408" s="19">
        <f t="shared" si="227"/>
        <v>42616.377025462956</v>
      </c>
      <c r="Q2408" t="b">
        <v>0</v>
      </c>
      <c r="R2408">
        <v>16</v>
      </c>
      <c r="S2408" t="b">
        <v>0</v>
      </c>
      <c r="T2408" t="s">
        <v>8284</v>
      </c>
      <c r="U2408" s="8">
        <v>0.41384615384615386</v>
      </c>
      <c r="V2408" s="17">
        <f t="shared" si="222"/>
        <v>84.0625</v>
      </c>
      <c r="W2408" t="s">
        <v>8336</v>
      </c>
      <c r="X2408" t="s">
        <v>8337</v>
      </c>
    </row>
    <row r="2409" spans="1:24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21">
        <f t="shared" si="223"/>
        <v>41982.902662037035</v>
      </c>
      <c r="L2409" s="24">
        <v>41982.902662037035</v>
      </c>
      <c r="M2409" s="27">
        <f t="shared" si="224"/>
        <v>12</v>
      </c>
      <c r="N2409" s="27">
        <f t="shared" si="225"/>
        <v>2014</v>
      </c>
      <c r="O2409" s="25" t="str">
        <f t="shared" si="226"/>
        <v>Dec</v>
      </c>
      <c r="P2409" s="19">
        <f t="shared" si="227"/>
        <v>42022.902662037035</v>
      </c>
      <c r="Q2409" t="b">
        <v>0</v>
      </c>
      <c r="R2409">
        <v>33</v>
      </c>
      <c r="S2409" t="b">
        <v>0</v>
      </c>
      <c r="T2409" t="s">
        <v>8284</v>
      </c>
      <c r="U2409" s="8">
        <v>0.25259090909090909</v>
      </c>
      <c r="V2409" s="17">
        <f t="shared" si="222"/>
        <v>168.39393939393941</v>
      </c>
      <c r="W2409" t="s">
        <v>8336</v>
      </c>
      <c r="X2409" t="s">
        <v>8337</v>
      </c>
    </row>
    <row r="2410" spans="1:24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21">
        <f t="shared" si="223"/>
        <v>42082.367222222216</v>
      </c>
      <c r="L2410" s="24">
        <v>42082.367222222223</v>
      </c>
      <c r="M2410" s="27">
        <f t="shared" si="224"/>
        <v>3</v>
      </c>
      <c r="N2410" s="27">
        <f t="shared" si="225"/>
        <v>2015</v>
      </c>
      <c r="O2410" s="25" t="str">
        <f t="shared" si="226"/>
        <v>Mar</v>
      </c>
      <c r="P2410" s="19">
        <f t="shared" si="227"/>
        <v>42105.041666666664</v>
      </c>
      <c r="Q2410" t="b">
        <v>0</v>
      </c>
      <c r="R2410">
        <v>2</v>
      </c>
      <c r="S2410" t="b">
        <v>0</v>
      </c>
      <c r="T2410" t="s">
        <v>8284</v>
      </c>
      <c r="U2410" s="8">
        <v>2E-3</v>
      </c>
      <c r="V2410" s="17">
        <f t="shared" si="222"/>
        <v>15</v>
      </c>
      <c r="W2410" t="s">
        <v>8336</v>
      </c>
      <c r="X2410" t="s">
        <v>8337</v>
      </c>
    </row>
    <row r="2411" spans="1:24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21">
        <f t="shared" si="223"/>
        <v>41918.93237268518</v>
      </c>
      <c r="L2411" s="24">
        <v>41918.932372685187</v>
      </c>
      <c r="M2411" s="27">
        <f t="shared" si="224"/>
        <v>10</v>
      </c>
      <c r="N2411" s="27">
        <f t="shared" si="225"/>
        <v>2014</v>
      </c>
      <c r="O2411" s="25" t="str">
        <f t="shared" si="226"/>
        <v>Oct</v>
      </c>
      <c r="P2411" s="19">
        <f t="shared" si="227"/>
        <v>41948.974039351851</v>
      </c>
      <c r="Q2411" t="b">
        <v>0</v>
      </c>
      <c r="R2411">
        <v>6</v>
      </c>
      <c r="S2411" t="b">
        <v>0</v>
      </c>
      <c r="T2411" t="s">
        <v>8284</v>
      </c>
      <c r="U2411" s="8">
        <v>1.84E-2</v>
      </c>
      <c r="V2411" s="17">
        <f t="shared" si="222"/>
        <v>76.666666666666671</v>
      </c>
      <c r="W2411" t="s">
        <v>8336</v>
      </c>
      <c r="X2411" t="s">
        <v>8337</v>
      </c>
    </row>
    <row r="2412" spans="1:24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21">
        <f t="shared" si="223"/>
        <v>42204.667534722219</v>
      </c>
      <c r="L2412" s="24">
        <v>42204.667534722219</v>
      </c>
      <c r="M2412" s="27">
        <f t="shared" si="224"/>
        <v>7</v>
      </c>
      <c r="N2412" s="27">
        <f t="shared" si="225"/>
        <v>2015</v>
      </c>
      <c r="O2412" s="25" t="str">
        <f t="shared" si="226"/>
        <v>Jul</v>
      </c>
      <c r="P2412" s="19">
        <f t="shared" si="227"/>
        <v>42234.667534722219</v>
      </c>
      <c r="Q2412" t="b">
        <v>0</v>
      </c>
      <c r="R2412">
        <v>0</v>
      </c>
      <c r="S2412" t="b">
        <v>0</v>
      </c>
      <c r="T2412" t="s">
        <v>8284</v>
      </c>
      <c r="U2412" s="8">
        <v>0</v>
      </c>
      <c r="V2412" s="17" t="e">
        <f t="shared" si="222"/>
        <v>#DIV/0!</v>
      </c>
      <c r="W2412" t="s">
        <v>8336</v>
      </c>
      <c r="X2412" t="s">
        <v>8337</v>
      </c>
    </row>
    <row r="2413" spans="1:24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21">
        <f t="shared" si="223"/>
        <v>42224.199942129628</v>
      </c>
      <c r="L2413" s="24">
        <v>42224.199942129628</v>
      </c>
      <c r="M2413" s="27">
        <f t="shared" si="224"/>
        <v>8</v>
      </c>
      <c r="N2413" s="27">
        <f t="shared" si="225"/>
        <v>2015</v>
      </c>
      <c r="O2413" s="25" t="str">
        <f t="shared" si="226"/>
        <v>Aug</v>
      </c>
      <c r="P2413" s="19">
        <f t="shared" si="227"/>
        <v>42254.199942129628</v>
      </c>
      <c r="Q2413" t="b">
        <v>0</v>
      </c>
      <c r="R2413">
        <v>3</v>
      </c>
      <c r="S2413" t="b">
        <v>0</v>
      </c>
      <c r="T2413" t="s">
        <v>8284</v>
      </c>
      <c r="U2413" s="8">
        <v>6.0400000000000002E-3</v>
      </c>
      <c r="V2413" s="17">
        <f t="shared" si="222"/>
        <v>50.333333333333336</v>
      </c>
      <c r="W2413" t="s">
        <v>8336</v>
      </c>
      <c r="X2413" t="s">
        <v>8337</v>
      </c>
    </row>
    <row r="2414" spans="1:24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21">
        <f t="shared" si="223"/>
        <v>42211.524097222216</v>
      </c>
      <c r="L2414" s="24">
        <v>42211.524097222224</v>
      </c>
      <c r="M2414" s="27">
        <f t="shared" si="224"/>
        <v>7</v>
      </c>
      <c r="N2414" s="27">
        <f t="shared" si="225"/>
        <v>2015</v>
      </c>
      <c r="O2414" s="25" t="str">
        <f t="shared" si="226"/>
        <v>Jul</v>
      </c>
      <c r="P2414" s="19">
        <f t="shared" si="227"/>
        <v>42241.524097222216</v>
      </c>
      <c r="Q2414" t="b">
        <v>0</v>
      </c>
      <c r="R2414">
        <v>0</v>
      </c>
      <c r="S2414" t="b">
        <v>0</v>
      </c>
      <c r="T2414" t="s">
        <v>8284</v>
      </c>
      <c r="U2414" s="8">
        <v>0</v>
      </c>
      <c r="V2414" s="17" t="e">
        <f t="shared" si="222"/>
        <v>#DIV/0!</v>
      </c>
      <c r="W2414" t="s">
        <v>8336</v>
      </c>
      <c r="X2414" t="s">
        <v>8337</v>
      </c>
    </row>
    <row r="2415" spans="1:24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21">
        <f t="shared" si="223"/>
        <v>42655.528622685182</v>
      </c>
      <c r="L2415" s="24">
        <v>42655.528622685182</v>
      </c>
      <c r="M2415" s="27">
        <f t="shared" si="224"/>
        <v>10</v>
      </c>
      <c r="N2415" s="27">
        <f t="shared" si="225"/>
        <v>2016</v>
      </c>
      <c r="O2415" s="25" t="str">
        <f t="shared" si="226"/>
        <v>Oct</v>
      </c>
      <c r="P2415" s="19">
        <f t="shared" si="227"/>
        <v>42700.570289351854</v>
      </c>
      <c r="Q2415" t="b">
        <v>0</v>
      </c>
      <c r="R2415">
        <v>3</v>
      </c>
      <c r="S2415" t="b">
        <v>0</v>
      </c>
      <c r="T2415" t="s">
        <v>8284</v>
      </c>
      <c r="U2415" s="8">
        <v>8.3333333333333332E-3</v>
      </c>
      <c r="V2415" s="17">
        <f t="shared" si="222"/>
        <v>8.3333333333333339</v>
      </c>
      <c r="W2415" t="s">
        <v>8336</v>
      </c>
      <c r="X2415" t="s">
        <v>8337</v>
      </c>
    </row>
    <row r="2416" spans="1:24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21">
        <f t="shared" si="223"/>
        <v>41759.901412037034</v>
      </c>
      <c r="L2416" s="24">
        <v>41759.901412037034</v>
      </c>
      <c r="M2416" s="27">
        <f t="shared" si="224"/>
        <v>4</v>
      </c>
      <c r="N2416" s="27">
        <f t="shared" si="225"/>
        <v>2014</v>
      </c>
      <c r="O2416" s="25" t="str">
        <f t="shared" si="226"/>
        <v>Apr</v>
      </c>
      <c r="P2416" s="19">
        <f t="shared" si="227"/>
        <v>41790.770833333328</v>
      </c>
      <c r="Q2416" t="b">
        <v>0</v>
      </c>
      <c r="R2416">
        <v>13</v>
      </c>
      <c r="S2416" t="b">
        <v>0</v>
      </c>
      <c r="T2416" t="s">
        <v>8284</v>
      </c>
      <c r="U2416" s="8">
        <v>3.0666666666666665E-2</v>
      </c>
      <c r="V2416" s="17">
        <f t="shared" si="222"/>
        <v>35.384615384615387</v>
      </c>
      <c r="W2416" t="s">
        <v>8336</v>
      </c>
      <c r="X2416" t="s">
        <v>8337</v>
      </c>
    </row>
    <row r="2417" spans="1:24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21">
        <f t="shared" si="223"/>
        <v>42198.486805555549</v>
      </c>
      <c r="L2417" s="24">
        <v>42198.486805555556</v>
      </c>
      <c r="M2417" s="27">
        <f t="shared" si="224"/>
        <v>7</v>
      </c>
      <c r="N2417" s="27">
        <f t="shared" si="225"/>
        <v>2015</v>
      </c>
      <c r="O2417" s="25" t="str">
        <f t="shared" si="226"/>
        <v>Jul</v>
      </c>
      <c r="P2417" s="19">
        <f t="shared" si="227"/>
        <v>42237.957638888889</v>
      </c>
      <c r="Q2417" t="b">
        <v>0</v>
      </c>
      <c r="R2417">
        <v>6</v>
      </c>
      <c r="S2417" t="b">
        <v>0</v>
      </c>
      <c r="T2417" t="s">
        <v>8284</v>
      </c>
      <c r="U2417" s="8">
        <v>5.5833333333333334E-3</v>
      </c>
      <c r="V2417" s="17">
        <f t="shared" si="222"/>
        <v>55.833333333333336</v>
      </c>
      <c r="W2417" t="s">
        <v>8336</v>
      </c>
      <c r="X2417" t="s">
        <v>8337</v>
      </c>
    </row>
    <row r="2418" spans="1:24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21">
        <f t="shared" si="223"/>
        <v>42536.654467592591</v>
      </c>
      <c r="L2418" s="24">
        <v>42536.654467592591</v>
      </c>
      <c r="M2418" s="27">
        <f t="shared" si="224"/>
        <v>6</v>
      </c>
      <c r="N2418" s="27">
        <f t="shared" si="225"/>
        <v>2016</v>
      </c>
      <c r="O2418" s="25" t="str">
        <f t="shared" si="226"/>
        <v>Jun</v>
      </c>
      <c r="P2418" s="19">
        <f t="shared" si="227"/>
        <v>42566.654467592591</v>
      </c>
      <c r="Q2418" t="b">
        <v>0</v>
      </c>
      <c r="R2418">
        <v>1</v>
      </c>
      <c r="S2418" t="b">
        <v>0</v>
      </c>
      <c r="T2418" t="s">
        <v>8284</v>
      </c>
      <c r="U2418" s="8">
        <v>2.5000000000000001E-4</v>
      </c>
      <c r="V2418" s="17">
        <f t="shared" si="222"/>
        <v>5</v>
      </c>
      <c r="W2418" t="s">
        <v>8336</v>
      </c>
      <c r="X2418" t="s">
        <v>8337</v>
      </c>
    </row>
    <row r="2419" spans="1:24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21">
        <f t="shared" si="223"/>
        <v>42019.529432870368</v>
      </c>
      <c r="L2419" s="24">
        <v>42019.529432870368</v>
      </c>
      <c r="M2419" s="27">
        <f t="shared" si="224"/>
        <v>1</v>
      </c>
      <c r="N2419" s="27">
        <f t="shared" si="225"/>
        <v>2015</v>
      </c>
      <c r="O2419" s="25" t="str">
        <f t="shared" si="226"/>
        <v>Jan</v>
      </c>
      <c r="P2419" s="19">
        <f t="shared" si="227"/>
        <v>42077.416666666664</v>
      </c>
      <c r="Q2419" t="b">
        <v>0</v>
      </c>
      <c r="R2419">
        <v>0</v>
      </c>
      <c r="S2419" t="b">
        <v>0</v>
      </c>
      <c r="T2419" t="s">
        <v>8284</v>
      </c>
      <c r="U2419" s="8">
        <v>0</v>
      </c>
      <c r="V2419" s="17" t="e">
        <f t="shared" si="222"/>
        <v>#DIV/0!</v>
      </c>
      <c r="W2419" t="s">
        <v>8336</v>
      </c>
      <c r="X2419" t="s">
        <v>8337</v>
      </c>
    </row>
    <row r="2420" spans="1:24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21">
        <f t="shared" si="223"/>
        <v>41831.675775462958</v>
      </c>
      <c r="L2420" s="24">
        <v>41831.675775462965</v>
      </c>
      <c r="M2420" s="27">
        <f t="shared" si="224"/>
        <v>7</v>
      </c>
      <c r="N2420" s="27">
        <f t="shared" si="225"/>
        <v>2014</v>
      </c>
      <c r="O2420" s="25" t="str">
        <f t="shared" si="226"/>
        <v>Jul</v>
      </c>
      <c r="P2420" s="19">
        <f t="shared" si="227"/>
        <v>41861.675775462958</v>
      </c>
      <c r="Q2420" t="b">
        <v>0</v>
      </c>
      <c r="R2420">
        <v>5</v>
      </c>
      <c r="S2420" t="b">
        <v>0</v>
      </c>
      <c r="T2420" t="s">
        <v>8284</v>
      </c>
      <c r="U2420" s="8">
        <v>2.0000000000000001E-4</v>
      </c>
      <c r="V2420" s="17">
        <f t="shared" si="222"/>
        <v>1</v>
      </c>
      <c r="W2420" t="s">
        <v>8336</v>
      </c>
      <c r="X2420" t="s">
        <v>8337</v>
      </c>
    </row>
    <row r="2421" spans="1:24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21">
        <f t="shared" si="223"/>
        <v>42027.648657407401</v>
      </c>
      <c r="L2421" s="24">
        <v>42027.648657407408</v>
      </c>
      <c r="M2421" s="27">
        <f t="shared" si="224"/>
        <v>1</v>
      </c>
      <c r="N2421" s="27">
        <f t="shared" si="225"/>
        <v>2015</v>
      </c>
      <c r="O2421" s="25" t="str">
        <f t="shared" si="226"/>
        <v>Jan</v>
      </c>
      <c r="P2421" s="19">
        <f t="shared" si="227"/>
        <v>42087.606990740744</v>
      </c>
      <c r="Q2421" t="b">
        <v>0</v>
      </c>
      <c r="R2421">
        <v>0</v>
      </c>
      <c r="S2421" t="b">
        <v>0</v>
      </c>
      <c r="T2421" t="s">
        <v>8284</v>
      </c>
      <c r="U2421" s="8">
        <v>0</v>
      </c>
      <c r="V2421" s="17" t="e">
        <f t="shared" si="222"/>
        <v>#DIV/0!</v>
      </c>
      <c r="W2421" t="s">
        <v>8336</v>
      </c>
      <c r="X2421" t="s">
        <v>8337</v>
      </c>
    </row>
    <row r="2422" spans="1:24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21">
        <f t="shared" si="223"/>
        <v>41993.529965277776</v>
      </c>
      <c r="L2422" s="24">
        <v>41993.529965277776</v>
      </c>
      <c r="M2422" s="27">
        <f t="shared" si="224"/>
        <v>12</v>
      </c>
      <c r="N2422" s="27">
        <f t="shared" si="225"/>
        <v>2014</v>
      </c>
      <c r="O2422" s="25" t="str">
        <f t="shared" si="226"/>
        <v>Dec</v>
      </c>
      <c r="P2422" s="19">
        <f t="shared" si="227"/>
        <v>42053.529965277776</v>
      </c>
      <c r="Q2422" t="b">
        <v>0</v>
      </c>
      <c r="R2422">
        <v>36</v>
      </c>
      <c r="S2422" t="b">
        <v>0</v>
      </c>
      <c r="T2422" t="s">
        <v>8284</v>
      </c>
      <c r="U2422" s="8">
        <v>0.14825133372851215</v>
      </c>
      <c r="V2422" s="17">
        <f t="shared" si="222"/>
        <v>69.472222222222229</v>
      </c>
      <c r="W2422" t="s">
        <v>8336</v>
      </c>
      <c r="X2422" t="s">
        <v>8337</v>
      </c>
    </row>
    <row r="2423" spans="1:24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21">
        <f t="shared" si="223"/>
        <v>41892.820543981477</v>
      </c>
      <c r="L2423" s="24">
        <v>41892.820543981485</v>
      </c>
      <c r="M2423" s="27">
        <f t="shared" si="224"/>
        <v>9</v>
      </c>
      <c r="N2423" s="27">
        <f t="shared" si="225"/>
        <v>2014</v>
      </c>
      <c r="O2423" s="25" t="str">
        <f t="shared" si="226"/>
        <v>Sep</v>
      </c>
      <c r="P2423" s="19">
        <f t="shared" si="227"/>
        <v>41952.862210648142</v>
      </c>
      <c r="Q2423" t="b">
        <v>0</v>
      </c>
      <c r="R2423">
        <v>1</v>
      </c>
      <c r="S2423" t="b">
        <v>0</v>
      </c>
      <c r="T2423" t="s">
        <v>8284</v>
      </c>
      <c r="U2423" s="8">
        <v>1.6666666666666666E-4</v>
      </c>
      <c r="V2423" s="17">
        <f t="shared" si="222"/>
        <v>1</v>
      </c>
      <c r="W2423" t="s">
        <v>8336</v>
      </c>
      <c r="X2423" t="s">
        <v>8337</v>
      </c>
    </row>
    <row r="2424" spans="1:24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21">
        <f t="shared" si="223"/>
        <v>42026.479120370372</v>
      </c>
      <c r="L2424" s="24">
        <v>42026.479120370372</v>
      </c>
      <c r="M2424" s="27">
        <f t="shared" si="224"/>
        <v>1</v>
      </c>
      <c r="N2424" s="27">
        <f t="shared" si="225"/>
        <v>2015</v>
      </c>
      <c r="O2424" s="25" t="str">
        <f t="shared" si="226"/>
        <v>Jan</v>
      </c>
      <c r="P2424" s="19">
        <f t="shared" si="227"/>
        <v>42056.479120370372</v>
      </c>
      <c r="Q2424" t="b">
        <v>0</v>
      </c>
      <c r="R2424">
        <v>1</v>
      </c>
      <c r="S2424" t="b">
        <v>0</v>
      </c>
      <c r="T2424" t="s">
        <v>8284</v>
      </c>
      <c r="U2424" s="8">
        <v>2E-3</v>
      </c>
      <c r="V2424" s="17">
        <f t="shared" si="222"/>
        <v>1</v>
      </c>
      <c r="W2424" t="s">
        <v>8336</v>
      </c>
      <c r="X2424" t="s">
        <v>8337</v>
      </c>
    </row>
    <row r="2425" spans="1:24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21">
        <f t="shared" si="223"/>
        <v>42044.516620370363</v>
      </c>
      <c r="L2425" s="24">
        <v>42044.51662037037</v>
      </c>
      <c r="M2425" s="27">
        <f t="shared" si="224"/>
        <v>2</v>
      </c>
      <c r="N2425" s="27">
        <f t="shared" si="225"/>
        <v>2015</v>
      </c>
      <c r="O2425" s="25" t="str">
        <f t="shared" si="226"/>
        <v>Feb</v>
      </c>
      <c r="P2425" s="19">
        <f t="shared" si="227"/>
        <v>42074.474953703706</v>
      </c>
      <c r="Q2425" t="b">
        <v>0</v>
      </c>
      <c r="R2425">
        <v>1</v>
      </c>
      <c r="S2425" t="b">
        <v>0</v>
      </c>
      <c r="T2425" t="s">
        <v>8284</v>
      </c>
      <c r="U2425" s="8">
        <v>1.3333333333333334E-4</v>
      </c>
      <c r="V2425" s="17">
        <f t="shared" si="222"/>
        <v>8</v>
      </c>
      <c r="W2425" t="s">
        <v>8336</v>
      </c>
      <c r="X2425" t="s">
        <v>8337</v>
      </c>
    </row>
    <row r="2426" spans="1:24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21">
        <f t="shared" si="223"/>
        <v>41974.496412037035</v>
      </c>
      <c r="L2426" s="24">
        <v>41974.496412037035</v>
      </c>
      <c r="M2426" s="27">
        <f t="shared" si="224"/>
        <v>12</v>
      </c>
      <c r="N2426" s="27">
        <f t="shared" si="225"/>
        <v>2014</v>
      </c>
      <c r="O2426" s="25" t="str">
        <f t="shared" si="226"/>
        <v>Dec</v>
      </c>
      <c r="P2426" s="19">
        <f t="shared" si="227"/>
        <v>42004.496412037035</v>
      </c>
      <c r="Q2426" t="b">
        <v>0</v>
      </c>
      <c r="R2426">
        <v>9</v>
      </c>
      <c r="S2426" t="b">
        <v>0</v>
      </c>
      <c r="T2426" t="s">
        <v>8284</v>
      </c>
      <c r="U2426" s="8">
        <v>1.24E-2</v>
      </c>
      <c r="V2426" s="17">
        <f t="shared" si="222"/>
        <v>34.444444444444443</v>
      </c>
      <c r="W2426" t="s">
        <v>8336</v>
      </c>
      <c r="X2426" t="s">
        <v>8337</v>
      </c>
    </row>
    <row r="2427" spans="1:24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21">
        <f t="shared" si="223"/>
        <v>41909.684120370366</v>
      </c>
      <c r="L2427" s="24">
        <v>41909.684120370373</v>
      </c>
      <c r="M2427" s="27">
        <f t="shared" si="224"/>
        <v>9</v>
      </c>
      <c r="N2427" s="27">
        <f t="shared" si="225"/>
        <v>2014</v>
      </c>
      <c r="O2427" s="25" t="str">
        <f t="shared" si="226"/>
        <v>Sep</v>
      </c>
      <c r="P2427" s="19">
        <f t="shared" si="227"/>
        <v>41939.684120370366</v>
      </c>
      <c r="Q2427" t="b">
        <v>0</v>
      </c>
      <c r="R2427">
        <v>1</v>
      </c>
      <c r="S2427" t="b">
        <v>0</v>
      </c>
      <c r="T2427" t="s">
        <v>8284</v>
      </c>
      <c r="U2427" s="8">
        <v>2.8571428571428574E-4</v>
      </c>
      <c r="V2427" s="17">
        <f t="shared" si="222"/>
        <v>1</v>
      </c>
      <c r="W2427" t="s">
        <v>8336</v>
      </c>
      <c r="X2427" t="s">
        <v>8337</v>
      </c>
    </row>
    <row r="2428" spans="1:24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21">
        <f t="shared" si="223"/>
        <v>42502.705428240741</v>
      </c>
      <c r="L2428" s="24">
        <v>42502.705428240741</v>
      </c>
      <c r="M2428" s="27">
        <f t="shared" si="224"/>
        <v>5</v>
      </c>
      <c r="N2428" s="27">
        <f t="shared" si="225"/>
        <v>2016</v>
      </c>
      <c r="O2428" s="25" t="str">
        <f t="shared" si="226"/>
        <v>May</v>
      </c>
      <c r="P2428" s="19">
        <f t="shared" si="227"/>
        <v>42517.711111111108</v>
      </c>
      <c r="Q2428" t="b">
        <v>0</v>
      </c>
      <c r="R2428">
        <v>0</v>
      </c>
      <c r="S2428" t="b">
        <v>0</v>
      </c>
      <c r="T2428" t="s">
        <v>8284</v>
      </c>
      <c r="U2428" s="8">
        <v>0</v>
      </c>
      <c r="V2428" s="17" t="e">
        <f t="shared" si="222"/>
        <v>#DIV/0!</v>
      </c>
      <c r="W2428" t="s">
        <v>8336</v>
      </c>
      <c r="X2428" t="s">
        <v>8337</v>
      </c>
    </row>
    <row r="2429" spans="1:24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21">
        <f t="shared" si="223"/>
        <v>42163.961712962962</v>
      </c>
      <c r="L2429" s="24">
        <v>42163.961712962962</v>
      </c>
      <c r="M2429" s="27">
        <f t="shared" si="224"/>
        <v>6</v>
      </c>
      <c r="N2429" s="27">
        <f t="shared" si="225"/>
        <v>2015</v>
      </c>
      <c r="O2429" s="25" t="str">
        <f t="shared" si="226"/>
        <v>Jun</v>
      </c>
      <c r="P2429" s="19">
        <f t="shared" si="227"/>
        <v>42223.961712962962</v>
      </c>
      <c r="Q2429" t="b">
        <v>0</v>
      </c>
      <c r="R2429">
        <v>1</v>
      </c>
      <c r="S2429" t="b">
        <v>0</v>
      </c>
      <c r="T2429" t="s">
        <v>8284</v>
      </c>
      <c r="U2429" s="8">
        <v>2.0000000000000002E-5</v>
      </c>
      <c r="V2429" s="17">
        <f t="shared" si="222"/>
        <v>1</v>
      </c>
      <c r="W2429" t="s">
        <v>8336</v>
      </c>
      <c r="X2429" t="s">
        <v>8337</v>
      </c>
    </row>
    <row r="2430" spans="1:24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21">
        <f t="shared" si="223"/>
        <v>42412.110335648147</v>
      </c>
      <c r="L2430" s="24">
        <v>42412.110335648147</v>
      </c>
      <c r="M2430" s="27">
        <f t="shared" si="224"/>
        <v>2</v>
      </c>
      <c r="N2430" s="27">
        <f t="shared" si="225"/>
        <v>2016</v>
      </c>
      <c r="O2430" s="25" t="str">
        <f t="shared" si="226"/>
        <v>Feb</v>
      </c>
      <c r="P2430" s="19">
        <f t="shared" si="227"/>
        <v>42452.068668981483</v>
      </c>
      <c r="Q2430" t="b">
        <v>0</v>
      </c>
      <c r="R2430">
        <v>1</v>
      </c>
      <c r="S2430" t="b">
        <v>0</v>
      </c>
      <c r="T2430" t="s">
        <v>8284</v>
      </c>
      <c r="U2430" s="8">
        <v>2.8571428571428571E-5</v>
      </c>
      <c r="V2430" s="17">
        <f t="shared" si="222"/>
        <v>1</v>
      </c>
      <c r="W2430" t="s">
        <v>8336</v>
      </c>
      <c r="X2430" t="s">
        <v>8337</v>
      </c>
    </row>
    <row r="2431" spans="1:24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21">
        <f t="shared" si="223"/>
        <v>42045.575821759259</v>
      </c>
      <c r="L2431" s="24">
        <v>42045.575821759259</v>
      </c>
      <c r="M2431" s="27">
        <f t="shared" si="224"/>
        <v>2</v>
      </c>
      <c r="N2431" s="27">
        <f t="shared" si="225"/>
        <v>2015</v>
      </c>
      <c r="O2431" s="25" t="str">
        <f t="shared" si="226"/>
        <v>Feb</v>
      </c>
      <c r="P2431" s="19">
        <f t="shared" si="227"/>
        <v>42075.534155092588</v>
      </c>
      <c r="Q2431" t="b">
        <v>0</v>
      </c>
      <c r="R2431">
        <v>4</v>
      </c>
      <c r="S2431" t="b">
        <v>0</v>
      </c>
      <c r="T2431" t="s">
        <v>8284</v>
      </c>
      <c r="U2431" s="8">
        <v>1.4321428571428572E-2</v>
      </c>
      <c r="V2431" s="17">
        <f t="shared" si="222"/>
        <v>501.25</v>
      </c>
      <c r="W2431" t="s">
        <v>8336</v>
      </c>
      <c r="X2431" t="s">
        <v>8337</v>
      </c>
    </row>
    <row r="2432" spans="1:24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21">
        <f t="shared" si="223"/>
        <v>42734.670902777776</v>
      </c>
      <c r="L2432" s="24">
        <v>42734.670902777776</v>
      </c>
      <c r="M2432" s="27">
        <f t="shared" si="224"/>
        <v>12</v>
      </c>
      <c r="N2432" s="27">
        <f t="shared" si="225"/>
        <v>2016</v>
      </c>
      <c r="O2432" s="25" t="str">
        <f t="shared" si="226"/>
        <v>Dec</v>
      </c>
      <c r="P2432" s="19">
        <f t="shared" si="227"/>
        <v>42771.488888888889</v>
      </c>
      <c r="Q2432" t="b">
        <v>0</v>
      </c>
      <c r="R2432">
        <v>2</v>
      </c>
      <c r="S2432" t="b">
        <v>0</v>
      </c>
      <c r="T2432" t="s">
        <v>8284</v>
      </c>
      <c r="U2432" s="8">
        <v>7.0000000000000001E-3</v>
      </c>
      <c r="V2432" s="17">
        <f t="shared" si="222"/>
        <v>10.5</v>
      </c>
      <c r="W2432" t="s">
        <v>8336</v>
      </c>
      <c r="X2432" t="s">
        <v>8337</v>
      </c>
    </row>
    <row r="2433" spans="1:24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21">
        <f t="shared" si="223"/>
        <v>42381.922499999993</v>
      </c>
      <c r="L2433" s="24">
        <v>42381.922500000001</v>
      </c>
      <c r="M2433" s="27">
        <f t="shared" si="224"/>
        <v>1</v>
      </c>
      <c r="N2433" s="27">
        <f t="shared" si="225"/>
        <v>2016</v>
      </c>
      <c r="O2433" s="25" t="str">
        <f t="shared" si="226"/>
        <v>Jan</v>
      </c>
      <c r="P2433" s="19">
        <f t="shared" si="227"/>
        <v>42411.922499999993</v>
      </c>
      <c r="Q2433" t="b">
        <v>0</v>
      </c>
      <c r="R2433">
        <v>2</v>
      </c>
      <c r="S2433" t="b">
        <v>0</v>
      </c>
      <c r="T2433" t="s">
        <v>8284</v>
      </c>
      <c r="U2433" s="8">
        <v>2.0000000000000002E-5</v>
      </c>
      <c r="V2433" s="17">
        <f t="shared" si="222"/>
        <v>1</v>
      </c>
      <c r="W2433" t="s">
        <v>8336</v>
      </c>
      <c r="X2433" t="s">
        <v>8337</v>
      </c>
    </row>
    <row r="2434" spans="1:24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21">
        <f t="shared" si="223"/>
        <v>42488.891354166662</v>
      </c>
      <c r="L2434" s="24">
        <v>42488.89135416667</v>
      </c>
      <c r="M2434" s="27">
        <f t="shared" si="224"/>
        <v>4</v>
      </c>
      <c r="N2434" s="27">
        <f t="shared" si="225"/>
        <v>2016</v>
      </c>
      <c r="O2434" s="25" t="str">
        <f t="shared" si="226"/>
        <v>Apr</v>
      </c>
      <c r="P2434" s="19">
        <f t="shared" si="227"/>
        <v>42548.891354166662</v>
      </c>
      <c r="Q2434" t="b">
        <v>0</v>
      </c>
      <c r="R2434">
        <v>2</v>
      </c>
      <c r="S2434" t="b">
        <v>0</v>
      </c>
      <c r="T2434" t="s">
        <v>8284</v>
      </c>
      <c r="U2434" s="8">
        <v>1.4285714285714287E-4</v>
      </c>
      <c r="V2434" s="17">
        <f t="shared" ref="V2434:V2497" si="228">E2434/R2434</f>
        <v>1</v>
      </c>
      <c r="W2434" t="s">
        <v>8336</v>
      </c>
      <c r="X2434" t="s">
        <v>8337</v>
      </c>
    </row>
    <row r="2435" spans="1:24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21">
        <f t="shared" ref="K2435:K2498" si="229">(J2434/86400)+25569+(-5/24)</f>
        <v>42041.010381944441</v>
      </c>
      <c r="L2435" s="24">
        <v>42041.010381944441</v>
      </c>
      <c r="M2435" s="27">
        <f t="shared" ref="M2435:M2498" si="230">MONTH(L2435)</f>
        <v>2</v>
      </c>
      <c r="N2435" s="27">
        <f t="shared" ref="N2435:N2498" si="231">YEAR(L2435)</f>
        <v>2015</v>
      </c>
      <c r="O2435" s="25" t="str">
        <f t="shared" ref="O2435:O2498" si="232">VLOOKUP($M2435,$AI$3:$AJ$14,2,FALSE)</f>
        <v>Feb</v>
      </c>
      <c r="P2435" s="19">
        <f t="shared" ref="P2435:P2498" si="233">(I2434/86400)+25569+(-5/24)</f>
        <v>42071.010381944441</v>
      </c>
      <c r="Q2435" t="b">
        <v>0</v>
      </c>
      <c r="R2435">
        <v>0</v>
      </c>
      <c r="S2435" t="b">
        <v>0</v>
      </c>
      <c r="T2435" t="s">
        <v>8284</v>
      </c>
      <c r="U2435" s="8">
        <v>0</v>
      </c>
      <c r="V2435" s="17" t="e">
        <f t="shared" si="228"/>
        <v>#DIV/0!</v>
      </c>
      <c r="W2435" t="s">
        <v>8336</v>
      </c>
      <c r="X2435" t="s">
        <v>8337</v>
      </c>
    </row>
    <row r="2436" spans="1:24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21">
        <f t="shared" si="229"/>
        <v>42397.691469907404</v>
      </c>
      <c r="L2436" s="24">
        <v>42397.691469907404</v>
      </c>
      <c r="M2436" s="27">
        <f t="shared" si="230"/>
        <v>1</v>
      </c>
      <c r="N2436" s="27">
        <f t="shared" si="231"/>
        <v>2016</v>
      </c>
      <c r="O2436" s="25" t="str">
        <f t="shared" si="232"/>
        <v>Jan</v>
      </c>
      <c r="P2436" s="19">
        <f t="shared" si="233"/>
        <v>42427.691469907404</v>
      </c>
      <c r="Q2436" t="b">
        <v>0</v>
      </c>
      <c r="R2436">
        <v>2</v>
      </c>
      <c r="S2436" t="b">
        <v>0</v>
      </c>
      <c r="T2436" t="s">
        <v>8284</v>
      </c>
      <c r="U2436" s="8">
        <v>1.2999999999999999E-3</v>
      </c>
      <c r="V2436" s="17">
        <f t="shared" si="228"/>
        <v>13</v>
      </c>
      <c r="W2436" t="s">
        <v>8336</v>
      </c>
      <c r="X2436" t="s">
        <v>8337</v>
      </c>
    </row>
    <row r="2437" spans="1:24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21">
        <f t="shared" si="229"/>
        <v>42179.977708333332</v>
      </c>
      <c r="L2437" s="24">
        <v>42179.977708333332</v>
      </c>
      <c r="M2437" s="27">
        <f t="shared" si="230"/>
        <v>6</v>
      </c>
      <c r="N2437" s="27">
        <f t="shared" si="231"/>
        <v>2015</v>
      </c>
      <c r="O2437" s="25" t="str">
        <f t="shared" si="232"/>
        <v>Jun</v>
      </c>
      <c r="P2437" s="19">
        <f t="shared" si="233"/>
        <v>42219.977708333332</v>
      </c>
      <c r="Q2437" t="b">
        <v>0</v>
      </c>
      <c r="R2437">
        <v>4</v>
      </c>
      <c r="S2437" t="b">
        <v>0</v>
      </c>
      <c r="T2437" t="s">
        <v>8284</v>
      </c>
      <c r="U2437" s="8">
        <v>4.8960000000000002E-3</v>
      </c>
      <c r="V2437" s="17">
        <f t="shared" si="228"/>
        <v>306</v>
      </c>
      <c r="W2437" t="s">
        <v>8336</v>
      </c>
      <c r="X2437" t="s">
        <v>8337</v>
      </c>
    </row>
    <row r="2438" spans="1:24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21">
        <f t="shared" si="229"/>
        <v>42252.069282407407</v>
      </c>
      <c r="L2438" s="24">
        <v>42252.069282407407</v>
      </c>
      <c r="M2438" s="27">
        <f t="shared" si="230"/>
        <v>9</v>
      </c>
      <c r="N2438" s="27">
        <f t="shared" si="231"/>
        <v>2015</v>
      </c>
      <c r="O2438" s="25" t="str">
        <f t="shared" si="232"/>
        <v>Sep</v>
      </c>
      <c r="P2438" s="19">
        <f t="shared" si="233"/>
        <v>42282.069282407407</v>
      </c>
      <c r="Q2438" t="b">
        <v>0</v>
      </c>
      <c r="R2438">
        <v>2</v>
      </c>
      <c r="S2438" t="b">
        <v>0</v>
      </c>
      <c r="T2438" t="s">
        <v>8284</v>
      </c>
      <c r="U2438" s="8">
        <v>3.8461538461538462E-4</v>
      </c>
      <c r="V2438" s="17">
        <f t="shared" si="228"/>
        <v>22.5</v>
      </c>
      <c r="W2438" t="s">
        <v>8336</v>
      </c>
      <c r="X2438" t="s">
        <v>8337</v>
      </c>
    </row>
    <row r="2439" spans="1:24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21">
        <f t="shared" si="229"/>
        <v>42338.407060185178</v>
      </c>
      <c r="L2439" s="24">
        <v>42338.407060185185</v>
      </c>
      <c r="M2439" s="27">
        <f t="shared" si="230"/>
        <v>11</v>
      </c>
      <c r="N2439" s="27">
        <f t="shared" si="231"/>
        <v>2015</v>
      </c>
      <c r="O2439" s="25" t="str">
        <f t="shared" si="232"/>
        <v>Nov</v>
      </c>
      <c r="P2439" s="19">
        <f t="shared" si="233"/>
        <v>42398.407060185178</v>
      </c>
      <c r="Q2439" t="b">
        <v>0</v>
      </c>
      <c r="R2439">
        <v>0</v>
      </c>
      <c r="S2439" t="b">
        <v>0</v>
      </c>
      <c r="T2439" t="s">
        <v>8284</v>
      </c>
      <c r="U2439" s="8">
        <v>0</v>
      </c>
      <c r="V2439" s="17" t="e">
        <f t="shared" si="228"/>
        <v>#DIV/0!</v>
      </c>
      <c r="W2439" t="s">
        <v>8336</v>
      </c>
      <c r="X2439" t="s">
        <v>8337</v>
      </c>
    </row>
    <row r="2440" spans="1:24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21">
        <f t="shared" si="229"/>
        <v>42031.756805555553</v>
      </c>
      <c r="L2440" s="24">
        <v>42031.756805555553</v>
      </c>
      <c r="M2440" s="27">
        <f t="shared" si="230"/>
        <v>1</v>
      </c>
      <c r="N2440" s="27">
        <f t="shared" si="231"/>
        <v>2015</v>
      </c>
      <c r="O2440" s="25" t="str">
        <f t="shared" si="232"/>
        <v>Jan</v>
      </c>
      <c r="P2440" s="19">
        <f t="shared" si="233"/>
        <v>42080.541666666664</v>
      </c>
      <c r="Q2440" t="b">
        <v>0</v>
      </c>
      <c r="R2440">
        <v>1</v>
      </c>
      <c r="S2440" t="b">
        <v>0</v>
      </c>
      <c r="T2440" t="s">
        <v>8284</v>
      </c>
      <c r="U2440" s="8">
        <v>3.3333333333333335E-3</v>
      </c>
      <c r="V2440" s="17">
        <f t="shared" si="228"/>
        <v>50</v>
      </c>
      <c r="W2440" t="s">
        <v>8336</v>
      </c>
      <c r="X2440" t="s">
        <v>8337</v>
      </c>
    </row>
    <row r="2441" spans="1:24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21">
        <f t="shared" si="229"/>
        <v>42285.706736111104</v>
      </c>
      <c r="L2441" s="24">
        <v>42285.706736111111</v>
      </c>
      <c r="M2441" s="27">
        <f t="shared" si="230"/>
        <v>10</v>
      </c>
      <c r="N2441" s="27">
        <f t="shared" si="231"/>
        <v>2015</v>
      </c>
      <c r="O2441" s="25" t="str">
        <f t="shared" si="232"/>
        <v>Oct</v>
      </c>
      <c r="P2441" s="19">
        <f t="shared" si="233"/>
        <v>42345.748402777775</v>
      </c>
      <c r="Q2441" t="b">
        <v>0</v>
      </c>
      <c r="R2441">
        <v>0</v>
      </c>
      <c r="S2441" t="b">
        <v>0</v>
      </c>
      <c r="T2441" t="s">
        <v>8284</v>
      </c>
      <c r="U2441" s="8">
        <v>0</v>
      </c>
      <c r="V2441" s="17" t="e">
        <f t="shared" si="228"/>
        <v>#DIV/0!</v>
      </c>
      <c r="W2441" t="s">
        <v>8336</v>
      </c>
      <c r="X2441" t="s">
        <v>8337</v>
      </c>
    </row>
    <row r="2442" spans="1:24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21">
        <f t="shared" si="229"/>
        <v>42265.610289351847</v>
      </c>
      <c r="L2442" s="24">
        <v>42265.610289351855</v>
      </c>
      <c r="M2442" s="27">
        <f t="shared" si="230"/>
        <v>9</v>
      </c>
      <c r="N2442" s="27">
        <f t="shared" si="231"/>
        <v>2015</v>
      </c>
      <c r="O2442" s="25" t="str">
        <f t="shared" si="232"/>
        <v>Sep</v>
      </c>
      <c r="P2442" s="19">
        <f t="shared" si="233"/>
        <v>42295.610289351847</v>
      </c>
      <c r="Q2442" t="b">
        <v>0</v>
      </c>
      <c r="R2442">
        <v>2</v>
      </c>
      <c r="S2442" t="b">
        <v>0</v>
      </c>
      <c r="T2442" t="s">
        <v>8284</v>
      </c>
      <c r="U2442" s="8">
        <v>2E-3</v>
      </c>
      <c r="V2442" s="17">
        <f t="shared" si="228"/>
        <v>5</v>
      </c>
      <c r="W2442" t="s">
        <v>8336</v>
      </c>
      <c r="X2442" t="s">
        <v>8337</v>
      </c>
    </row>
    <row r="2443" spans="1:24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21">
        <f t="shared" si="229"/>
        <v>42383.691122685188</v>
      </c>
      <c r="L2443" s="24">
        <v>42383.691122685188</v>
      </c>
      <c r="M2443" s="27">
        <f t="shared" si="230"/>
        <v>1</v>
      </c>
      <c r="N2443" s="27">
        <f t="shared" si="231"/>
        <v>2016</v>
      </c>
      <c r="O2443" s="25" t="str">
        <f t="shared" si="232"/>
        <v>Jan</v>
      </c>
      <c r="P2443" s="19">
        <f t="shared" si="233"/>
        <v>42413.691122685188</v>
      </c>
      <c r="Q2443" t="b">
        <v>0</v>
      </c>
      <c r="R2443">
        <v>109</v>
      </c>
      <c r="S2443" t="b">
        <v>1</v>
      </c>
      <c r="T2443" t="s">
        <v>8298</v>
      </c>
      <c r="U2443" s="8">
        <v>1.0788</v>
      </c>
      <c r="V2443" s="17">
        <f t="shared" si="228"/>
        <v>74.22935779816514</v>
      </c>
      <c r="W2443" t="s">
        <v>8336</v>
      </c>
      <c r="X2443" t="s">
        <v>8352</v>
      </c>
    </row>
    <row r="2444" spans="1:24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21">
        <f t="shared" si="229"/>
        <v>42186.917291666665</v>
      </c>
      <c r="L2444" s="24">
        <v>42186.917291666665</v>
      </c>
      <c r="M2444" s="27">
        <f t="shared" si="230"/>
        <v>7</v>
      </c>
      <c r="N2444" s="27">
        <f t="shared" si="231"/>
        <v>2015</v>
      </c>
      <c r="O2444" s="25" t="str">
        <f t="shared" si="232"/>
        <v>Jul</v>
      </c>
      <c r="P2444" s="19">
        <f t="shared" si="233"/>
        <v>42207.999305555553</v>
      </c>
      <c r="Q2444" t="b">
        <v>0</v>
      </c>
      <c r="R2444">
        <v>372</v>
      </c>
      <c r="S2444" t="b">
        <v>1</v>
      </c>
      <c r="T2444" t="s">
        <v>8298</v>
      </c>
      <c r="U2444" s="8">
        <v>1.2594166666666666</v>
      </c>
      <c r="V2444" s="17">
        <f t="shared" si="228"/>
        <v>81.252688172043008</v>
      </c>
      <c r="W2444" t="s">
        <v>8336</v>
      </c>
      <c r="X2444" t="s">
        <v>8352</v>
      </c>
    </row>
    <row r="2445" spans="1:24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21">
        <f t="shared" si="229"/>
        <v>42052.458657407406</v>
      </c>
      <c r="L2445" s="24">
        <v>42052.458657407406</v>
      </c>
      <c r="M2445" s="27">
        <f t="shared" si="230"/>
        <v>2</v>
      </c>
      <c r="N2445" s="27">
        <f t="shared" si="231"/>
        <v>2015</v>
      </c>
      <c r="O2445" s="25" t="str">
        <f t="shared" si="232"/>
        <v>Feb</v>
      </c>
      <c r="P2445" s="19">
        <f t="shared" si="233"/>
        <v>42082.416990740741</v>
      </c>
      <c r="Q2445" t="b">
        <v>0</v>
      </c>
      <c r="R2445">
        <v>311</v>
      </c>
      <c r="S2445" t="b">
        <v>1</v>
      </c>
      <c r="T2445" t="s">
        <v>8298</v>
      </c>
      <c r="U2445" s="8">
        <v>2.0251494999999999</v>
      </c>
      <c r="V2445" s="17">
        <f t="shared" si="228"/>
        <v>130.23469453376205</v>
      </c>
      <c r="W2445" t="s">
        <v>8336</v>
      </c>
      <c r="X2445" t="s">
        <v>8352</v>
      </c>
    </row>
    <row r="2446" spans="1:24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21">
        <f t="shared" si="229"/>
        <v>41836.416921296295</v>
      </c>
      <c r="L2446" s="24">
        <v>41836.416921296295</v>
      </c>
      <c r="M2446" s="27">
        <f t="shared" si="230"/>
        <v>7</v>
      </c>
      <c r="N2446" s="27">
        <f t="shared" si="231"/>
        <v>2014</v>
      </c>
      <c r="O2446" s="25" t="str">
        <f t="shared" si="232"/>
        <v>Jul</v>
      </c>
      <c r="P2446" s="19">
        <f t="shared" si="233"/>
        <v>41866.416921296295</v>
      </c>
      <c r="Q2446" t="b">
        <v>0</v>
      </c>
      <c r="R2446">
        <v>61</v>
      </c>
      <c r="S2446" t="b">
        <v>1</v>
      </c>
      <c r="T2446" t="s">
        <v>8298</v>
      </c>
      <c r="U2446" s="8">
        <v>1.0860000000000001</v>
      </c>
      <c r="V2446" s="17">
        <f t="shared" si="228"/>
        <v>53.409836065573771</v>
      </c>
      <c r="W2446" t="s">
        <v>8336</v>
      </c>
      <c r="X2446" t="s">
        <v>8352</v>
      </c>
    </row>
    <row r="2447" spans="1:24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21">
        <f t="shared" si="229"/>
        <v>42485.54619212963</v>
      </c>
      <c r="L2447" s="24">
        <v>42485.54619212963</v>
      </c>
      <c r="M2447" s="27">
        <f t="shared" si="230"/>
        <v>4</v>
      </c>
      <c r="N2447" s="27">
        <f t="shared" si="231"/>
        <v>2016</v>
      </c>
      <c r="O2447" s="25" t="str">
        <f t="shared" si="232"/>
        <v>Apr</v>
      </c>
      <c r="P2447" s="19">
        <f t="shared" si="233"/>
        <v>42515.54619212963</v>
      </c>
      <c r="Q2447" t="b">
        <v>0</v>
      </c>
      <c r="R2447">
        <v>115</v>
      </c>
      <c r="S2447" t="b">
        <v>1</v>
      </c>
      <c r="T2447" t="s">
        <v>8298</v>
      </c>
      <c r="U2447" s="8">
        <v>1.728</v>
      </c>
      <c r="V2447" s="17">
        <f t="shared" si="228"/>
        <v>75.130434782608702</v>
      </c>
      <c r="W2447" t="s">
        <v>8336</v>
      </c>
      <c r="X2447" t="s">
        <v>8352</v>
      </c>
    </row>
    <row r="2448" spans="1:24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21">
        <f t="shared" si="229"/>
        <v>42242.981724537036</v>
      </c>
      <c r="L2448" s="24">
        <v>42242.981724537036</v>
      </c>
      <c r="M2448" s="27">
        <f t="shared" si="230"/>
        <v>8</v>
      </c>
      <c r="N2448" s="27">
        <f t="shared" si="231"/>
        <v>2015</v>
      </c>
      <c r="O2448" s="25" t="str">
        <f t="shared" si="232"/>
        <v>Aug</v>
      </c>
      <c r="P2448" s="19">
        <f t="shared" si="233"/>
        <v>42272.981724537036</v>
      </c>
      <c r="Q2448" t="b">
        <v>0</v>
      </c>
      <c r="R2448">
        <v>111</v>
      </c>
      <c r="S2448" t="b">
        <v>1</v>
      </c>
      <c r="T2448" t="s">
        <v>8298</v>
      </c>
      <c r="U2448" s="8">
        <v>1.6798</v>
      </c>
      <c r="V2448" s="17">
        <f t="shared" si="228"/>
        <v>75.666666666666671</v>
      </c>
      <c r="W2448" t="s">
        <v>8336</v>
      </c>
      <c r="X2448" t="s">
        <v>8352</v>
      </c>
    </row>
    <row r="2449" spans="1:24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21">
        <f t="shared" si="229"/>
        <v>42670.394340277773</v>
      </c>
      <c r="L2449" s="24">
        <v>42670.39434027778</v>
      </c>
      <c r="M2449" s="27">
        <f t="shared" si="230"/>
        <v>10</v>
      </c>
      <c r="N2449" s="27">
        <f t="shared" si="231"/>
        <v>2016</v>
      </c>
      <c r="O2449" s="25" t="str">
        <f t="shared" si="232"/>
        <v>Oct</v>
      </c>
      <c r="P2449" s="19">
        <f t="shared" si="233"/>
        <v>42700.436006944445</v>
      </c>
      <c r="Q2449" t="b">
        <v>0</v>
      </c>
      <c r="R2449">
        <v>337</v>
      </c>
      <c r="S2449" t="b">
        <v>1</v>
      </c>
      <c r="T2449" t="s">
        <v>8298</v>
      </c>
      <c r="U2449" s="8">
        <v>4.2720000000000002</v>
      </c>
      <c r="V2449" s="17">
        <f t="shared" si="228"/>
        <v>31.691394658753708</v>
      </c>
      <c r="W2449" t="s">
        <v>8336</v>
      </c>
      <c r="X2449" t="s">
        <v>8352</v>
      </c>
    </row>
    <row r="2450" spans="1:24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21">
        <f t="shared" si="229"/>
        <v>42654.26149305555</v>
      </c>
      <c r="L2450" s="24">
        <v>42654.261493055557</v>
      </c>
      <c r="M2450" s="27">
        <f t="shared" si="230"/>
        <v>10</v>
      </c>
      <c r="N2450" s="27">
        <f t="shared" si="231"/>
        <v>2016</v>
      </c>
      <c r="O2450" s="25" t="str">
        <f t="shared" si="232"/>
        <v>Oct</v>
      </c>
      <c r="P2450" s="19">
        <f t="shared" si="233"/>
        <v>42685.958333333336</v>
      </c>
      <c r="Q2450" t="b">
        <v>0</v>
      </c>
      <c r="R2450">
        <v>9</v>
      </c>
      <c r="S2450" t="b">
        <v>1</v>
      </c>
      <c r="T2450" t="s">
        <v>8298</v>
      </c>
      <c r="U2450" s="8">
        <v>1.075</v>
      </c>
      <c r="V2450" s="17">
        <f t="shared" si="228"/>
        <v>47.777777777777779</v>
      </c>
      <c r="W2450" t="s">
        <v>8336</v>
      </c>
      <c r="X2450" t="s">
        <v>8352</v>
      </c>
    </row>
    <row r="2451" spans="1:24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21">
        <f t="shared" si="229"/>
        <v>42607.107789351845</v>
      </c>
      <c r="L2451" s="24">
        <v>42607.107789351852</v>
      </c>
      <c r="M2451" s="27">
        <f t="shared" si="230"/>
        <v>8</v>
      </c>
      <c r="N2451" s="27">
        <f t="shared" si="231"/>
        <v>2016</v>
      </c>
      <c r="O2451" s="25" t="str">
        <f t="shared" si="232"/>
        <v>Aug</v>
      </c>
      <c r="P2451" s="19">
        <f t="shared" si="233"/>
        <v>42613.025000000001</v>
      </c>
      <c r="Q2451" t="b">
        <v>0</v>
      </c>
      <c r="R2451">
        <v>120</v>
      </c>
      <c r="S2451" t="b">
        <v>1</v>
      </c>
      <c r="T2451" t="s">
        <v>8298</v>
      </c>
      <c r="U2451" s="8">
        <v>1.08</v>
      </c>
      <c r="V2451" s="17">
        <f t="shared" si="228"/>
        <v>90</v>
      </c>
      <c r="W2451" t="s">
        <v>8336</v>
      </c>
      <c r="X2451" t="s">
        <v>8352</v>
      </c>
    </row>
    <row r="2452" spans="1:24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21">
        <f t="shared" si="229"/>
        <v>41942.934201388889</v>
      </c>
      <c r="L2452" s="24">
        <v>41942.934201388889</v>
      </c>
      <c r="M2452" s="27">
        <f t="shared" si="230"/>
        <v>10</v>
      </c>
      <c r="N2452" s="27">
        <f t="shared" si="231"/>
        <v>2014</v>
      </c>
      <c r="O2452" s="25" t="str">
        <f t="shared" si="232"/>
        <v>Oct</v>
      </c>
      <c r="P2452" s="19">
        <f t="shared" si="233"/>
        <v>41972.975868055553</v>
      </c>
      <c r="Q2452" t="b">
        <v>0</v>
      </c>
      <c r="R2452">
        <v>102</v>
      </c>
      <c r="S2452" t="b">
        <v>1</v>
      </c>
      <c r="T2452" t="s">
        <v>8298</v>
      </c>
      <c r="U2452" s="8">
        <v>1.0153353333333335</v>
      </c>
      <c r="V2452" s="17">
        <f t="shared" si="228"/>
        <v>149.31401960784314</v>
      </c>
      <c r="W2452" t="s">
        <v>8336</v>
      </c>
      <c r="X2452" t="s">
        <v>8352</v>
      </c>
    </row>
    <row r="2453" spans="1:24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21">
        <f t="shared" si="229"/>
        <v>41901.864074074074</v>
      </c>
      <c r="L2453" s="24">
        <v>41901.864074074074</v>
      </c>
      <c r="M2453" s="27">
        <f t="shared" si="230"/>
        <v>9</v>
      </c>
      <c r="N2453" s="27">
        <f t="shared" si="231"/>
        <v>2014</v>
      </c>
      <c r="O2453" s="25" t="str">
        <f t="shared" si="232"/>
        <v>Sep</v>
      </c>
      <c r="P2453" s="19">
        <f t="shared" si="233"/>
        <v>41939.924305555549</v>
      </c>
      <c r="Q2453" t="b">
        <v>0</v>
      </c>
      <c r="R2453">
        <v>186</v>
      </c>
      <c r="S2453" t="b">
        <v>1</v>
      </c>
      <c r="T2453" t="s">
        <v>8298</v>
      </c>
      <c r="U2453" s="8">
        <v>1.1545000000000001</v>
      </c>
      <c r="V2453" s="17">
        <f t="shared" si="228"/>
        <v>62.06989247311828</v>
      </c>
      <c r="W2453" t="s">
        <v>8336</v>
      </c>
      <c r="X2453" t="s">
        <v>8352</v>
      </c>
    </row>
    <row r="2454" spans="1:24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21">
        <f t="shared" si="229"/>
        <v>42779.700115740743</v>
      </c>
      <c r="L2454" s="24">
        <v>42779.700115740743</v>
      </c>
      <c r="M2454" s="27">
        <f t="shared" si="230"/>
        <v>2</v>
      </c>
      <c r="N2454" s="27">
        <f t="shared" si="231"/>
        <v>2017</v>
      </c>
      <c r="O2454" s="25" t="str">
        <f t="shared" si="232"/>
        <v>Feb</v>
      </c>
      <c r="P2454" s="19">
        <f t="shared" si="233"/>
        <v>42799.700115740743</v>
      </c>
      <c r="Q2454" t="b">
        <v>0</v>
      </c>
      <c r="R2454">
        <v>15</v>
      </c>
      <c r="S2454" t="b">
        <v>1</v>
      </c>
      <c r="T2454" t="s">
        <v>8298</v>
      </c>
      <c r="U2454" s="8">
        <v>1.335</v>
      </c>
      <c r="V2454" s="17">
        <f t="shared" si="228"/>
        <v>53.4</v>
      </c>
      <c r="W2454" t="s">
        <v>8336</v>
      </c>
      <c r="X2454" t="s">
        <v>8352</v>
      </c>
    </row>
    <row r="2455" spans="1:24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21">
        <f t="shared" si="229"/>
        <v>42338.635416666664</v>
      </c>
      <c r="L2455" s="24">
        <v>42338.635416666664</v>
      </c>
      <c r="M2455" s="27">
        <f t="shared" si="230"/>
        <v>11</v>
      </c>
      <c r="N2455" s="27">
        <f t="shared" si="231"/>
        <v>2015</v>
      </c>
      <c r="O2455" s="25" t="str">
        <f t="shared" si="232"/>
        <v>Nov</v>
      </c>
      <c r="P2455" s="19">
        <f t="shared" si="233"/>
        <v>42367.749999999993</v>
      </c>
      <c r="Q2455" t="b">
        <v>0</v>
      </c>
      <c r="R2455">
        <v>67</v>
      </c>
      <c r="S2455" t="b">
        <v>1</v>
      </c>
      <c r="T2455" t="s">
        <v>8298</v>
      </c>
      <c r="U2455" s="8">
        <v>1.5469999999999999</v>
      </c>
      <c r="V2455" s="17">
        <f t="shared" si="228"/>
        <v>69.268656716417908</v>
      </c>
      <c r="W2455" t="s">
        <v>8336</v>
      </c>
      <c r="X2455" t="s">
        <v>8352</v>
      </c>
    </row>
    <row r="2456" spans="1:24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21">
        <f t="shared" si="229"/>
        <v>42738.483900462961</v>
      </c>
      <c r="L2456" s="24">
        <v>42738.483900462961</v>
      </c>
      <c r="M2456" s="27">
        <f t="shared" si="230"/>
        <v>1</v>
      </c>
      <c r="N2456" s="27">
        <f t="shared" si="231"/>
        <v>2017</v>
      </c>
      <c r="O2456" s="25" t="str">
        <f t="shared" si="232"/>
        <v>Jan</v>
      </c>
      <c r="P2456" s="19">
        <f t="shared" si="233"/>
        <v>42768.483900462961</v>
      </c>
      <c r="Q2456" t="b">
        <v>0</v>
      </c>
      <c r="R2456">
        <v>130</v>
      </c>
      <c r="S2456" t="b">
        <v>1</v>
      </c>
      <c r="T2456" t="s">
        <v>8298</v>
      </c>
      <c r="U2456" s="8">
        <v>1.0084571428571429</v>
      </c>
      <c r="V2456" s="17">
        <f t="shared" si="228"/>
        <v>271.50769230769231</v>
      </c>
      <c r="W2456" t="s">
        <v>8336</v>
      </c>
      <c r="X2456" t="s">
        <v>8352</v>
      </c>
    </row>
    <row r="2457" spans="1:24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21">
        <f t="shared" si="229"/>
        <v>42769.993148148147</v>
      </c>
      <c r="L2457" s="24">
        <v>42769.993148148147</v>
      </c>
      <c r="M2457" s="27">
        <f t="shared" si="230"/>
        <v>2</v>
      </c>
      <c r="N2457" s="27">
        <f t="shared" si="231"/>
        <v>2017</v>
      </c>
      <c r="O2457" s="25" t="str">
        <f t="shared" si="232"/>
        <v>Feb</v>
      </c>
      <c r="P2457" s="19">
        <f t="shared" si="233"/>
        <v>42804.993148148147</v>
      </c>
      <c r="Q2457" t="b">
        <v>0</v>
      </c>
      <c r="R2457">
        <v>16</v>
      </c>
      <c r="S2457" t="b">
        <v>1</v>
      </c>
      <c r="T2457" t="s">
        <v>8298</v>
      </c>
      <c r="U2457" s="8">
        <v>1.82</v>
      </c>
      <c r="V2457" s="17">
        <f t="shared" si="228"/>
        <v>34.125</v>
      </c>
      <c r="W2457" t="s">
        <v>8336</v>
      </c>
      <c r="X2457" t="s">
        <v>8352</v>
      </c>
    </row>
    <row r="2458" spans="1:24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21">
        <f t="shared" si="229"/>
        <v>42452.573495370372</v>
      </c>
      <c r="L2458" s="24">
        <v>42452.573495370372</v>
      </c>
      <c r="M2458" s="27">
        <f t="shared" si="230"/>
        <v>3</v>
      </c>
      <c r="N2458" s="27">
        <f t="shared" si="231"/>
        <v>2016</v>
      </c>
      <c r="O2458" s="25" t="str">
        <f t="shared" si="232"/>
        <v>Mar</v>
      </c>
      <c r="P2458" s="19">
        <f t="shared" si="233"/>
        <v>42480.573495370372</v>
      </c>
      <c r="Q2458" t="b">
        <v>0</v>
      </c>
      <c r="R2458">
        <v>67</v>
      </c>
      <c r="S2458" t="b">
        <v>1</v>
      </c>
      <c r="T2458" t="s">
        <v>8298</v>
      </c>
      <c r="U2458" s="8">
        <v>1.8086666666666666</v>
      </c>
      <c r="V2458" s="17">
        <f t="shared" si="228"/>
        <v>40.492537313432834</v>
      </c>
      <c r="W2458" t="s">
        <v>8336</v>
      </c>
      <c r="X2458" t="s">
        <v>8352</v>
      </c>
    </row>
    <row r="2459" spans="1:24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21">
        <f t="shared" si="229"/>
        <v>42761.752766203703</v>
      </c>
      <c r="L2459" s="24">
        <v>42761.752766203703</v>
      </c>
      <c r="M2459" s="27">
        <f t="shared" si="230"/>
        <v>1</v>
      </c>
      <c r="N2459" s="27">
        <f t="shared" si="231"/>
        <v>2017</v>
      </c>
      <c r="O2459" s="25" t="str">
        <f t="shared" si="232"/>
        <v>Jan</v>
      </c>
      <c r="P2459" s="19">
        <f t="shared" si="233"/>
        <v>42791.752766203703</v>
      </c>
      <c r="Q2459" t="b">
        <v>0</v>
      </c>
      <c r="R2459">
        <v>124</v>
      </c>
      <c r="S2459" t="b">
        <v>1</v>
      </c>
      <c r="T2459" t="s">
        <v>8298</v>
      </c>
      <c r="U2459" s="8">
        <v>1.0230434782608695</v>
      </c>
      <c r="V2459" s="17">
        <f t="shared" si="228"/>
        <v>189.75806451612902</v>
      </c>
      <c r="W2459" t="s">
        <v>8336</v>
      </c>
      <c r="X2459" t="s">
        <v>8352</v>
      </c>
    </row>
    <row r="2460" spans="1:24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21">
        <f t="shared" si="229"/>
        <v>42423.394166666665</v>
      </c>
      <c r="L2460" s="24">
        <v>42423.394166666665</v>
      </c>
      <c r="M2460" s="27">
        <f t="shared" si="230"/>
        <v>2</v>
      </c>
      <c r="N2460" s="27">
        <f t="shared" si="231"/>
        <v>2016</v>
      </c>
      <c r="O2460" s="25" t="str">
        <f t="shared" si="232"/>
        <v>Feb</v>
      </c>
      <c r="P2460" s="19">
        <f t="shared" si="233"/>
        <v>42453.352500000001</v>
      </c>
      <c r="Q2460" t="b">
        <v>0</v>
      </c>
      <c r="R2460">
        <v>80</v>
      </c>
      <c r="S2460" t="b">
        <v>1</v>
      </c>
      <c r="T2460" t="s">
        <v>8298</v>
      </c>
      <c r="U2460" s="8">
        <v>1.1017999999999999</v>
      </c>
      <c r="V2460" s="17">
        <f t="shared" si="228"/>
        <v>68.862499999999997</v>
      </c>
      <c r="W2460" t="s">
        <v>8336</v>
      </c>
      <c r="X2460" t="s">
        <v>8352</v>
      </c>
    </row>
    <row r="2461" spans="1:24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21">
        <f t="shared" si="229"/>
        <v>42495.663402777776</v>
      </c>
      <c r="L2461" s="24">
        <v>42495.663402777776</v>
      </c>
      <c r="M2461" s="27">
        <f t="shared" si="230"/>
        <v>5</v>
      </c>
      <c r="N2461" s="27">
        <f t="shared" si="231"/>
        <v>2016</v>
      </c>
      <c r="O2461" s="25" t="str">
        <f t="shared" si="232"/>
        <v>May</v>
      </c>
      <c r="P2461" s="19">
        <f t="shared" si="233"/>
        <v>42530.583333333336</v>
      </c>
      <c r="Q2461" t="b">
        <v>0</v>
      </c>
      <c r="R2461">
        <v>282</v>
      </c>
      <c r="S2461" t="b">
        <v>1</v>
      </c>
      <c r="T2461" t="s">
        <v>8298</v>
      </c>
      <c r="U2461" s="8">
        <v>1.0225</v>
      </c>
      <c r="V2461" s="17">
        <f t="shared" si="228"/>
        <v>108.77659574468085</v>
      </c>
      <c r="W2461" t="s">
        <v>8336</v>
      </c>
      <c r="X2461" t="s">
        <v>8352</v>
      </c>
    </row>
    <row r="2462" spans="1:24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21">
        <f t="shared" si="229"/>
        <v>42407.429224537038</v>
      </c>
      <c r="L2462" s="24">
        <v>42407.429224537038</v>
      </c>
      <c r="M2462" s="27">
        <f t="shared" si="230"/>
        <v>2</v>
      </c>
      <c r="N2462" s="27">
        <f t="shared" si="231"/>
        <v>2016</v>
      </c>
      <c r="O2462" s="25" t="str">
        <f t="shared" si="232"/>
        <v>Feb</v>
      </c>
      <c r="P2462" s="19">
        <f t="shared" si="233"/>
        <v>42452.387557870366</v>
      </c>
      <c r="Q2462" t="b">
        <v>0</v>
      </c>
      <c r="R2462">
        <v>68</v>
      </c>
      <c r="S2462" t="b">
        <v>1</v>
      </c>
      <c r="T2462" t="s">
        <v>8298</v>
      </c>
      <c r="U2462" s="8">
        <v>1.0078823529411765</v>
      </c>
      <c r="V2462" s="17">
        <f t="shared" si="228"/>
        <v>125.98529411764706</v>
      </c>
      <c r="W2462" t="s">
        <v>8336</v>
      </c>
      <c r="X2462" t="s">
        <v>8352</v>
      </c>
    </row>
    <row r="2463" spans="1:24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21">
        <f t="shared" si="229"/>
        <v>42703.978784722225</v>
      </c>
      <c r="L2463" s="24">
        <v>42703.978784722225</v>
      </c>
      <c r="M2463" s="27">
        <f t="shared" si="230"/>
        <v>11</v>
      </c>
      <c r="N2463" s="27">
        <f t="shared" si="231"/>
        <v>2016</v>
      </c>
      <c r="O2463" s="25" t="str">
        <f t="shared" si="232"/>
        <v>Nov</v>
      </c>
      <c r="P2463" s="19">
        <f t="shared" si="233"/>
        <v>42737.970138888886</v>
      </c>
      <c r="Q2463" t="b">
        <v>0</v>
      </c>
      <c r="R2463">
        <v>86</v>
      </c>
      <c r="S2463" t="b">
        <v>1</v>
      </c>
      <c r="T2463" t="s">
        <v>8279</v>
      </c>
      <c r="U2463" s="8">
        <v>1.038</v>
      </c>
      <c r="V2463" s="17">
        <f t="shared" si="228"/>
        <v>90.523255813953483</v>
      </c>
      <c r="W2463" t="s">
        <v>8325</v>
      </c>
      <c r="X2463" t="s">
        <v>8329</v>
      </c>
    </row>
    <row r="2464" spans="1:24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21">
        <f t="shared" si="229"/>
        <v>40783.804363425923</v>
      </c>
      <c r="L2464" s="24">
        <v>40783.804363425923</v>
      </c>
      <c r="M2464" s="27">
        <f t="shared" si="230"/>
        <v>8</v>
      </c>
      <c r="N2464" s="27">
        <f t="shared" si="231"/>
        <v>2011</v>
      </c>
      <c r="O2464" s="25" t="str">
        <f t="shared" si="232"/>
        <v>Aug</v>
      </c>
      <c r="P2464" s="19">
        <f t="shared" si="233"/>
        <v>40816.916666666664</v>
      </c>
      <c r="Q2464" t="b">
        <v>0</v>
      </c>
      <c r="R2464">
        <v>115</v>
      </c>
      <c r="S2464" t="b">
        <v>1</v>
      </c>
      <c r="T2464" t="s">
        <v>8279</v>
      </c>
      <c r="U2464" s="8">
        <v>1.1070833333333334</v>
      </c>
      <c r="V2464" s="17">
        <f t="shared" si="228"/>
        <v>28.880434782608695</v>
      </c>
      <c r="W2464" t="s">
        <v>8325</v>
      </c>
      <c r="X2464" t="s">
        <v>8329</v>
      </c>
    </row>
    <row r="2465" spans="1:24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21">
        <f t="shared" si="229"/>
        <v>41088.977962962963</v>
      </c>
      <c r="L2465" s="24">
        <v>41088.977962962963</v>
      </c>
      <c r="M2465" s="27">
        <f t="shared" si="230"/>
        <v>6</v>
      </c>
      <c r="N2465" s="27">
        <f t="shared" si="231"/>
        <v>2012</v>
      </c>
      <c r="O2465" s="25" t="str">
        <f t="shared" si="232"/>
        <v>Jun</v>
      </c>
      <c r="P2465" s="19">
        <f t="shared" si="233"/>
        <v>41108.977962962963</v>
      </c>
      <c r="Q2465" t="b">
        <v>0</v>
      </c>
      <c r="R2465">
        <v>75</v>
      </c>
      <c r="S2465" t="b">
        <v>1</v>
      </c>
      <c r="T2465" t="s">
        <v>8279</v>
      </c>
      <c r="U2465" s="8">
        <v>1.1625000000000001</v>
      </c>
      <c r="V2465" s="17">
        <f t="shared" si="228"/>
        <v>31</v>
      </c>
      <c r="W2465" t="s">
        <v>8325</v>
      </c>
      <c r="X2465" t="s">
        <v>8329</v>
      </c>
    </row>
    <row r="2466" spans="1:24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21">
        <f t="shared" si="229"/>
        <v>41340.903067129628</v>
      </c>
      <c r="L2466" s="24">
        <v>41340.903067129628</v>
      </c>
      <c r="M2466" s="27">
        <f t="shared" si="230"/>
        <v>3</v>
      </c>
      <c r="N2466" s="27">
        <f t="shared" si="231"/>
        <v>2013</v>
      </c>
      <c r="O2466" s="25" t="str">
        <f t="shared" si="232"/>
        <v>Mar</v>
      </c>
      <c r="P2466" s="19">
        <f t="shared" si="233"/>
        <v>41380.583333333328</v>
      </c>
      <c r="Q2466" t="b">
        <v>0</v>
      </c>
      <c r="R2466">
        <v>43</v>
      </c>
      <c r="S2466" t="b">
        <v>1</v>
      </c>
      <c r="T2466" t="s">
        <v>8279</v>
      </c>
      <c r="U2466" s="8">
        <v>1.111</v>
      </c>
      <c r="V2466" s="17">
        <f t="shared" si="228"/>
        <v>51.674418604651166</v>
      </c>
      <c r="W2466" t="s">
        <v>8325</v>
      </c>
      <c r="X2466" t="s">
        <v>8329</v>
      </c>
    </row>
    <row r="2467" spans="1:24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21">
        <f t="shared" si="229"/>
        <v>42248.692094907405</v>
      </c>
      <c r="L2467" s="24">
        <v>42248.692094907405</v>
      </c>
      <c r="M2467" s="27">
        <f t="shared" si="230"/>
        <v>9</v>
      </c>
      <c r="N2467" s="27">
        <f t="shared" si="231"/>
        <v>2015</v>
      </c>
      <c r="O2467" s="25" t="str">
        <f t="shared" si="232"/>
        <v>Sep</v>
      </c>
      <c r="P2467" s="19">
        <f t="shared" si="233"/>
        <v>42277.603472222218</v>
      </c>
      <c r="Q2467" t="b">
        <v>0</v>
      </c>
      <c r="R2467">
        <v>48</v>
      </c>
      <c r="S2467" t="b">
        <v>1</v>
      </c>
      <c r="T2467" t="s">
        <v>8279</v>
      </c>
      <c r="U2467" s="8">
        <v>1.8014285714285714</v>
      </c>
      <c r="V2467" s="17">
        <f t="shared" si="228"/>
        <v>26.270833333333332</v>
      </c>
      <c r="W2467" t="s">
        <v>8325</v>
      </c>
      <c r="X2467" t="s">
        <v>8329</v>
      </c>
    </row>
    <row r="2468" spans="1:24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21">
        <f t="shared" si="229"/>
        <v>41145.510972222219</v>
      </c>
      <c r="L2468" s="24">
        <v>41145.510972222219</v>
      </c>
      <c r="M2468" s="27">
        <f t="shared" si="230"/>
        <v>8</v>
      </c>
      <c r="N2468" s="27">
        <f t="shared" si="231"/>
        <v>2012</v>
      </c>
      <c r="O2468" s="25" t="str">
        <f t="shared" si="232"/>
        <v>Aug</v>
      </c>
      <c r="P2468" s="19">
        <f t="shared" si="233"/>
        <v>41175.510972222219</v>
      </c>
      <c r="Q2468" t="b">
        <v>0</v>
      </c>
      <c r="R2468">
        <v>52</v>
      </c>
      <c r="S2468" t="b">
        <v>1</v>
      </c>
      <c r="T2468" t="s">
        <v>8279</v>
      </c>
      <c r="U2468" s="8">
        <v>1</v>
      </c>
      <c r="V2468" s="17">
        <f t="shared" si="228"/>
        <v>48.07692307692308</v>
      </c>
      <c r="W2468" t="s">
        <v>8325</v>
      </c>
      <c r="X2468" t="s">
        <v>8329</v>
      </c>
    </row>
    <row r="2469" spans="1:24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21">
        <f t="shared" si="229"/>
        <v>41372.894131944442</v>
      </c>
      <c r="L2469" s="24">
        <v>41372.894131944442</v>
      </c>
      <c r="M2469" s="27">
        <f t="shared" si="230"/>
        <v>4</v>
      </c>
      <c r="N2469" s="27">
        <f t="shared" si="231"/>
        <v>2013</v>
      </c>
      <c r="O2469" s="25" t="str">
        <f t="shared" si="232"/>
        <v>Apr</v>
      </c>
      <c r="P2469" s="19">
        <f t="shared" si="233"/>
        <v>41402.894131944442</v>
      </c>
      <c r="Q2469" t="b">
        <v>0</v>
      </c>
      <c r="R2469">
        <v>43</v>
      </c>
      <c r="S2469" t="b">
        <v>1</v>
      </c>
      <c r="T2469" t="s">
        <v>8279</v>
      </c>
      <c r="U2469" s="8">
        <v>1.1850000000000001</v>
      </c>
      <c r="V2469" s="17">
        <f t="shared" si="228"/>
        <v>27.558139534883722</v>
      </c>
      <c r="W2469" t="s">
        <v>8325</v>
      </c>
      <c r="X2469" t="s">
        <v>8329</v>
      </c>
    </row>
    <row r="2470" spans="1:24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21">
        <f t="shared" si="229"/>
        <v>41025.665868055556</v>
      </c>
      <c r="L2470" s="24">
        <v>41025.665868055556</v>
      </c>
      <c r="M2470" s="27">
        <f t="shared" si="230"/>
        <v>4</v>
      </c>
      <c r="N2470" s="27">
        <f t="shared" si="231"/>
        <v>2012</v>
      </c>
      <c r="O2470" s="25" t="str">
        <f t="shared" si="232"/>
        <v>Apr</v>
      </c>
      <c r="P2470" s="19">
        <f t="shared" si="233"/>
        <v>41039.5</v>
      </c>
      <c r="Q2470" t="b">
        <v>0</v>
      </c>
      <c r="R2470">
        <v>58</v>
      </c>
      <c r="S2470" t="b">
        <v>1</v>
      </c>
      <c r="T2470" t="s">
        <v>8279</v>
      </c>
      <c r="U2470" s="8">
        <v>1.0721700000000001</v>
      </c>
      <c r="V2470" s="17">
        <f t="shared" si="228"/>
        <v>36.97137931034483</v>
      </c>
      <c r="W2470" t="s">
        <v>8325</v>
      </c>
      <c r="X2470" t="s">
        <v>8329</v>
      </c>
    </row>
    <row r="2471" spans="1:24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21">
        <f t="shared" si="229"/>
        <v>41173.945844907408</v>
      </c>
      <c r="L2471" s="24">
        <v>41173.945844907408</v>
      </c>
      <c r="M2471" s="27">
        <f t="shared" si="230"/>
        <v>9</v>
      </c>
      <c r="N2471" s="27">
        <f t="shared" si="231"/>
        <v>2012</v>
      </c>
      <c r="O2471" s="25" t="str">
        <f t="shared" si="232"/>
        <v>Sep</v>
      </c>
      <c r="P2471" s="19">
        <f t="shared" si="233"/>
        <v>41210</v>
      </c>
      <c r="Q2471" t="b">
        <v>0</v>
      </c>
      <c r="R2471">
        <v>47</v>
      </c>
      <c r="S2471" t="b">
        <v>1</v>
      </c>
      <c r="T2471" t="s">
        <v>8279</v>
      </c>
      <c r="U2471" s="8">
        <v>1.1366666666666667</v>
      </c>
      <c r="V2471" s="17">
        <f t="shared" si="228"/>
        <v>29.021276595744681</v>
      </c>
      <c r="W2471" t="s">
        <v>8325</v>
      </c>
      <c r="X2471" t="s">
        <v>8329</v>
      </c>
    </row>
    <row r="2472" spans="1:24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21">
        <f t="shared" si="229"/>
        <v>40557.221400462957</v>
      </c>
      <c r="L2472" s="24">
        <v>40557.221400462964</v>
      </c>
      <c r="M2472" s="27">
        <f t="shared" si="230"/>
        <v>1</v>
      </c>
      <c r="N2472" s="27">
        <f t="shared" si="231"/>
        <v>2011</v>
      </c>
      <c r="O2472" s="25" t="str">
        <f t="shared" si="232"/>
        <v>Jan</v>
      </c>
      <c r="P2472" s="19">
        <f t="shared" si="233"/>
        <v>40582.221400462957</v>
      </c>
      <c r="Q2472" t="b">
        <v>0</v>
      </c>
      <c r="R2472">
        <v>36</v>
      </c>
      <c r="S2472" t="b">
        <v>1</v>
      </c>
      <c r="T2472" t="s">
        <v>8279</v>
      </c>
      <c r="U2472" s="8">
        <v>1.0316400000000001</v>
      </c>
      <c r="V2472" s="17">
        <f t="shared" si="228"/>
        <v>28.65666666666667</v>
      </c>
      <c r="W2472" t="s">
        <v>8325</v>
      </c>
      <c r="X2472" t="s">
        <v>8329</v>
      </c>
    </row>
    <row r="2473" spans="1:24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21">
        <f t="shared" si="229"/>
        <v>41022.866377314815</v>
      </c>
      <c r="L2473" s="24">
        <v>41022.866377314815</v>
      </c>
      <c r="M2473" s="27">
        <f t="shared" si="230"/>
        <v>4</v>
      </c>
      <c r="N2473" s="27">
        <f t="shared" si="231"/>
        <v>2012</v>
      </c>
      <c r="O2473" s="25" t="str">
        <f t="shared" si="232"/>
        <v>Apr</v>
      </c>
      <c r="P2473" s="19">
        <f t="shared" si="233"/>
        <v>41052.866377314815</v>
      </c>
      <c r="Q2473" t="b">
        <v>0</v>
      </c>
      <c r="R2473">
        <v>17</v>
      </c>
      <c r="S2473" t="b">
        <v>1</v>
      </c>
      <c r="T2473" t="s">
        <v>8279</v>
      </c>
      <c r="U2473" s="8">
        <v>1.28</v>
      </c>
      <c r="V2473" s="17">
        <f t="shared" si="228"/>
        <v>37.647058823529413</v>
      </c>
      <c r="W2473" t="s">
        <v>8325</v>
      </c>
      <c r="X2473" t="s">
        <v>8329</v>
      </c>
    </row>
    <row r="2474" spans="1:24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21">
        <f t="shared" si="229"/>
        <v>40893.784629629627</v>
      </c>
      <c r="L2474" s="24">
        <v>40893.784629629627</v>
      </c>
      <c r="M2474" s="27">
        <f t="shared" si="230"/>
        <v>12</v>
      </c>
      <c r="N2474" s="27">
        <f t="shared" si="231"/>
        <v>2011</v>
      </c>
      <c r="O2474" s="25" t="str">
        <f t="shared" si="232"/>
        <v>Dec</v>
      </c>
      <c r="P2474" s="19">
        <f t="shared" si="233"/>
        <v>40933.784629629627</v>
      </c>
      <c r="Q2474" t="b">
        <v>0</v>
      </c>
      <c r="R2474">
        <v>104</v>
      </c>
      <c r="S2474" t="b">
        <v>1</v>
      </c>
      <c r="T2474" t="s">
        <v>8279</v>
      </c>
      <c r="U2474" s="8">
        <v>1.3576026666666667</v>
      </c>
      <c r="V2474" s="17">
        <f t="shared" si="228"/>
        <v>97.904038461538462</v>
      </c>
      <c r="W2474" t="s">
        <v>8325</v>
      </c>
      <c r="X2474" t="s">
        <v>8329</v>
      </c>
    </row>
    <row r="2475" spans="1:24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21">
        <f t="shared" si="229"/>
        <v>40353.907175925924</v>
      </c>
      <c r="L2475" s="24">
        <v>40353.907175925924</v>
      </c>
      <c r="M2475" s="27">
        <f t="shared" si="230"/>
        <v>6</v>
      </c>
      <c r="N2475" s="27">
        <f t="shared" si="231"/>
        <v>2010</v>
      </c>
      <c r="O2475" s="25" t="str">
        <f t="shared" si="232"/>
        <v>Jun</v>
      </c>
      <c r="P2475" s="19">
        <f t="shared" si="233"/>
        <v>40424.835416666661</v>
      </c>
      <c r="Q2475" t="b">
        <v>0</v>
      </c>
      <c r="R2475">
        <v>47</v>
      </c>
      <c r="S2475" t="b">
        <v>1</v>
      </c>
      <c r="T2475" t="s">
        <v>8279</v>
      </c>
      <c r="U2475" s="8">
        <v>1</v>
      </c>
      <c r="V2475" s="17">
        <f t="shared" si="228"/>
        <v>42.553191489361701</v>
      </c>
      <c r="W2475" t="s">
        <v>8325</v>
      </c>
      <c r="X2475" t="s">
        <v>8329</v>
      </c>
    </row>
    <row r="2476" spans="1:24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21">
        <f t="shared" si="229"/>
        <v>41193.540150462963</v>
      </c>
      <c r="L2476" s="24">
        <v>41193.540150462963</v>
      </c>
      <c r="M2476" s="27">
        <f t="shared" si="230"/>
        <v>10</v>
      </c>
      <c r="N2476" s="27">
        <f t="shared" si="231"/>
        <v>2012</v>
      </c>
      <c r="O2476" s="25" t="str">
        <f t="shared" si="232"/>
        <v>Oct</v>
      </c>
      <c r="P2476" s="19">
        <f t="shared" si="233"/>
        <v>41223.581817129627</v>
      </c>
      <c r="Q2476" t="b">
        <v>0</v>
      </c>
      <c r="R2476">
        <v>38</v>
      </c>
      <c r="S2476" t="b">
        <v>1</v>
      </c>
      <c r="T2476" t="s">
        <v>8279</v>
      </c>
      <c r="U2476" s="8">
        <v>1.0000360000000001</v>
      </c>
      <c r="V2476" s="17">
        <f t="shared" si="228"/>
        <v>131.58368421052631</v>
      </c>
      <c r="W2476" t="s">
        <v>8325</v>
      </c>
      <c r="X2476" t="s">
        <v>8329</v>
      </c>
    </row>
    <row r="2477" spans="1:24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21">
        <f t="shared" si="229"/>
        <v>40416.80296296296</v>
      </c>
      <c r="L2477" s="24">
        <v>40416.80296296296</v>
      </c>
      <c r="M2477" s="27">
        <f t="shared" si="230"/>
        <v>8</v>
      </c>
      <c r="N2477" s="27">
        <f t="shared" si="231"/>
        <v>2010</v>
      </c>
      <c r="O2477" s="25" t="str">
        <f t="shared" si="232"/>
        <v>Aug</v>
      </c>
      <c r="P2477" s="19">
        <f t="shared" si="233"/>
        <v>40461.80296296296</v>
      </c>
      <c r="Q2477" t="b">
        <v>0</v>
      </c>
      <c r="R2477">
        <v>81</v>
      </c>
      <c r="S2477" t="b">
        <v>1</v>
      </c>
      <c r="T2477" t="s">
        <v>8279</v>
      </c>
      <c r="U2477" s="8">
        <v>1.0471999999999999</v>
      </c>
      <c r="V2477" s="17">
        <f t="shared" si="228"/>
        <v>32.320987654320987</v>
      </c>
      <c r="W2477" t="s">
        <v>8325</v>
      </c>
      <c r="X2477" t="s">
        <v>8329</v>
      </c>
    </row>
    <row r="2478" spans="1:24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21">
        <f t="shared" si="229"/>
        <v>40310.079340277771</v>
      </c>
      <c r="L2478" s="24">
        <v>40310.079340277778</v>
      </c>
      <c r="M2478" s="27">
        <f t="shared" si="230"/>
        <v>5</v>
      </c>
      <c r="N2478" s="27">
        <f t="shared" si="231"/>
        <v>2010</v>
      </c>
      <c r="O2478" s="25" t="str">
        <f t="shared" si="232"/>
        <v>May</v>
      </c>
      <c r="P2478" s="19">
        <f t="shared" si="233"/>
        <v>40369.708333333328</v>
      </c>
      <c r="Q2478" t="b">
        <v>0</v>
      </c>
      <c r="R2478">
        <v>55</v>
      </c>
      <c r="S2478" t="b">
        <v>1</v>
      </c>
      <c r="T2478" t="s">
        <v>8279</v>
      </c>
      <c r="U2478" s="8">
        <v>1.050225</v>
      </c>
      <c r="V2478" s="17">
        <f t="shared" si="228"/>
        <v>61.103999999999999</v>
      </c>
      <c r="W2478" t="s">
        <v>8325</v>
      </c>
      <c r="X2478" t="s">
        <v>8329</v>
      </c>
    </row>
    <row r="2479" spans="1:24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21">
        <f t="shared" si="229"/>
        <v>41913.120023148142</v>
      </c>
      <c r="L2479" s="24">
        <v>41913.120023148149</v>
      </c>
      <c r="M2479" s="27">
        <f t="shared" si="230"/>
        <v>10</v>
      </c>
      <c r="N2479" s="27">
        <f t="shared" si="231"/>
        <v>2014</v>
      </c>
      <c r="O2479" s="25" t="str">
        <f t="shared" si="232"/>
        <v>Oct</v>
      </c>
      <c r="P2479" s="19">
        <f t="shared" si="233"/>
        <v>41946.161689814813</v>
      </c>
      <c r="Q2479" t="b">
        <v>0</v>
      </c>
      <c r="R2479">
        <v>41</v>
      </c>
      <c r="S2479" t="b">
        <v>1</v>
      </c>
      <c r="T2479" t="s">
        <v>8279</v>
      </c>
      <c r="U2479" s="8">
        <v>1.7133333333333334</v>
      </c>
      <c r="V2479" s="17">
        <f t="shared" si="228"/>
        <v>31.341463414634145</v>
      </c>
      <c r="W2479" t="s">
        <v>8325</v>
      </c>
      <c r="X2479" t="s">
        <v>8329</v>
      </c>
    </row>
    <row r="2480" spans="1:24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21">
        <f t="shared" si="229"/>
        <v>41088.483159722222</v>
      </c>
      <c r="L2480" s="24">
        <v>41088.483159722222</v>
      </c>
      <c r="M2480" s="27">
        <f t="shared" si="230"/>
        <v>6</v>
      </c>
      <c r="N2480" s="27">
        <f t="shared" si="231"/>
        <v>2012</v>
      </c>
      <c r="O2480" s="25" t="str">
        <f t="shared" si="232"/>
        <v>Jun</v>
      </c>
      <c r="P2480" s="19">
        <f t="shared" si="233"/>
        <v>41133.483159722222</v>
      </c>
      <c r="Q2480" t="b">
        <v>0</v>
      </c>
      <c r="R2480">
        <v>79</v>
      </c>
      <c r="S2480" t="b">
        <v>1</v>
      </c>
      <c r="T2480" t="s">
        <v>8279</v>
      </c>
      <c r="U2480" s="8">
        <v>1.2749999999999999</v>
      </c>
      <c r="V2480" s="17">
        <f t="shared" si="228"/>
        <v>129.1139240506329</v>
      </c>
      <c r="W2480" t="s">
        <v>8325</v>
      </c>
      <c r="X2480" t="s">
        <v>8329</v>
      </c>
    </row>
    <row r="2481" spans="1:24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21">
        <f t="shared" si="229"/>
        <v>41257.742048611108</v>
      </c>
      <c r="L2481" s="24">
        <v>41257.742048611108</v>
      </c>
      <c r="M2481" s="27">
        <f t="shared" si="230"/>
        <v>12</v>
      </c>
      <c r="N2481" s="27">
        <f t="shared" si="231"/>
        <v>2012</v>
      </c>
      <c r="O2481" s="25" t="str">
        <f t="shared" si="232"/>
        <v>Dec</v>
      </c>
      <c r="P2481" s="19">
        <f t="shared" si="233"/>
        <v>41287.742048611108</v>
      </c>
      <c r="Q2481" t="b">
        <v>0</v>
      </c>
      <c r="R2481">
        <v>16</v>
      </c>
      <c r="S2481" t="b">
        <v>1</v>
      </c>
      <c r="T2481" t="s">
        <v>8279</v>
      </c>
      <c r="U2481" s="8">
        <v>1.3344333333333334</v>
      </c>
      <c r="V2481" s="17">
        <f t="shared" si="228"/>
        <v>25.020624999999999</v>
      </c>
      <c r="W2481" t="s">
        <v>8325</v>
      </c>
      <c r="X2481" t="s">
        <v>8329</v>
      </c>
    </row>
    <row r="2482" spans="1:24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21">
        <f t="shared" si="229"/>
        <v>41107.518449074072</v>
      </c>
      <c r="L2482" s="24">
        <v>41107.518449074072</v>
      </c>
      <c r="M2482" s="27">
        <f t="shared" si="230"/>
        <v>7</v>
      </c>
      <c r="N2482" s="27">
        <f t="shared" si="231"/>
        <v>2012</v>
      </c>
      <c r="O2482" s="25" t="str">
        <f t="shared" si="232"/>
        <v>Jul</v>
      </c>
      <c r="P2482" s="19">
        <f t="shared" si="233"/>
        <v>41117.875</v>
      </c>
      <c r="Q2482" t="b">
        <v>0</v>
      </c>
      <c r="R2482">
        <v>8</v>
      </c>
      <c r="S2482" t="b">
        <v>1</v>
      </c>
      <c r="T2482" t="s">
        <v>8279</v>
      </c>
      <c r="U2482" s="8">
        <v>1</v>
      </c>
      <c r="V2482" s="17">
        <f t="shared" si="228"/>
        <v>250</v>
      </c>
      <c r="W2482" t="s">
        <v>8325</v>
      </c>
      <c r="X2482" t="s">
        <v>8329</v>
      </c>
    </row>
    <row r="2483" spans="1:24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21">
        <f t="shared" si="229"/>
        <v>42227.727824074071</v>
      </c>
      <c r="L2483" s="24">
        <v>42227.727824074071</v>
      </c>
      <c r="M2483" s="27">
        <f t="shared" si="230"/>
        <v>8</v>
      </c>
      <c r="N2483" s="27">
        <f t="shared" si="231"/>
        <v>2015</v>
      </c>
      <c r="O2483" s="25" t="str">
        <f t="shared" si="232"/>
        <v>Aug</v>
      </c>
      <c r="P2483" s="19">
        <f t="shared" si="233"/>
        <v>42287.727824074071</v>
      </c>
      <c r="Q2483" t="b">
        <v>0</v>
      </c>
      <c r="R2483">
        <v>95</v>
      </c>
      <c r="S2483" t="b">
        <v>1</v>
      </c>
      <c r="T2483" t="s">
        <v>8279</v>
      </c>
      <c r="U2483" s="8">
        <v>1.1291099999999998</v>
      </c>
      <c r="V2483" s="17">
        <f t="shared" si="228"/>
        <v>47.541473684210523</v>
      </c>
      <c r="W2483" t="s">
        <v>8325</v>
      </c>
      <c r="X2483" t="s">
        <v>8329</v>
      </c>
    </row>
    <row r="2484" spans="1:24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21">
        <f t="shared" si="229"/>
        <v>40999.437592592592</v>
      </c>
      <c r="L2484" s="24">
        <v>40999.437592592592</v>
      </c>
      <c r="M2484" s="27">
        <f t="shared" si="230"/>
        <v>3</v>
      </c>
      <c r="N2484" s="27">
        <f t="shared" si="231"/>
        <v>2012</v>
      </c>
      <c r="O2484" s="25" t="str">
        <f t="shared" si="232"/>
        <v>Mar</v>
      </c>
      <c r="P2484" s="19">
        <f t="shared" si="233"/>
        <v>41029.437592592592</v>
      </c>
      <c r="Q2484" t="b">
        <v>0</v>
      </c>
      <c r="R2484">
        <v>25</v>
      </c>
      <c r="S2484" t="b">
        <v>1</v>
      </c>
      <c r="T2484" t="s">
        <v>8279</v>
      </c>
      <c r="U2484" s="8">
        <v>1.0009999999999999</v>
      </c>
      <c r="V2484" s="17">
        <f t="shared" si="228"/>
        <v>40.04</v>
      </c>
      <c r="W2484" t="s">
        <v>8325</v>
      </c>
      <c r="X2484" t="s">
        <v>8329</v>
      </c>
    </row>
    <row r="2485" spans="1:24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21">
        <f t="shared" si="229"/>
        <v>40711.573877314811</v>
      </c>
      <c r="L2485" s="24">
        <v>40711.573877314811</v>
      </c>
      <c r="M2485" s="27">
        <f t="shared" si="230"/>
        <v>6</v>
      </c>
      <c r="N2485" s="27">
        <f t="shared" si="231"/>
        <v>2011</v>
      </c>
      <c r="O2485" s="25" t="str">
        <f t="shared" si="232"/>
        <v>Jun</v>
      </c>
      <c r="P2485" s="19">
        <f t="shared" si="233"/>
        <v>40756.573877314811</v>
      </c>
      <c r="Q2485" t="b">
        <v>0</v>
      </c>
      <c r="R2485">
        <v>19</v>
      </c>
      <c r="S2485" t="b">
        <v>1</v>
      </c>
      <c r="T2485" t="s">
        <v>8279</v>
      </c>
      <c r="U2485" s="8">
        <v>1.1372727272727272</v>
      </c>
      <c r="V2485" s="17">
        <f t="shared" si="228"/>
        <v>65.84210526315789</v>
      </c>
      <c r="W2485" t="s">
        <v>8325</v>
      </c>
      <c r="X2485" t="s">
        <v>8329</v>
      </c>
    </row>
    <row r="2486" spans="1:24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21">
        <f t="shared" si="229"/>
        <v>40970.541701388887</v>
      </c>
      <c r="L2486" s="24">
        <v>40970.541701388887</v>
      </c>
      <c r="M2486" s="27">
        <f t="shared" si="230"/>
        <v>3</v>
      </c>
      <c r="N2486" s="27">
        <f t="shared" si="231"/>
        <v>2012</v>
      </c>
      <c r="O2486" s="25" t="str">
        <f t="shared" si="232"/>
        <v>Mar</v>
      </c>
      <c r="P2486" s="19">
        <f t="shared" si="233"/>
        <v>41030.500034722216</v>
      </c>
      <c r="Q2486" t="b">
        <v>0</v>
      </c>
      <c r="R2486">
        <v>90</v>
      </c>
      <c r="S2486" t="b">
        <v>1</v>
      </c>
      <c r="T2486" t="s">
        <v>8279</v>
      </c>
      <c r="U2486" s="8">
        <v>1.1931742857142855</v>
      </c>
      <c r="V2486" s="17">
        <f t="shared" si="228"/>
        <v>46.401222222222216</v>
      </c>
      <c r="W2486" t="s">
        <v>8325</v>
      </c>
      <c r="X2486" t="s">
        <v>8329</v>
      </c>
    </row>
    <row r="2487" spans="1:24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21">
        <f t="shared" si="229"/>
        <v>40771.708368055552</v>
      </c>
      <c r="L2487" s="24">
        <v>40771.708368055559</v>
      </c>
      <c r="M2487" s="27">
        <f t="shared" si="230"/>
        <v>8</v>
      </c>
      <c r="N2487" s="27">
        <f t="shared" si="231"/>
        <v>2011</v>
      </c>
      <c r="O2487" s="25" t="str">
        <f t="shared" si="232"/>
        <v>Aug</v>
      </c>
      <c r="P2487" s="19">
        <f t="shared" si="233"/>
        <v>40801.708368055552</v>
      </c>
      <c r="Q2487" t="b">
        <v>0</v>
      </c>
      <c r="R2487">
        <v>41</v>
      </c>
      <c r="S2487" t="b">
        <v>1</v>
      </c>
      <c r="T2487" t="s">
        <v>8279</v>
      </c>
      <c r="U2487" s="8">
        <v>1.0325</v>
      </c>
      <c r="V2487" s="17">
        <f t="shared" si="228"/>
        <v>50.365853658536587</v>
      </c>
      <c r="W2487" t="s">
        <v>8325</v>
      </c>
      <c r="X2487" t="s">
        <v>8329</v>
      </c>
    </row>
    <row r="2488" spans="1:24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21">
        <f t="shared" si="229"/>
        <v>40793.790266203701</v>
      </c>
      <c r="L2488" s="24">
        <v>40793.790266203701</v>
      </c>
      <c r="M2488" s="27">
        <f t="shared" si="230"/>
        <v>9</v>
      </c>
      <c r="N2488" s="27">
        <f t="shared" si="231"/>
        <v>2011</v>
      </c>
      <c r="O2488" s="25" t="str">
        <f t="shared" si="232"/>
        <v>Sep</v>
      </c>
      <c r="P2488" s="19">
        <f t="shared" si="233"/>
        <v>40828.790266203701</v>
      </c>
      <c r="Q2488" t="b">
        <v>0</v>
      </c>
      <c r="R2488">
        <v>30</v>
      </c>
      <c r="S2488" t="b">
        <v>1</v>
      </c>
      <c r="T2488" t="s">
        <v>8279</v>
      </c>
      <c r="U2488" s="8">
        <v>2.6566666666666667</v>
      </c>
      <c r="V2488" s="17">
        <f t="shared" si="228"/>
        <v>26.566666666666666</v>
      </c>
      <c r="W2488" t="s">
        <v>8325</v>
      </c>
      <c r="X2488" t="s">
        <v>8329</v>
      </c>
    </row>
    <row r="2489" spans="1:24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21">
        <f t="shared" si="229"/>
        <v>40991.499722222223</v>
      </c>
      <c r="L2489" s="24">
        <v>40991.499722222223</v>
      </c>
      <c r="M2489" s="27">
        <f t="shared" si="230"/>
        <v>3</v>
      </c>
      <c r="N2489" s="27">
        <f t="shared" si="231"/>
        <v>2012</v>
      </c>
      <c r="O2489" s="25" t="str">
        <f t="shared" si="232"/>
        <v>Mar</v>
      </c>
      <c r="P2489" s="19">
        <f t="shared" si="233"/>
        <v>41021.499722222223</v>
      </c>
      <c r="Q2489" t="b">
        <v>0</v>
      </c>
      <c r="R2489">
        <v>38</v>
      </c>
      <c r="S2489" t="b">
        <v>1</v>
      </c>
      <c r="T2489" t="s">
        <v>8279</v>
      </c>
      <c r="U2489" s="8">
        <v>1.0005066666666667</v>
      </c>
      <c r="V2489" s="17">
        <f t="shared" si="228"/>
        <v>39.493684210526318</v>
      </c>
      <c r="W2489" t="s">
        <v>8325</v>
      </c>
      <c r="X2489" t="s">
        <v>8329</v>
      </c>
    </row>
    <row r="2490" spans="1:24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21">
        <f t="shared" si="229"/>
        <v>41025.874965277777</v>
      </c>
      <c r="L2490" s="24">
        <v>41025.874965277777</v>
      </c>
      <c r="M2490" s="27">
        <f t="shared" si="230"/>
        <v>4</v>
      </c>
      <c r="N2490" s="27">
        <f t="shared" si="231"/>
        <v>2012</v>
      </c>
      <c r="O2490" s="25" t="str">
        <f t="shared" si="232"/>
        <v>Apr</v>
      </c>
      <c r="P2490" s="19">
        <f t="shared" si="233"/>
        <v>41055.874965277777</v>
      </c>
      <c r="Q2490" t="b">
        <v>0</v>
      </c>
      <c r="R2490">
        <v>65</v>
      </c>
      <c r="S2490" t="b">
        <v>1</v>
      </c>
      <c r="T2490" t="s">
        <v>8279</v>
      </c>
      <c r="U2490" s="8">
        <v>1.0669999999999999</v>
      </c>
      <c r="V2490" s="17">
        <f t="shared" si="228"/>
        <v>49.246153846153845</v>
      </c>
      <c r="W2490" t="s">
        <v>8325</v>
      </c>
      <c r="X2490" t="s">
        <v>8329</v>
      </c>
    </row>
    <row r="2491" spans="1:24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21">
        <f t="shared" si="229"/>
        <v>40833.424861111111</v>
      </c>
      <c r="L2491" s="24">
        <v>40833.424861111111</v>
      </c>
      <c r="M2491" s="27">
        <f t="shared" si="230"/>
        <v>10</v>
      </c>
      <c r="N2491" s="27">
        <f t="shared" si="231"/>
        <v>2011</v>
      </c>
      <c r="O2491" s="25" t="str">
        <f t="shared" si="232"/>
        <v>Oct</v>
      </c>
      <c r="P2491" s="19">
        <f t="shared" si="233"/>
        <v>40863.466527777775</v>
      </c>
      <c r="Q2491" t="b">
        <v>0</v>
      </c>
      <c r="R2491">
        <v>75</v>
      </c>
      <c r="S2491" t="b">
        <v>1</v>
      </c>
      <c r="T2491" t="s">
        <v>8279</v>
      </c>
      <c r="U2491" s="8">
        <v>1.3367142857142857</v>
      </c>
      <c r="V2491" s="17">
        <f t="shared" si="228"/>
        <v>62.38</v>
      </c>
      <c r="W2491" t="s">
        <v>8325</v>
      </c>
      <c r="X2491" t="s">
        <v>8329</v>
      </c>
    </row>
    <row r="2492" spans="1:24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21">
        <f t="shared" si="229"/>
        <v>41373.481932870367</v>
      </c>
      <c r="L2492" s="24">
        <v>41373.481932870367</v>
      </c>
      <c r="M2492" s="27">
        <f t="shared" si="230"/>
        <v>4</v>
      </c>
      <c r="N2492" s="27">
        <f t="shared" si="231"/>
        <v>2013</v>
      </c>
      <c r="O2492" s="25" t="str">
        <f t="shared" si="232"/>
        <v>Apr</v>
      </c>
      <c r="P2492" s="19">
        <f t="shared" si="233"/>
        <v>41403.481932870367</v>
      </c>
      <c r="Q2492" t="b">
        <v>0</v>
      </c>
      <c r="R2492">
        <v>16</v>
      </c>
      <c r="S2492" t="b">
        <v>1</v>
      </c>
      <c r="T2492" t="s">
        <v>8279</v>
      </c>
      <c r="U2492" s="8">
        <v>1.214</v>
      </c>
      <c r="V2492" s="17">
        <f t="shared" si="228"/>
        <v>37.9375</v>
      </c>
      <c r="W2492" t="s">
        <v>8325</v>
      </c>
      <c r="X2492" t="s">
        <v>8329</v>
      </c>
    </row>
    <row r="2493" spans="1:24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21">
        <f t="shared" si="229"/>
        <v>41023.01939814815</v>
      </c>
      <c r="L2493" s="24">
        <v>41023.01939814815</v>
      </c>
      <c r="M2493" s="27">
        <f t="shared" si="230"/>
        <v>4</v>
      </c>
      <c r="N2493" s="27">
        <f t="shared" si="231"/>
        <v>2012</v>
      </c>
      <c r="O2493" s="25" t="str">
        <f t="shared" si="232"/>
        <v>Apr</v>
      </c>
      <c r="P2493" s="19">
        <f t="shared" si="233"/>
        <v>41083.01939814815</v>
      </c>
      <c r="Q2493" t="b">
        <v>0</v>
      </c>
      <c r="R2493">
        <v>10</v>
      </c>
      <c r="S2493" t="b">
        <v>1</v>
      </c>
      <c r="T2493" t="s">
        <v>8279</v>
      </c>
      <c r="U2493" s="8">
        <v>1.032</v>
      </c>
      <c r="V2493" s="17">
        <f t="shared" si="228"/>
        <v>51.6</v>
      </c>
      <c r="W2493" t="s">
        <v>8325</v>
      </c>
      <c r="X2493" t="s">
        <v>8329</v>
      </c>
    </row>
    <row r="2494" spans="1:24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21">
        <f t="shared" si="229"/>
        <v>40542.630949074075</v>
      </c>
      <c r="L2494" s="24">
        <v>40542.630949074075</v>
      </c>
      <c r="M2494" s="27">
        <f t="shared" si="230"/>
        <v>12</v>
      </c>
      <c r="N2494" s="27">
        <f t="shared" si="231"/>
        <v>2010</v>
      </c>
      <c r="O2494" s="25" t="str">
        <f t="shared" si="232"/>
        <v>Dec</v>
      </c>
      <c r="P2494" s="19">
        <f t="shared" si="233"/>
        <v>40558.868750000001</v>
      </c>
      <c r="Q2494" t="b">
        <v>0</v>
      </c>
      <c r="R2494">
        <v>27</v>
      </c>
      <c r="S2494" t="b">
        <v>1</v>
      </c>
      <c r="T2494" t="s">
        <v>8279</v>
      </c>
      <c r="U2494" s="8">
        <v>1.25</v>
      </c>
      <c r="V2494" s="17">
        <f t="shared" si="228"/>
        <v>27.777777777777779</v>
      </c>
      <c r="W2494" t="s">
        <v>8325</v>
      </c>
      <c r="X2494" t="s">
        <v>8329</v>
      </c>
    </row>
    <row r="2495" spans="1:24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21">
        <f t="shared" si="229"/>
        <v>41024.777638888889</v>
      </c>
      <c r="L2495" s="24">
        <v>41024.777638888889</v>
      </c>
      <c r="M2495" s="27">
        <f t="shared" si="230"/>
        <v>4</v>
      </c>
      <c r="N2495" s="27">
        <f t="shared" si="231"/>
        <v>2012</v>
      </c>
      <c r="O2495" s="25" t="str">
        <f t="shared" si="232"/>
        <v>Apr</v>
      </c>
      <c r="P2495" s="19">
        <f t="shared" si="233"/>
        <v>41076.207638888889</v>
      </c>
      <c r="Q2495" t="b">
        <v>0</v>
      </c>
      <c r="R2495">
        <v>259</v>
      </c>
      <c r="S2495" t="b">
        <v>1</v>
      </c>
      <c r="T2495" t="s">
        <v>8279</v>
      </c>
      <c r="U2495" s="8">
        <v>1.2869999999999999</v>
      </c>
      <c r="V2495" s="17">
        <f t="shared" si="228"/>
        <v>99.382239382239376</v>
      </c>
      <c r="W2495" t="s">
        <v>8325</v>
      </c>
      <c r="X2495" t="s">
        <v>8329</v>
      </c>
    </row>
    <row r="2496" spans="1:24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21">
        <f t="shared" si="229"/>
        <v>41347.959953703699</v>
      </c>
      <c r="L2496" s="24">
        <v>41347.959953703707</v>
      </c>
      <c r="M2496" s="27">
        <f t="shared" si="230"/>
        <v>3</v>
      </c>
      <c r="N2496" s="27">
        <f t="shared" si="231"/>
        <v>2013</v>
      </c>
      <c r="O2496" s="25" t="str">
        <f t="shared" si="232"/>
        <v>Mar</v>
      </c>
      <c r="P2496" s="19">
        <f t="shared" si="233"/>
        <v>41392.959953703699</v>
      </c>
      <c r="Q2496" t="b">
        <v>0</v>
      </c>
      <c r="R2496">
        <v>39</v>
      </c>
      <c r="S2496" t="b">
        <v>1</v>
      </c>
      <c r="T2496" t="s">
        <v>8279</v>
      </c>
      <c r="U2496" s="8">
        <v>1.0100533333333332</v>
      </c>
      <c r="V2496" s="17">
        <f t="shared" si="228"/>
        <v>38.848205128205123</v>
      </c>
      <c r="W2496" t="s">
        <v>8325</v>
      </c>
      <c r="X2496" t="s">
        <v>8329</v>
      </c>
    </row>
    <row r="2497" spans="1:24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21">
        <f t="shared" si="229"/>
        <v>41022.436851851853</v>
      </c>
      <c r="L2497" s="24">
        <v>41022.436851851853</v>
      </c>
      <c r="M2497" s="27">
        <f t="shared" si="230"/>
        <v>4</v>
      </c>
      <c r="N2497" s="27">
        <f t="shared" si="231"/>
        <v>2012</v>
      </c>
      <c r="O2497" s="25" t="str">
        <f t="shared" si="232"/>
        <v>Apr</v>
      </c>
      <c r="P2497" s="19">
        <f t="shared" si="233"/>
        <v>41052.436851851853</v>
      </c>
      <c r="Q2497" t="b">
        <v>0</v>
      </c>
      <c r="R2497">
        <v>42</v>
      </c>
      <c r="S2497" t="b">
        <v>1</v>
      </c>
      <c r="T2497" t="s">
        <v>8279</v>
      </c>
      <c r="U2497" s="8">
        <v>1.2753666666666665</v>
      </c>
      <c r="V2497" s="17">
        <f t="shared" si="228"/>
        <v>45.548809523809524</v>
      </c>
      <c r="W2497" t="s">
        <v>8325</v>
      </c>
      <c r="X2497" t="s">
        <v>8329</v>
      </c>
    </row>
    <row r="2498" spans="1:24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21">
        <f t="shared" si="229"/>
        <v>41036.738136574073</v>
      </c>
      <c r="L2498" s="24">
        <v>41036.738136574073</v>
      </c>
      <c r="M2498" s="27">
        <f t="shared" si="230"/>
        <v>5</v>
      </c>
      <c r="N2498" s="27">
        <f t="shared" si="231"/>
        <v>2012</v>
      </c>
      <c r="O2498" s="25" t="str">
        <f t="shared" si="232"/>
        <v>May</v>
      </c>
      <c r="P2498" s="19">
        <f t="shared" si="233"/>
        <v>41066.738136574073</v>
      </c>
      <c r="Q2498" t="b">
        <v>0</v>
      </c>
      <c r="R2498">
        <v>10</v>
      </c>
      <c r="S2498" t="b">
        <v>1</v>
      </c>
      <c r="T2498" t="s">
        <v>8279</v>
      </c>
      <c r="U2498" s="8">
        <v>1</v>
      </c>
      <c r="V2498" s="17">
        <f t="shared" ref="V2498:V2561" si="234">E2498/R2498</f>
        <v>600</v>
      </c>
      <c r="W2498" t="s">
        <v>8325</v>
      </c>
      <c r="X2498" t="s">
        <v>8329</v>
      </c>
    </row>
    <row r="2499" spans="1:24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21">
        <f t="shared" ref="K2499:K2562" si="235">(J2498/86400)+25569+(-5/24)</f>
        <v>41327.788101851846</v>
      </c>
      <c r="L2499" s="24">
        <v>41327.788101851853</v>
      </c>
      <c r="M2499" s="27">
        <f t="shared" ref="M2499:M2562" si="236">MONTH(L2499)</f>
        <v>2</v>
      </c>
      <c r="N2499" s="27">
        <f t="shared" ref="N2499:N2562" si="237">YEAR(L2499)</f>
        <v>2013</v>
      </c>
      <c r="O2499" s="25" t="str">
        <f t="shared" ref="O2499:O2562" si="238">VLOOKUP($M2499,$AI$3:$AJ$14,2,FALSE)</f>
        <v>Feb</v>
      </c>
      <c r="P2499" s="19">
        <f t="shared" ref="P2499:P2562" si="239">(I2498/86400)+25569+(-5/24)</f>
        <v>41362.746435185181</v>
      </c>
      <c r="Q2499" t="b">
        <v>0</v>
      </c>
      <c r="R2499">
        <v>56</v>
      </c>
      <c r="S2499" t="b">
        <v>1</v>
      </c>
      <c r="T2499" t="s">
        <v>8279</v>
      </c>
      <c r="U2499" s="8">
        <v>1.127715</v>
      </c>
      <c r="V2499" s="17">
        <f t="shared" si="234"/>
        <v>80.551071428571419</v>
      </c>
      <c r="W2499" t="s">
        <v>8325</v>
      </c>
      <c r="X2499" t="s">
        <v>8329</v>
      </c>
    </row>
    <row r="2500" spans="1:24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21">
        <f t="shared" si="235"/>
        <v>40730.670578703699</v>
      </c>
      <c r="L2500" s="24">
        <v>40730.670578703706</v>
      </c>
      <c r="M2500" s="27">
        <f t="shared" si="236"/>
        <v>7</v>
      </c>
      <c r="N2500" s="27">
        <f t="shared" si="237"/>
        <v>2011</v>
      </c>
      <c r="O2500" s="25" t="str">
        <f t="shared" si="238"/>
        <v>Jul</v>
      </c>
      <c r="P2500" s="19">
        <f t="shared" si="239"/>
        <v>40760.670578703699</v>
      </c>
      <c r="Q2500" t="b">
        <v>0</v>
      </c>
      <c r="R2500">
        <v>20</v>
      </c>
      <c r="S2500" t="b">
        <v>1</v>
      </c>
      <c r="T2500" t="s">
        <v>8279</v>
      </c>
      <c r="U2500" s="8">
        <v>1.056</v>
      </c>
      <c r="V2500" s="17">
        <f t="shared" si="234"/>
        <v>52.8</v>
      </c>
      <c r="W2500" t="s">
        <v>8325</v>
      </c>
      <c r="X2500" t="s">
        <v>8329</v>
      </c>
    </row>
    <row r="2501" spans="1:24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21">
        <f t="shared" si="235"/>
        <v>42017.759108796294</v>
      </c>
      <c r="L2501" s="24">
        <v>42017.759108796294</v>
      </c>
      <c r="M2501" s="27">
        <f t="shared" si="236"/>
        <v>1</v>
      </c>
      <c r="N2501" s="27">
        <f t="shared" si="237"/>
        <v>2015</v>
      </c>
      <c r="O2501" s="25" t="str">
        <f t="shared" si="238"/>
        <v>Jan</v>
      </c>
      <c r="P2501" s="19">
        <f t="shared" si="239"/>
        <v>42031.759108796294</v>
      </c>
      <c r="Q2501" t="b">
        <v>0</v>
      </c>
      <c r="R2501">
        <v>170</v>
      </c>
      <c r="S2501" t="b">
        <v>1</v>
      </c>
      <c r="T2501" t="s">
        <v>8279</v>
      </c>
      <c r="U2501" s="8">
        <v>2.0262500000000001</v>
      </c>
      <c r="V2501" s="17">
        <f t="shared" si="234"/>
        <v>47.676470588235297</v>
      </c>
      <c r="W2501" t="s">
        <v>8325</v>
      </c>
      <c r="X2501" t="s">
        <v>8329</v>
      </c>
    </row>
    <row r="2502" spans="1:24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21">
        <f t="shared" si="235"/>
        <v>41226.440243055556</v>
      </c>
      <c r="L2502" s="24">
        <v>41226.440243055556</v>
      </c>
      <c r="M2502" s="27">
        <f t="shared" si="236"/>
        <v>11</v>
      </c>
      <c r="N2502" s="27">
        <f t="shared" si="237"/>
        <v>2012</v>
      </c>
      <c r="O2502" s="25" t="str">
        <f t="shared" si="238"/>
        <v>Nov</v>
      </c>
      <c r="P2502" s="19">
        <f t="shared" si="239"/>
        <v>41274.541666666664</v>
      </c>
      <c r="Q2502" t="b">
        <v>0</v>
      </c>
      <c r="R2502">
        <v>29</v>
      </c>
      <c r="S2502" t="b">
        <v>1</v>
      </c>
      <c r="T2502" t="s">
        <v>8279</v>
      </c>
      <c r="U2502" s="8">
        <v>1.1333333333333333</v>
      </c>
      <c r="V2502" s="17">
        <f t="shared" si="234"/>
        <v>23.448275862068964</v>
      </c>
      <c r="W2502" t="s">
        <v>8325</v>
      </c>
      <c r="X2502" t="s">
        <v>8329</v>
      </c>
    </row>
    <row r="2503" spans="1:24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21">
        <f t="shared" si="235"/>
        <v>41053.564525462956</v>
      </c>
      <c r="L2503" s="24">
        <v>41053.564525462964</v>
      </c>
      <c r="M2503" s="27">
        <f t="shared" si="236"/>
        <v>5</v>
      </c>
      <c r="N2503" s="27">
        <f t="shared" si="237"/>
        <v>2012</v>
      </c>
      <c r="O2503" s="25" t="str">
        <f t="shared" si="238"/>
        <v>May</v>
      </c>
      <c r="P2503" s="19">
        <f t="shared" si="239"/>
        <v>41083.564525462956</v>
      </c>
      <c r="Q2503" t="b">
        <v>0</v>
      </c>
      <c r="R2503">
        <v>7</v>
      </c>
      <c r="S2503" t="b">
        <v>0</v>
      </c>
      <c r="T2503" t="s">
        <v>8299</v>
      </c>
      <c r="U2503" s="8">
        <v>2.5545454545454545E-2</v>
      </c>
      <c r="V2503" s="17">
        <f t="shared" si="234"/>
        <v>40.142857142857146</v>
      </c>
      <c r="W2503" t="s">
        <v>8336</v>
      </c>
      <c r="X2503" t="s">
        <v>8353</v>
      </c>
    </row>
    <row r="2504" spans="1:24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21">
        <f t="shared" si="235"/>
        <v>42244.568333333336</v>
      </c>
      <c r="L2504" s="24">
        <v>42244.568333333336</v>
      </c>
      <c r="M2504" s="27">
        <f t="shared" si="236"/>
        <v>8</v>
      </c>
      <c r="N2504" s="27">
        <f t="shared" si="237"/>
        <v>2015</v>
      </c>
      <c r="O2504" s="25" t="str">
        <f t="shared" si="238"/>
        <v>Aug</v>
      </c>
      <c r="P2504" s="19">
        <f t="shared" si="239"/>
        <v>42274.568333333336</v>
      </c>
      <c r="Q2504" t="b">
        <v>0</v>
      </c>
      <c r="R2504">
        <v>5</v>
      </c>
      <c r="S2504" t="b">
        <v>0</v>
      </c>
      <c r="T2504" t="s">
        <v>8299</v>
      </c>
      <c r="U2504" s="8">
        <v>7.8181818181818181E-4</v>
      </c>
      <c r="V2504" s="17">
        <f t="shared" si="234"/>
        <v>17.2</v>
      </c>
      <c r="W2504" t="s">
        <v>8336</v>
      </c>
      <c r="X2504" t="s">
        <v>8353</v>
      </c>
    </row>
    <row r="2505" spans="1:24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21">
        <f t="shared" si="235"/>
        <v>41858.617106481477</v>
      </c>
      <c r="L2505" s="24">
        <v>41858.617106481484</v>
      </c>
      <c r="M2505" s="27">
        <f t="shared" si="236"/>
        <v>8</v>
      </c>
      <c r="N2505" s="27">
        <f t="shared" si="237"/>
        <v>2014</v>
      </c>
      <c r="O2505" s="25" t="str">
        <f t="shared" si="238"/>
        <v>Aug</v>
      </c>
      <c r="P2505" s="19">
        <f t="shared" si="239"/>
        <v>41903.617106481477</v>
      </c>
      <c r="Q2505" t="b">
        <v>0</v>
      </c>
      <c r="R2505">
        <v>0</v>
      </c>
      <c r="S2505" t="b">
        <v>0</v>
      </c>
      <c r="T2505" t="s">
        <v>8299</v>
      </c>
      <c r="U2505" s="8">
        <v>0</v>
      </c>
      <c r="V2505" s="17" t="e">
        <f t="shared" si="234"/>
        <v>#DIV/0!</v>
      </c>
      <c r="W2505" t="s">
        <v>8336</v>
      </c>
      <c r="X2505" t="s">
        <v>8353</v>
      </c>
    </row>
    <row r="2506" spans="1:24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21">
        <f t="shared" si="235"/>
        <v>42498.691064814811</v>
      </c>
      <c r="L2506" s="24">
        <v>42498.691064814811</v>
      </c>
      <c r="M2506" s="27">
        <f t="shared" si="236"/>
        <v>5</v>
      </c>
      <c r="N2506" s="27">
        <f t="shared" si="237"/>
        <v>2016</v>
      </c>
      <c r="O2506" s="25" t="str">
        <f t="shared" si="238"/>
        <v>May</v>
      </c>
      <c r="P2506" s="19">
        <f t="shared" si="239"/>
        <v>42528.67083333333</v>
      </c>
      <c r="Q2506" t="b">
        <v>0</v>
      </c>
      <c r="R2506">
        <v>0</v>
      </c>
      <c r="S2506" t="b">
        <v>0</v>
      </c>
      <c r="T2506" t="s">
        <v>8299</v>
      </c>
      <c r="U2506" s="8">
        <v>0</v>
      </c>
      <c r="V2506" s="17" t="e">
        <f t="shared" si="234"/>
        <v>#DIV/0!</v>
      </c>
      <c r="W2506" t="s">
        <v>8336</v>
      </c>
      <c r="X2506" t="s">
        <v>8353</v>
      </c>
    </row>
    <row r="2507" spans="1:24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21">
        <f t="shared" si="235"/>
        <v>41927.807106481479</v>
      </c>
      <c r="L2507" s="24">
        <v>41927.807106481479</v>
      </c>
      <c r="M2507" s="27">
        <f t="shared" si="236"/>
        <v>10</v>
      </c>
      <c r="N2507" s="27">
        <f t="shared" si="237"/>
        <v>2014</v>
      </c>
      <c r="O2507" s="25" t="str">
        <f t="shared" si="238"/>
        <v>Oct</v>
      </c>
      <c r="P2507" s="19">
        <f t="shared" si="239"/>
        <v>41957.848773148151</v>
      </c>
      <c r="Q2507" t="b">
        <v>0</v>
      </c>
      <c r="R2507">
        <v>0</v>
      </c>
      <c r="S2507" t="b">
        <v>0</v>
      </c>
      <c r="T2507" t="s">
        <v>8299</v>
      </c>
      <c r="U2507" s="8">
        <v>0</v>
      </c>
      <c r="V2507" s="17" t="e">
        <f t="shared" si="234"/>
        <v>#DIV/0!</v>
      </c>
      <c r="W2507" t="s">
        <v>8336</v>
      </c>
      <c r="X2507" t="s">
        <v>8353</v>
      </c>
    </row>
    <row r="2508" spans="1:24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21">
        <f t="shared" si="235"/>
        <v>42046.847407407404</v>
      </c>
      <c r="L2508" s="24">
        <v>42046.847407407404</v>
      </c>
      <c r="M2508" s="27">
        <f t="shared" si="236"/>
        <v>2</v>
      </c>
      <c r="N2508" s="27">
        <f t="shared" si="237"/>
        <v>2015</v>
      </c>
      <c r="O2508" s="25" t="str">
        <f t="shared" si="238"/>
        <v>Feb</v>
      </c>
      <c r="P2508" s="19">
        <f t="shared" si="239"/>
        <v>42076.80574074074</v>
      </c>
      <c r="Q2508" t="b">
        <v>0</v>
      </c>
      <c r="R2508">
        <v>2</v>
      </c>
      <c r="S2508" t="b">
        <v>0</v>
      </c>
      <c r="T2508" t="s">
        <v>8299</v>
      </c>
      <c r="U2508" s="8">
        <v>6.0000000000000001E-3</v>
      </c>
      <c r="V2508" s="17">
        <f t="shared" si="234"/>
        <v>15</v>
      </c>
      <c r="W2508" t="s">
        <v>8336</v>
      </c>
      <c r="X2508" t="s">
        <v>8353</v>
      </c>
    </row>
    <row r="2509" spans="1:24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21">
        <f t="shared" si="235"/>
        <v>42258.088761574072</v>
      </c>
      <c r="L2509" s="24">
        <v>42258.088761574072</v>
      </c>
      <c r="M2509" s="27">
        <f t="shared" si="236"/>
        <v>9</v>
      </c>
      <c r="N2509" s="27">
        <f t="shared" si="237"/>
        <v>2015</v>
      </c>
      <c r="O2509" s="25" t="str">
        <f t="shared" si="238"/>
        <v>Sep</v>
      </c>
      <c r="P2509" s="19">
        <f t="shared" si="239"/>
        <v>42280.666666666664</v>
      </c>
      <c r="Q2509" t="b">
        <v>0</v>
      </c>
      <c r="R2509">
        <v>0</v>
      </c>
      <c r="S2509" t="b">
        <v>0</v>
      </c>
      <c r="T2509" t="s">
        <v>8299</v>
      </c>
      <c r="U2509" s="8">
        <v>0</v>
      </c>
      <c r="V2509" s="17" t="e">
        <f t="shared" si="234"/>
        <v>#DIV/0!</v>
      </c>
      <c r="W2509" t="s">
        <v>8336</v>
      </c>
      <c r="X2509" t="s">
        <v>8353</v>
      </c>
    </row>
    <row r="2510" spans="1:24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21">
        <f t="shared" si="235"/>
        <v>42104.864629629628</v>
      </c>
      <c r="L2510" s="24">
        <v>42104.864629629628</v>
      </c>
      <c r="M2510" s="27">
        <f t="shared" si="236"/>
        <v>4</v>
      </c>
      <c r="N2510" s="27">
        <f t="shared" si="237"/>
        <v>2015</v>
      </c>
      <c r="O2510" s="25" t="str">
        <f t="shared" si="238"/>
        <v>Apr</v>
      </c>
      <c r="P2510" s="19">
        <f t="shared" si="239"/>
        <v>42134.864629629628</v>
      </c>
      <c r="Q2510" t="b">
        <v>0</v>
      </c>
      <c r="R2510">
        <v>0</v>
      </c>
      <c r="S2510" t="b">
        <v>0</v>
      </c>
      <c r="T2510" t="s">
        <v>8299</v>
      </c>
      <c r="U2510" s="8">
        <v>0</v>
      </c>
      <c r="V2510" s="17" t="e">
        <f t="shared" si="234"/>
        <v>#DIV/0!</v>
      </c>
      <c r="W2510" t="s">
        <v>8336</v>
      </c>
      <c r="X2510" t="s">
        <v>8353</v>
      </c>
    </row>
    <row r="2511" spans="1:24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21">
        <f t="shared" si="235"/>
        <v>41835.743449074071</v>
      </c>
      <c r="L2511" s="24">
        <v>41835.743449074071</v>
      </c>
      <c r="M2511" s="27">
        <f t="shared" si="236"/>
        <v>7</v>
      </c>
      <c r="N2511" s="27">
        <f t="shared" si="237"/>
        <v>2014</v>
      </c>
      <c r="O2511" s="25" t="str">
        <f t="shared" si="238"/>
        <v>Jul</v>
      </c>
      <c r="P2511" s="19">
        <f t="shared" si="239"/>
        <v>41865.743449074071</v>
      </c>
      <c r="Q2511" t="b">
        <v>0</v>
      </c>
      <c r="R2511">
        <v>28</v>
      </c>
      <c r="S2511" t="b">
        <v>0</v>
      </c>
      <c r="T2511" t="s">
        <v>8299</v>
      </c>
      <c r="U2511" s="8">
        <v>1.0526315789473684E-2</v>
      </c>
      <c r="V2511" s="17">
        <f t="shared" si="234"/>
        <v>35.714285714285715</v>
      </c>
      <c r="W2511" t="s">
        <v>8336</v>
      </c>
      <c r="X2511" t="s">
        <v>8353</v>
      </c>
    </row>
    <row r="2512" spans="1:24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21">
        <f t="shared" si="235"/>
        <v>42058.601261574069</v>
      </c>
      <c r="L2512" s="24">
        <v>42058.601261574076</v>
      </c>
      <c r="M2512" s="27">
        <f t="shared" si="236"/>
        <v>2</v>
      </c>
      <c r="N2512" s="27">
        <f t="shared" si="237"/>
        <v>2015</v>
      </c>
      <c r="O2512" s="25" t="str">
        <f t="shared" si="238"/>
        <v>Feb</v>
      </c>
      <c r="P2512" s="19">
        <f t="shared" si="239"/>
        <v>42114.559594907405</v>
      </c>
      <c r="Q2512" t="b">
        <v>0</v>
      </c>
      <c r="R2512">
        <v>2</v>
      </c>
      <c r="S2512" t="b">
        <v>0</v>
      </c>
      <c r="T2512" t="s">
        <v>8299</v>
      </c>
      <c r="U2512" s="8">
        <v>1.5E-3</v>
      </c>
      <c r="V2512" s="17">
        <f t="shared" si="234"/>
        <v>37.5</v>
      </c>
      <c r="W2512" t="s">
        <v>8336</v>
      </c>
      <c r="X2512" t="s">
        <v>8353</v>
      </c>
    </row>
    <row r="2513" spans="1:24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21">
        <f t="shared" si="235"/>
        <v>42078.789027777777</v>
      </c>
      <c r="L2513" s="24">
        <v>42078.789027777777</v>
      </c>
      <c r="M2513" s="27">
        <f t="shared" si="236"/>
        <v>3</v>
      </c>
      <c r="N2513" s="27">
        <f t="shared" si="237"/>
        <v>2015</v>
      </c>
      <c r="O2513" s="25" t="str">
        <f t="shared" si="238"/>
        <v>Mar</v>
      </c>
      <c r="P2513" s="19">
        <f t="shared" si="239"/>
        <v>42138.789027777777</v>
      </c>
      <c r="Q2513" t="b">
        <v>0</v>
      </c>
      <c r="R2513">
        <v>0</v>
      </c>
      <c r="S2513" t="b">
        <v>0</v>
      </c>
      <c r="T2513" t="s">
        <v>8299</v>
      </c>
      <c r="U2513" s="8">
        <v>0</v>
      </c>
      <c r="V2513" s="17" t="e">
        <f t="shared" si="234"/>
        <v>#DIV/0!</v>
      </c>
      <c r="W2513" t="s">
        <v>8336</v>
      </c>
      <c r="X2513" t="s">
        <v>8353</v>
      </c>
    </row>
    <row r="2514" spans="1:24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21">
        <f t="shared" si="235"/>
        <v>42371.238576388881</v>
      </c>
      <c r="L2514" s="24">
        <v>42371.238576388889</v>
      </c>
      <c r="M2514" s="27">
        <f t="shared" si="236"/>
        <v>1</v>
      </c>
      <c r="N2514" s="27">
        <f t="shared" si="237"/>
        <v>2016</v>
      </c>
      <c r="O2514" s="25" t="str">
        <f t="shared" si="238"/>
        <v>Jan</v>
      </c>
      <c r="P2514" s="19">
        <f t="shared" si="239"/>
        <v>42401.238576388881</v>
      </c>
      <c r="Q2514" t="b">
        <v>0</v>
      </c>
      <c r="R2514">
        <v>0</v>
      </c>
      <c r="S2514" t="b">
        <v>0</v>
      </c>
      <c r="T2514" t="s">
        <v>8299</v>
      </c>
      <c r="U2514" s="8">
        <v>0</v>
      </c>
      <c r="V2514" s="17" t="e">
        <f t="shared" si="234"/>
        <v>#DIV/0!</v>
      </c>
      <c r="W2514" t="s">
        <v>8336</v>
      </c>
      <c r="X2514" t="s">
        <v>8353</v>
      </c>
    </row>
    <row r="2515" spans="1:24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21">
        <f t="shared" si="235"/>
        <v>41971.668530092589</v>
      </c>
      <c r="L2515" s="24">
        <v>41971.668530092589</v>
      </c>
      <c r="M2515" s="27">
        <f t="shared" si="236"/>
        <v>11</v>
      </c>
      <c r="N2515" s="27">
        <f t="shared" si="237"/>
        <v>2014</v>
      </c>
      <c r="O2515" s="25" t="str">
        <f t="shared" si="238"/>
        <v>Nov</v>
      </c>
      <c r="P2515" s="19">
        <f t="shared" si="239"/>
        <v>41986.668530092589</v>
      </c>
      <c r="Q2515" t="b">
        <v>0</v>
      </c>
      <c r="R2515">
        <v>0</v>
      </c>
      <c r="S2515" t="b">
        <v>0</v>
      </c>
      <c r="T2515" t="s">
        <v>8299</v>
      </c>
      <c r="U2515" s="8">
        <v>0</v>
      </c>
      <c r="V2515" s="17" t="e">
        <f t="shared" si="234"/>
        <v>#DIV/0!</v>
      </c>
      <c r="W2515" t="s">
        <v>8336</v>
      </c>
      <c r="X2515" t="s">
        <v>8353</v>
      </c>
    </row>
    <row r="2516" spans="1:24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21">
        <f t="shared" si="235"/>
        <v>42731.798483796294</v>
      </c>
      <c r="L2516" s="24">
        <v>42731.798483796294</v>
      </c>
      <c r="M2516" s="27">
        <f t="shared" si="236"/>
        <v>12</v>
      </c>
      <c r="N2516" s="27">
        <f t="shared" si="237"/>
        <v>2016</v>
      </c>
      <c r="O2516" s="25" t="str">
        <f t="shared" si="238"/>
        <v>Dec</v>
      </c>
      <c r="P2516" s="19">
        <f t="shared" si="239"/>
        <v>42791.798483796294</v>
      </c>
      <c r="Q2516" t="b">
        <v>0</v>
      </c>
      <c r="R2516">
        <v>4</v>
      </c>
      <c r="S2516" t="b">
        <v>0</v>
      </c>
      <c r="T2516" t="s">
        <v>8299</v>
      </c>
      <c r="U2516" s="8">
        <v>1.7500000000000002E-2</v>
      </c>
      <c r="V2516" s="17">
        <f t="shared" si="234"/>
        <v>52.5</v>
      </c>
      <c r="W2516" t="s">
        <v>8336</v>
      </c>
      <c r="X2516" t="s">
        <v>8353</v>
      </c>
    </row>
    <row r="2517" spans="1:24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21">
        <f t="shared" si="235"/>
        <v>41854.181446759256</v>
      </c>
      <c r="L2517" s="24">
        <v>41854.181446759256</v>
      </c>
      <c r="M2517" s="27">
        <f t="shared" si="236"/>
        <v>8</v>
      </c>
      <c r="N2517" s="27">
        <f t="shared" si="237"/>
        <v>2014</v>
      </c>
      <c r="O2517" s="25" t="str">
        <f t="shared" si="238"/>
        <v>Aug</v>
      </c>
      <c r="P2517" s="19">
        <f t="shared" si="239"/>
        <v>41871.181446759256</v>
      </c>
      <c r="Q2517" t="b">
        <v>0</v>
      </c>
      <c r="R2517">
        <v>12</v>
      </c>
      <c r="S2517" t="b">
        <v>0</v>
      </c>
      <c r="T2517" t="s">
        <v>8299</v>
      </c>
      <c r="U2517" s="8">
        <v>0.186</v>
      </c>
      <c r="V2517" s="17">
        <f t="shared" si="234"/>
        <v>77.5</v>
      </c>
      <c r="W2517" t="s">
        <v>8336</v>
      </c>
      <c r="X2517" t="s">
        <v>8353</v>
      </c>
    </row>
    <row r="2518" spans="1:24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21">
        <f t="shared" si="235"/>
        <v>42027.63140046296</v>
      </c>
      <c r="L2518" s="24">
        <v>42027.63140046296</v>
      </c>
      <c r="M2518" s="27">
        <f t="shared" si="236"/>
        <v>1</v>
      </c>
      <c r="N2518" s="27">
        <f t="shared" si="237"/>
        <v>2015</v>
      </c>
      <c r="O2518" s="25" t="str">
        <f t="shared" si="238"/>
        <v>Jan</v>
      </c>
      <c r="P2518" s="19">
        <f t="shared" si="239"/>
        <v>42057.63140046296</v>
      </c>
      <c r="Q2518" t="b">
        <v>0</v>
      </c>
      <c r="R2518">
        <v>0</v>
      </c>
      <c r="S2518" t="b">
        <v>0</v>
      </c>
      <c r="T2518" t="s">
        <v>8299</v>
      </c>
      <c r="U2518" s="8">
        <v>0</v>
      </c>
      <c r="V2518" s="17" t="e">
        <f t="shared" si="234"/>
        <v>#DIV/0!</v>
      </c>
      <c r="W2518" t="s">
        <v>8336</v>
      </c>
      <c r="X2518" t="s">
        <v>8353</v>
      </c>
    </row>
    <row r="2519" spans="1:24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21">
        <f t="shared" si="235"/>
        <v>41942.445046296292</v>
      </c>
      <c r="L2519" s="24">
        <v>41942.4450462963</v>
      </c>
      <c r="M2519" s="27">
        <f t="shared" si="236"/>
        <v>10</v>
      </c>
      <c r="N2519" s="27">
        <f t="shared" si="237"/>
        <v>2014</v>
      </c>
      <c r="O2519" s="25" t="str">
        <f t="shared" si="238"/>
        <v>Oct</v>
      </c>
      <c r="P2519" s="19">
        <f t="shared" si="239"/>
        <v>41972.486712962964</v>
      </c>
      <c r="Q2519" t="b">
        <v>0</v>
      </c>
      <c r="R2519">
        <v>33</v>
      </c>
      <c r="S2519" t="b">
        <v>0</v>
      </c>
      <c r="T2519" t="s">
        <v>8299</v>
      </c>
      <c r="U2519" s="8">
        <v>9.8166666666666666E-2</v>
      </c>
      <c r="V2519" s="17">
        <f t="shared" si="234"/>
        <v>53.545454545454547</v>
      </c>
      <c r="W2519" t="s">
        <v>8336</v>
      </c>
      <c r="X2519" t="s">
        <v>8353</v>
      </c>
    </row>
    <row r="2520" spans="1:24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21">
        <f t="shared" si="235"/>
        <v>42052.594097222223</v>
      </c>
      <c r="L2520" s="24">
        <v>42052.594097222223</v>
      </c>
      <c r="M2520" s="27">
        <f t="shared" si="236"/>
        <v>2</v>
      </c>
      <c r="N2520" s="27">
        <f t="shared" si="237"/>
        <v>2015</v>
      </c>
      <c r="O2520" s="25" t="str">
        <f t="shared" si="238"/>
        <v>Feb</v>
      </c>
      <c r="P2520" s="19">
        <f t="shared" si="239"/>
        <v>42082.552430555552</v>
      </c>
      <c r="Q2520" t="b">
        <v>0</v>
      </c>
      <c r="R2520">
        <v>0</v>
      </c>
      <c r="S2520" t="b">
        <v>0</v>
      </c>
      <c r="T2520" t="s">
        <v>8299</v>
      </c>
      <c r="U2520" s="8">
        <v>0</v>
      </c>
      <c r="V2520" s="17" t="e">
        <f t="shared" si="234"/>
        <v>#DIV/0!</v>
      </c>
      <c r="W2520" t="s">
        <v>8336</v>
      </c>
      <c r="X2520" t="s">
        <v>8353</v>
      </c>
    </row>
    <row r="2521" spans="1:24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21">
        <f t="shared" si="235"/>
        <v>41926.472546296296</v>
      </c>
      <c r="L2521" s="24">
        <v>41926.472546296296</v>
      </c>
      <c r="M2521" s="27">
        <f t="shared" si="236"/>
        <v>10</v>
      </c>
      <c r="N2521" s="27">
        <f t="shared" si="237"/>
        <v>2014</v>
      </c>
      <c r="O2521" s="25" t="str">
        <f t="shared" si="238"/>
        <v>Oct</v>
      </c>
      <c r="P2521" s="19">
        <f t="shared" si="239"/>
        <v>41956.51421296296</v>
      </c>
      <c r="Q2521" t="b">
        <v>0</v>
      </c>
      <c r="R2521">
        <v>4</v>
      </c>
      <c r="S2521" t="b">
        <v>0</v>
      </c>
      <c r="T2521" t="s">
        <v>8299</v>
      </c>
      <c r="U2521" s="8">
        <v>4.3333333333333331E-4</v>
      </c>
      <c r="V2521" s="17">
        <f t="shared" si="234"/>
        <v>16.25</v>
      </c>
      <c r="W2521" t="s">
        <v>8336</v>
      </c>
      <c r="X2521" t="s">
        <v>8353</v>
      </c>
    </row>
    <row r="2522" spans="1:24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21">
        <f t="shared" si="235"/>
        <v>41808.946805555555</v>
      </c>
      <c r="L2522" s="24">
        <v>41808.946805555555</v>
      </c>
      <c r="M2522" s="27">
        <f t="shared" si="236"/>
        <v>6</v>
      </c>
      <c r="N2522" s="27">
        <f t="shared" si="237"/>
        <v>2014</v>
      </c>
      <c r="O2522" s="25" t="str">
        <f t="shared" si="238"/>
        <v>Jun</v>
      </c>
      <c r="P2522" s="19">
        <f t="shared" si="239"/>
        <v>41838.946805555555</v>
      </c>
      <c r="Q2522" t="b">
        <v>0</v>
      </c>
      <c r="R2522">
        <v>0</v>
      </c>
      <c r="S2522" t="b">
        <v>0</v>
      </c>
      <c r="T2522" t="s">
        <v>8299</v>
      </c>
      <c r="U2522" s="8">
        <v>0</v>
      </c>
      <c r="V2522" s="17" t="e">
        <f t="shared" si="234"/>
        <v>#DIV/0!</v>
      </c>
      <c r="W2522" t="s">
        <v>8336</v>
      </c>
      <c r="X2522" t="s">
        <v>8353</v>
      </c>
    </row>
    <row r="2523" spans="1:24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21">
        <f t="shared" si="235"/>
        <v>42612.392187500001</v>
      </c>
      <c r="L2523" s="24">
        <v>42612.392187500001</v>
      </c>
      <c r="M2523" s="27">
        <f t="shared" si="236"/>
        <v>8</v>
      </c>
      <c r="N2523" s="27">
        <f t="shared" si="237"/>
        <v>2016</v>
      </c>
      <c r="O2523" s="25" t="str">
        <f t="shared" si="238"/>
        <v>Aug</v>
      </c>
      <c r="P2523" s="19">
        <f t="shared" si="239"/>
        <v>42658.597916666666</v>
      </c>
      <c r="Q2523" t="b">
        <v>0</v>
      </c>
      <c r="R2523">
        <v>132</v>
      </c>
      <c r="S2523" t="b">
        <v>1</v>
      </c>
      <c r="T2523" t="s">
        <v>8300</v>
      </c>
      <c r="U2523" s="8">
        <v>1.0948792000000001</v>
      </c>
      <c r="V2523" s="17">
        <f t="shared" si="234"/>
        <v>103.68174242424243</v>
      </c>
      <c r="W2523" t="s">
        <v>8325</v>
      </c>
      <c r="X2523" t="s">
        <v>8354</v>
      </c>
    </row>
    <row r="2524" spans="1:24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21">
        <f t="shared" si="235"/>
        <v>42269.75950231481</v>
      </c>
      <c r="L2524" s="24">
        <v>42269.759502314817</v>
      </c>
      <c r="M2524" s="27">
        <f t="shared" si="236"/>
        <v>9</v>
      </c>
      <c r="N2524" s="27">
        <f t="shared" si="237"/>
        <v>2015</v>
      </c>
      <c r="O2524" s="25" t="str">
        <f t="shared" si="238"/>
        <v>Sep</v>
      </c>
      <c r="P2524" s="19">
        <f t="shared" si="239"/>
        <v>42290.75950231481</v>
      </c>
      <c r="Q2524" t="b">
        <v>0</v>
      </c>
      <c r="R2524">
        <v>27</v>
      </c>
      <c r="S2524" t="b">
        <v>1</v>
      </c>
      <c r="T2524" t="s">
        <v>8300</v>
      </c>
      <c r="U2524" s="8">
        <v>1</v>
      </c>
      <c r="V2524" s="17">
        <f t="shared" si="234"/>
        <v>185.18518518518519</v>
      </c>
      <c r="W2524" t="s">
        <v>8325</v>
      </c>
      <c r="X2524" t="s">
        <v>8354</v>
      </c>
    </row>
    <row r="2525" spans="1:24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21">
        <f t="shared" si="235"/>
        <v>42460.365277777775</v>
      </c>
      <c r="L2525" s="24">
        <v>42460.365277777775</v>
      </c>
      <c r="M2525" s="27">
        <f t="shared" si="236"/>
        <v>3</v>
      </c>
      <c r="N2525" s="27">
        <f t="shared" si="237"/>
        <v>2016</v>
      </c>
      <c r="O2525" s="25" t="str">
        <f t="shared" si="238"/>
        <v>Mar</v>
      </c>
      <c r="P2525" s="19">
        <f t="shared" si="239"/>
        <v>42482.411111111105</v>
      </c>
      <c r="Q2525" t="b">
        <v>0</v>
      </c>
      <c r="R2525">
        <v>26</v>
      </c>
      <c r="S2525" t="b">
        <v>1</v>
      </c>
      <c r="T2525" t="s">
        <v>8300</v>
      </c>
      <c r="U2525" s="8">
        <v>1.5644444444444445</v>
      </c>
      <c r="V2525" s="17">
        <f t="shared" si="234"/>
        <v>54.153846153846153</v>
      </c>
      <c r="W2525" t="s">
        <v>8325</v>
      </c>
      <c r="X2525" t="s">
        <v>8354</v>
      </c>
    </row>
    <row r="2526" spans="1:24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21">
        <f t="shared" si="235"/>
        <v>41930.767268518517</v>
      </c>
      <c r="L2526" s="24">
        <v>41930.767268518517</v>
      </c>
      <c r="M2526" s="27">
        <f t="shared" si="236"/>
        <v>10</v>
      </c>
      <c r="N2526" s="27">
        <f t="shared" si="237"/>
        <v>2014</v>
      </c>
      <c r="O2526" s="25" t="str">
        <f t="shared" si="238"/>
        <v>Oct</v>
      </c>
      <c r="P2526" s="19">
        <f t="shared" si="239"/>
        <v>41960.808935185181</v>
      </c>
      <c r="Q2526" t="b">
        <v>0</v>
      </c>
      <c r="R2526">
        <v>43</v>
      </c>
      <c r="S2526" t="b">
        <v>1</v>
      </c>
      <c r="T2526" t="s">
        <v>8300</v>
      </c>
      <c r="U2526" s="8">
        <v>1.016</v>
      </c>
      <c r="V2526" s="17">
        <f t="shared" si="234"/>
        <v>177.2093023255814</v>
      </c>
      <c r="W2526" t="s">
        <v>8325</v>
      </c>
      <c r="X2526" t="s">
        <v>8354</v>
      </c>
    </row>
    <row r="2527" spans="1:24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21">
        <f t="shared" si="235"/>
        <v>41961.599039351851</v>
      </c>
      <c r="L2527" s="24">
        <v>41961.599039351851</v>
      </c>
      <c r="M2527" s="27">
        <f t="shared" si="236"/>
        <v>11</v>
      </c>
      <c r="N2527" s="27">
        <f t="shared" si="237"/>
        <v>2014</v>
      </c>
      <c r="O2527" s="25" t="str">
        <f t="shared" si="238"/>
        <v>Nov</v>
      </c>
      <c r="P2527" s="19">
        <f t="shared" si="239"/>
        <v>41993.979166666664</v>
      </c>
      <c r="Q2527" t="b">
        <v>0</v>
      </c>
      <c r="R2527">
        <v>80</v>
      </c>
      <c r="S2527" t="b">
        <v>1</v>
      </c>
      <c r="T2527" t="s">
        <v>8300</v>
      </c>
      <c r="U2527" s="8">
        <v>1.00325</v>
      </c>
      <c r="V2527" s="17">
        <f t="shared" si="234"/>
        <v>100.325</v>
      </c>
      <c r="W2527" t="s">
        <v>8325</v>
      </c>
      <c r="X2527" t="s">
        <v>8354</v>
      </c>
    </row>
    <row r="2528" spans="1:24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21">
        <f t="shared" si="235"/>
        <v>41058.636238425919</v>
      </c>
      <c r="L2528" s="24">
        <v>41058.636238425926</v>
      </c>
      <c r="M2528" s="27">
        <f t="shared" si="236"/>
        <v>5</v>
      </c>
      <c r="N2528" s="27">
        <f t="shared" si="237"/>
        <v>2012</v>
      </c>
      <c r="O2528" s="25" t="str">
        <f t="shared" si="238"/>
        <v>May</v>
      </c>
      <c r="P2528" s="19">
        <f t="shared" si="239"/>
        <v>41088.636238425919</v>
      </c>
      <c r="Q2528" t="b">
        <v>0</v>
      </c>
      <c r="R2528">
        <v>33</v>
      </c>
      <c r="S2528" t="b">
        <v>1</v>
      </c>
      <c r="T2528" t="s">
        <v>8300</v>
      </c>
      <c r="U2528" s="8">
        <v>1.1294999999999999</v>
      </c>
      <c r="V2528" s="17">
        <f t="shared" si="234"/>
        <v>136.90909090909091</v>
      </c>
      <c r="W2528" t="s">
        <v>8325</v>
      </c>
      <c r="X2528" t="s">
        <v>8354</v>
      </c>
    </row>
    <row r="2529" spans="1:24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21">
        <f t="shared" si="235"/>
        <v>41952.882800925923</v>
      </c>
      <c r="L2529" s="24">
        <v>41952.882800925923</v>
      </c>
      <c r="M2529" s="27">
        <f t="shared" si="236"/>
        <v>11</v>
      </c>
      <c r="N2529" s="27">
        <f t="shared" si="237"/>
        <v>2014</v>
      </c>
      <c r="O2529" s="25" t="str">
        <f t="shared" si="238"/>
        <v>Nov</v>
      </c>
      <c r="P2529" s="19">
        <f t="shared" si="239"/>
        <v>41980.999305555553</v>
      </c>
      <c r="Q2529" t="b">
        <v>0</v>
      </c>
      <c r="R2529">
        <v>71</v>
      </c>
      <c r="S2529" t="b">
        <v>1</v>
      </c>
      <c r="T2529" t="s">
        <v>8300</v>
      </c>
      <c r="U2529" s="8">
        <v>1.02125</v>
      </c>
      <c r="V2529" s="17">
        <f t="shared" si="234"/>
        <v>57.535211267605632</v>
      </c>
      <c r="W2529" t="s">
        <v>8325</v>
      </c>
      <c r="X2529" t="s">
        <v>8354</v>
      </c>
    </row>
    <row r="2530" spans="1:24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21">
        <f t="shared" si="235"/>
        <v>41546.542719907404</v>
      </c>
      <c r="L2530" s="24">
        <v>41546.542719907404</v>
      </c>
      <c r="M2530" s="27">
        <f t="shared" si="236"/>
        <v>9</v>
      </c>
      <c r="N2530" s="27">
        <f t="shared" si="237"/>
        <v>2013</v>
      </c>
      <c r="O2530" s="25" t="str">
        <f t="shared" si="238"/>
        <v>Sep</v>
      </c>
      <c r="P2530" s="19">
        <f t="shared" si="239"/>
        <v>41564.957638888889</v>
      </c>
      <c r="Q2530" t="b">
        <v>0</v>
      </c>
      <c r="R2530">
        <v>81</v>
      </c>
      <c r="S2530" t="b">
        <v>1</v>
      </c>
      <c r="T2530" t="s">
        <v>8300</v>
      </c>
      <c r="U2530" s="8">
        <v>1.0724974999999999</v>
      </c>
      <c r="V2530" s="17">
        <f t="shared" si="234"/>
        <v>52.962839506172834</v>
      </c>
      <c r="W2530" t="s">
        <v>8325</v>
      </c>
      <c r="X2530" t="s">
        <v>8354</v>
      </c>
    </row>
    <row r="2531" spans="1:24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21">
        <f t="shared" si="235"/>
        <v>42217.626192129632</v>
      </c>
      <c r="L2531" s="24">
        <v>42217.626192129632</v>
      </c>
      <c r="M2531" s="27">
        <f t="shared" si="236"/>
        <v>8</v>
      </c>
      <c r="N2531" s="27">
        <f t="shared" si="237"/>
        <v>2015</v>
      </c>
      <c r="O2531" s="25" t="str">
        <f t="shared" si="238"/>
        <v>Aug</v>
      </c>
      <c r="P2531" s="19">
        <f t="shared" si="239"/>
        <v>42236.249999999993</v>
      </c>
      <c r="Q2531" t="b">
        <v>0</v>
      </c>
      <c r="R2531">
        <v>76</v>
      </c>
      <c r="S2531" t="b">
        <v>1</v>
      </c>
      <c r="T2531" t="s">
        <v>8300</v>
      </c>
      <c r="U2531" s="8">
        <v>1.0428333333333333</v>
      </c>
      <c r="V2531" s="17">
        <f t="shared" si="234"/>
        <v>82.328947368421055</v>
      </c>
      <c r="W2531" t="s">
        <v>8325</v>
      </c>
      <c r="X2531" t="s">
        <v>8354</v>
      </c>
    </row>
    <row r="2532" spans="1:24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21">
        <f t="shared" si="235"/>
        <v>40947.872395833328</v>
      </c>
      <c r="L2532" s="24">
        <v>40947.872395833336</v>
      </c>
      <c r="M2532" s="27">
        <f t="shared" si="236"/>
        <v>2</v>
      </c>
      <c r="N2532" s="27">
        <f t="shared" si="237"/>
        <v>2012</v>
      </c>
      <c r="O2532" s="25" t="str">
        <f t="shared" si="238"/>
        <v>Feb</v>
      </c>
      <c r="P2532" s="19">
        <f t="shared" si="239"/>
        <v>40992.830729166664</v>
      </c>
      <c r="Q2532" t="b">
        <v>0</v>
      </c>
      <c r="R2532">
        <v>48</v>
      </c>
      <c r="S2532" t="b">
        <v>1</v>
      </c>
      <c r="T2532" t="s">
        <v>8300</v>
      </c>
      <c r="U2532" s="8">
        <v>1</v>
      </c>
      <c r="V2532" s="17">
        <f t="shared" si="234"/>
        <v>135.41666666666666</v>
      </c>
      <c r="W2532" t="s">
        <v>8325</v>
      </c>
      <c r="X2532" t="s">
        <v>8354</v>
      </c>
    </row>
    <row r="2533" spans="1:24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21">
        <f t="shared" si="235"/>
        <v>42081.656307870369</v>
      </c>
      <c r="L2533" s="24">
        <v>42081.656307870369</v>
      </c>
      <c r="M2533" s="27">
        <f t="shared" si="236"/>
        <v>3</v>
      </c>
      <c r="N2533" s="27">
        <f t="shared" si="237"/>
        <v>2015</v>
      </c>
      <c r="O2533" s="25" t="str">
        <f t="shared" si="238"/>
        <v>Mar</v>
      </c>
      <c r="P2533" s="19">
        <f t="shared" si="239"/>
        <v>42113.993055555555</v>
      </c>
      <c r="Q2533" t="b">
        <v>0</v>
      </c>
      <c r="R2533">
        <v>61</v>
      </c>
      <c r="S2533" t="b">
        <v>1</v>
      </c>
      <c r="T2533" t="s">
        <v>8300</v>
      </c>
      <c r="U2533" s="8">
        <v>1.004</v>
      </c>
      <c r="V2533" s="17">
        <f t="shared" si="234"/>
        <v>74.06557377049181</v>
      </c>
      <c r="W2533" t="s">
        <v>8325</v>
      </c>
      <c r="X2533" t="s">
        <v>8354</v>
      </c>
    </row>
    <row r="2534" spans="1:24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21">
        <f t="shared" si="235"/>
        <v>42208.471689814811</v>
      </c>
      <c r="L2534" s="24">
        <v>42208.471689814818</v>
      </c>
      <c r="M2534" s="27">
        <f t="shared" si="236"/>
        <v>7</v>
      </c>
      <c r="N2534" s="27">
        <f t="shared" si="237"/>
        <v>2015</v>
      </c>
      <c r="O2534" s="25" t="str">
        <f t="shared" si="238"/>
        <v>Jul</v>
      </c>
      <c r="P2534" s="19">
        <f t="shared" si="239"/>
        <v>42230.957638888889</v>
      </c>
      <c r="Q2534" t="b">
        <v>0</v>
      </c>
      <c r="R2534">
        <v>60</v>
      </c>
      <c r="S2534" t="b">
        <v>1</v>
      </c>
      <c r="T2534" t="s">
        <v>8300</v>
      </c>
      <c r="U2534" s="8">
        <v>1.26125</v>
      </c>
      <c r="V2534" s="17">
        <f t="shared" si="234"/>
        <v>84.083333333333329</v>
      </c>
      <c r="W2534" t="s">
        <v>8325</v>
      </c>
      <c r="X2534" t="s">
        <v>8354</v>
      </c>
    </row>
    <row r="2535" spans="1:24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21">
        <f t="shared" si="235"/>
        <v>41107.640810185185</v>
      </c>
      <c r="L2535" s="24">
        <v>41107.640810185185</v>
      </c>
      <c r="M2535" s="27">
        <f t="shared" si="236"/>
        <v>7</v>
      </c>
      <c r="N2535" s="27">
        <f t="shared" si="237"/>
        <v>2012</v>
      </c>
      <c r="O2535" s="25" t="str">
        <f t="shared" si="238"/>
        <v>Jul</v>
      </c>
      <c r="P2535" s="19">
        <f t="shared" si="239"/>
        <v>41137.640810185185</v>
      </c>
      <c r="Q2535" t="b">
        <v>0</v>
      </c>
      <c r="R2535">
        <v>136</v>
      </c>
      <c r="S2535" t="b">
        <v>1</v>
      </c>
      <c r="T2535" t="s">
        <v>8300</v>
      </c>
      <c r="U2535" s="8">
        <v>1.1066666666666667</v>
      </c>
      <c r="V2535" s="17">
        <f t="shared" si="234"/>
        <v>61.029411764705884</v>
      </c>
      <c r="W2535" t="s">
        <v>8325</v>
      </c>
      <c r="X2535" t="s">
        <v>8354</v>
      </c>
    </row>
    <row r="2536" spans="1:24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21">
        <f t="shared" si="235"/>
        <v>41304.542951388888</v>
      </c>
      <c r="L2536" s="24">
        <v>41304.542951388888</v>
      </c>
      <c r="M2536" s="27">
        <f t="shared" si="236"/>
        <v>1</v>
      </c>
      <c r="N2536" s="27">
        <f t="shared" si="237"/>
        <v>2013</v>
      </c>
      <c r="O2536" s="25" t="str">
        <f t="shared" si="238"/>
        <v>Jan</v>
      </c>
      <c r="P2536" s="19">
        <f t="shared" si="239"/>
        <v>41334.542453703703</v>
      </c>
      <c r="Q2536" t="b">
        <v>0</v>
      </c>
      <c r="R2536">
        <v>14</v>
      </c>
      <c r="S2536" t="b">
        <v>1</v>
      </c>
      <c r="T2536" t="s">
        <v>8300</v>
      </c>
      <c r="U2536" s="8">
        <v>1.05</v>
      </c>
      <c r="V2536" s="17">
        <f t="shared" si="234"/>
        <v>150</v>
      </c>
      <c r="W2536" t="s">
        <v>8325</v>
      </c>
      <c r="X2536" t="s">
        <v>8354</v>
      </c>
    </row>
    <row r="2537" spans="1:24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21">
        <f t="shared" si="235"/>
        <v>40127.492037037031</v>
      </c>
      <c r="L2537" s="24">
        <v>40127.492037037038</v>
      </c>
      <c r="M2537" s="27">
        <f t="shared" si="236"/>
        <v>11</v>
      </c>
      <c r="N2537" s="27">
        <f t="shared" si="237"/>
        <v>2009</v>
      </c>
      <c r="O2537" s="25" t="str">
        <f t="shared" si="238"/>
        <v>Nov</v>
      </c>
      <c r="P2537" s="19">
        <f t="shared" si="239"/>
        <v>40179.041666666664</v>
      </c>
      <c r="Q2537" t="b">
        <v>0</v>
      </c>
      <c r="R2537">
        <v>78</v>
      </c>
      <c r="S2537" t="b">
        <v>1</v>
      </c>
      <c r="T2537" t="s">
        <v>8300</v>
      </c>
      <c r="U2537" s="8">
        <v>1.03775</v>
      </c>
      <c r="V2537" s="17">
        <f t="shared" si="234"/>
        <v>266.08974358974359</v>
      </c>
      <c r="W2537" t="s">
        <v>8325</v>
      </c>
      <c r="X2537" t="s">
        <v>8354</v>
      </c>
    </row>
    <row r="2538" spans="1:24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21">
        <f t="shared" si="235"/>
        <v>41943.582696759258</v>
      </c>
      <c r="L2538" s="24">
        <v>41943.582696759258</v>
      </c>
      <c r="M2538" s="27">
        <f t="shared" si="236"/>
        <v>10</v>
      </c>
      <c r="N2538" s="27">
        <f t="shared" si="237"/>
        <v>2014</v>
      </c>
      <c r="O2538" s="25" t="str">
        <f t="shared" si="238"/>
        <v>Oct</v>
      </c>
      <c r="P2538" s="19">
        <f t="shared" si="239"/>
        <v>41974.624363425923</v>
      </c>
      <c r="Q2538" t="b">
        <v>0</v>
      </c>
      <c r="R2538">
        <v>4</v>
      </c>
      <c r="S2538" t="b">
        <v>1</v>
      </c>
      <c r="T2538" t="s">
        <v>8300</v>
      </c>
      <c r="U2538" s="8">
        <v>1.1599999999999999</v>
      </c>
      <c r="V2538" s="17">
        <f t="shared" si="234"/>
        <v>7.25</v>
      </c>
      <c r="W2538" t="s">
        <v>8325</v>
      </c>
      <c r="X2538" t="s">
        <v>8354</v>
      </c>
    </row>
    <row r="2539" spans="1:24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21">
        <f t="shared" si="235"/>
        <v>41463.89775462963</v>
      </c>
      <c r="L2539" s="24">
        <v>41463.89775462963</v>
      </c>
      <c r="M2539" s="27">
        <f t="shared" si="236"/>
        <v>7</v>
      </c>
      <c r="N2539" s="27">
        <f t="shared" si="237"/>
        <v>2013</v>
      </c>
      <c r="O2539" s="25" t="str">
        <f t="shared" si="238"/>
        <v>Jul</v>
      </c>
      <c r="P2539" s="19">
        <f t="shared" si="239"/>
        <v>41484.89775462963</v>
      </c>
      <c r="Q2539" t="b">
        <v>0</v>
      </c>
      <c r="R2539">
        <v>11</v>
      </c>
      <c r="S2539" t="b">
        <v>1</v>
      </c>
      <c r="T2539" t="s">
        <v>8300</v>
      </c>
      <c r="U2539" s="8">
        <v>1.1000000000000001</v>
      </c>
      <c r="V2539" s="17">
        <f t="shared" si="234"/>
        <v>100</v>
      </c>
      <c r="W2539" t="s">
        <v>8325</v>
      </c>
      <c r="X2539" t="s">
        <v>8354</v>
      </c>
    </row>
    <row r="2540" spans="1:24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21">
        <f t="shared" si="235"/>
        <v>40696.440451388888</v>
      </c>
      <c r="L2540" s="24">
        <v>40696.440451388888</v>
      </c>
      <c r="M2540" s="27">
        <f t="shared" si="236"/>
        <v>6</v>
      </c>
      <c r="N2540" s="27">
        <f t="shared" si="237"/>
        <v>2011</v>
      </c>
      <c r="O2540" s="25" t="str">
        <f t="shared" si="238"/>
        <v>Jun</v>
      </c>
      <c r="P2540" s="19">
        <f t="shared" si="239"/>
        <v>40756.440451388888</v>
      </c>
      <c r="Q2540" t="b">
        <v>0</v>
      </c>
      <c r="R2540">
        <v>185</v>
      </c>
      <c r="S2540" t="b">
        <v>1</v>
      </c>
      <c r="T2540" t="s">
        <v>8300</v>
      </c>
      <c r="U2540" s="8">
        <v>1.130176111111111</v>
      </c>
      <c r="V2540" s="17">
        <f t="shared" si="234"/>
        <v>109.96308108108107</v>
      </c>
      <c r="W2540" t="s">
        <v>8325</v>
      </c>
      <c r="X2540" t="s">
        <v>8354</v>
      </c>
    </row>
    <row r="2541" spans="1:24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21">
        <f t="shared" si="235"/>
        <v>41298.301631944443</v>
      </c>
      <c r="L2541" s="24">
        <v>41298.301631944443</v>
      </c>
      <c r="M2541" s="27">
        <f t="shared" si="236"/>
        <v>1</v>
      </c>
      <c r="N2541" s="27">
        <f t="shared" si="237"/>
        <v>2013</v>
      </c>
      <c r="O2541" s="25" t="str">
        <f t="shared" si="238"/>
        <v>Jan</v>
      </c>
      <c r="P2541" s="19">
        <f t="shared" si="239"/>
        <v>41328.999305555553</v>
      </c>
      <c r="Q2541" t="b">
        <v>0</v>
      </c>
      <c r="R2541">
        <v>59</v>
      </c>
      <c r="S2541" t="b">
        <v>1</v>
      </c>
      <c r="T2541" t="s">
        <v>8300</v>
      </c>
      <c r="U2541" s="8">
        <v>1.0024999999999999</v>
      </c>
      <c r="V2541" s="17">
        <f t="shared" si="234"/>
        <v>169.91525423728814</v>
      </c>
      <c r="W2541" t="s">
        <v>8325</v>
      </c>
      <c r="X2541" t="s">
        <v>8354</v>
      </c>
    </row>
    <row r="2542" spans="1:24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21">
        <f t="shared" si="235"/>
        <v>41977.693888888891</v>
      </c>
      <c r="L2542" s="24">
        <v>41977.693888888891</v>
      </c>
      <c r="M2542" s="27">
        <f t="shared" si="236"/>
        <v>12</v>
      </c>
      <c r="N2542" s="27">
        <f t="shared" si="237"/>
        <v>2014</v>
      </c>
      <c r="O2542" s="25" t="str">
        <f t="shared" si="238"/>
        <v>Dec</v>
      </c>
      <c r="P2542" s="19">
        <f t="shared" si="239"/>
        <v>42037.693888888891</v>
      </c>
      <c r="Q2542" t="b">
        <v>0</v>
      </c>
      <c r="R2542">
        <v>27</v>
      </c>
      <c r="S2542" t="b">
        <v>1</v>
      </c>
      <c r="T2542" t="s">
        <v>8300</v>
      </c>
      <c r="U2542" s="8">
        <v>1.034</v>
      </c>
      <c r="V2542" s="17">
        <f t="shared" si="234"/>
        <v>95.740740740740748</v>
      </c>
      <c r="W2542" t="s">
        <v>8325</v>
      </c>
      <c r="X2542" t="s">
        <v>8354</v>
      </c>
    </row>
    <row r="2543" spans="1:24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21">
        <f t="shared" si="235"/>
        <v>40785.466678240737</v>
      </c>
      <c r="L2543" s="24">
        <v>40785.466678240744</v>
      </c>
      <c r="M2543" s="27">
        <f t="shared" si="236"/>
        <v>8</v>
      </c>
      <c r="N2543" s="27">
        <f t="shared" si="237"/>
        <v>2011</v>
      </c>
      <c r="O2543" s="25" t="str">
        <f t="shared" si="238"/>
        <v>Aug</v>
      </c>
      <c r="P2543" s="19">
        <f t="shared" si="239"/>
        <v>40845.466678240737</v>
      </c>
      <c r="Q2543" t="b">
        <v>0</v>
      </c>
      <c r="R2543">
        <v>63</v>
      </c>
      <c r="S2543" t="b">
        <v>1</v>
      </c>
      <c r="T2543" t="s">
        <v>8300</v>
      </c>
      <c r="U2543" s="8">
        <v>1.0702857142857143</v>
      </c>
      <c r="V2543" s="17">
        <f t="shared" si="234"/>
        <v>59.460317460317462</v>
      </c>
      <c r="W2543" t="s">
        <v>8325</v>
      </c>
      <c r="X2543" t="s">
        <v>8354</v>
      </c>
    </row>
    <row r="2544" spans="1:24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21">
        <f t="shared" si="235"/>
        <v>41483.240949074076</v>
      </c>
      <c r="L2544" s="24">
        <v>41483.240949074076</v>
      </c>
      <c r="M2544" s="27">
        <f t="shared" si="236"/>
        <v>7</v>
      </c>
      <c r="N2544" s="27">
        <f t="shared" si="237"/>
        <v>2013</v>
      </c>
      <c r="O2544" s="25" t="str">
        <f t="shared" si="238"/>
        <v>Jul</v>
      </c>
      <c r="P2544" s="19">
        <f t="shared" si="239"/>
        <v>41543.240949074076</v>
      </c>
      <c r="Q2544" t="b">
        <v>0</v>
      </c>
      <c r="R2544">
        <v>13</v>
      </c>
      <c r="S2544" t="b">
        <v>1</v>
      </c>
      <c r="T2544" t="s">
        <v>8300</v>
      </c>
      <c r="U2544" s="8">
        <v>1.0357142857142858</v>
      </c>
      <c r="V2544" s="17">
        <f t="shared" si="234"/>
        <v>55.769230769230766</v>
      </c>
      <c r="W2544" t="s">
        <v>8325</v>
      </c>
      <c r="X2544" t="s">
        <v>8354</v>
      </c>
    </row>
    <row r="2545" spans="1:24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21">
        <f t="shared" si="235"/>
        <v>41509.218252314815</v>
      </c>
      <c r="L2545" s="24">
        <v>41509.218252314815</v>
      </c>
      <c r="M2545" s="27">
        <f t="shared" si="236"/>
        <v>8</v>
      </c>
      <c r="N2545" s="27">
        <f t="shared" si="237"/>
        <v>2013</v>
      </c>
      <c r="O2545" s="25" t="str">
        <f t="shared" si="238"/>
        <v>Aug</v>
      </c>
      <c r="P2545" s="19">
        <f t="shared" si="239"/>
        <v>41547.957638888889</v>
      </c>
      <c r="Q2545" t="b">
        <v>0</v>
      </c>
      <c r="R2545">
        <v>13</v>
      </c>
      <c r="S2545" t="b">
        <v>1</v>
      </c>
      <c r="T2545" t="s">
        <v>8300</v>
      </c>
      <c r="U2545" s="8">
        <v>1.5640000000000001</v>
      </c>
      <c r="V2545" s="17">
        <f t="shared" si="234"/>
        <v>30.076923076923077</v>
      </c>
      <c r="W2545" t="s">
        <v>8325</v>
      </c>
      <c r="X2545" t="s">
        <v>8354</v>
      </c>
    </row>
    <row r="2546" spans="1:24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21">
        <f t="shared" si="235"/>
        <v>40513.899282407401</v>
      </c>
      <c r="L2546" s="24">
        <v>40513.899282407408</v>
      </c>
      <c r="M2546" s="27">
        <f t="shared" si="236"/>
        <v>12</v>
      </c>
      <c r="N2546" s="27">
        <f t="shared" si="237"/>
        <v>2010</v>
      </c>
      <c r="O2546" s="25" t="str">
        <f t="shared" si="238"/>
        <v>Dec</v>
      </c>
      <c r="P2546" s="19">
        <f t="shared" si="239"/>
        <v>40544.916666666664</v>
      </c>
      <c r="Q2546" t="b">
        <v>0</v>
      </c>
      <c r="R2546">
        <v>57</v>
      </c>
      <c r="S2546" t="b">
        <v>1</v>
      </c>
      <c r="T2546" t="s">
        <v>8300</v>
      </c>
      <c r="U2546" s="8">
        <v>1.0082</v>
      </c>
      <c r="V2546" s="17">
        <f t="shared" si="234"/>
        <v>88.438596491228068</v>
      </c>
      <c r="W2546" t="s">
        <v>8325</v>
      </c>
      <c r="X2546" t="s">
        <v>8354</v>
      </c>
    </row>
    <row r="2547" spans="1:24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21">
        <f t="shared" si="235"/>
        <v>41068.3121412037</v>
      </c>
      <c r="L2547" s="24">
        <v>41068.312141203707</v>
      </c>
      <c r="M2547" s="27">
        <f t="shared" si="236"/>
        <v>6</v>
      </c>
      <c r="N2547" s="27">
        <f t="shared" si="237"/>
        <v>2012</v>
      </c>
      <c r="O2547" s="25" t="str">
        <f t="shared" si="238"/>
        <v>Jun</v>
      </c>
      <c r="P2547" s="19">
        <f t="shared" si="239"/>
        <v>41098.3121412037</v>
      </c>
      <c r="Q2547" t="b">
        <v>0</v>
      </c>
      <c r="R2547">
        <v>61</v>
      </c>
      <c r="S2547" t="b">
        <v>1</v>
      </c>
      <c r="T2547" t="s">
        <v>8300</v>
      </c>
      <c r="U2547" s="8">
        <v>1.9530000000000001</v>
      </c>
      <c r="V2547" s="17">
        <f t="shared" si="234"/>
        <v>64.032786885245898</v>
      </c>
      <c r="W2547" t="s">
        <v>8325</v>
      </c>
      <c r="X2547" t="s">
        <v>8354</v>
      </c>
    </row>
    <row r="2548" spans="1:24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21">
        <f t="shared" si="235"/>
        <v>42026.929837962962</v>
      </c>
      <c r="L2548" s="24">
        <v>42026.929837962962</v>
      </c>
      <c r="M2548" s="27">
        <f t="shared" si="236"/>
        <v>1</v>
      </c>
      <c r="N2548" s="27">
        <f t="shared" si="237"/>
        <v>2015</v>
      </c>
      <c r="O2548" s="25" t="str">
        <f t="shared" si="238"/>
        <v>Jan</v>
      </c>
      <c r="P2548" s="19">
        <f t="shared" si="239"/>
        <v>42061.812499999993</v>
      </c>
      <c r="Q2548" t="b">
        <v>0</v>
      </c>
      <c r="R2548">
        <v>65</v>
      </c>
      <c r="S2548" t="b">
        <v>1</v>
      </c>
      <c r="T2548" t="s">
        <v>8300</v>
      </c>
      <c r="U2548" s="8">
        <v>1.1171428571428572</v>
      </c>
      <c r="V2548" s="17">
        <f t="shared" si="234"/>
        <v>60.153846153846153</v>
      </c>
      <c r="W2548" t="s">
        <v>8325</v>
      </c>
      <c r="X2548" t="s">
        <v>8354</v>
      </c>
    </row>
    <row r="2549" spans="1:24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21">
        <f t="shared" si="235"/>
        <v>41524.650219907409</v>
      </c>
      <c r="L2549" s="24">
        <v>41524.650219907409</v>
      </c>
      <c r="M2549" s="27">
        <f t="shared" si="236"/>
        <v>9</v>
      </c>
      <c r="N2549" s="27">
        <f t="shared" si="237"/>
        <v>2013</v>
      </c>
      <c r="O2549" s="25" t="str">
        <f t="shared" si="238"/>
        <v>Sep</v>
      </c>
      <c r="P2549" s="19">
        <f t="shared" si="239"/>
        <v>41552</v>
      </c>
      <c r="Q2549" t="b">
        <v>0</v>
      </c>
      <c r="R2549">
        <v>134</v>
      </c>
      <c r="S2549" t="b">
        <v>1</v>
      </c>
      <c r="T2549" t="s">
        <v>8300</v>
      </c>
      <c r="U2549" s="8">
        <v>1.1985454545454546</v>
      </c>
      <c r="V2549" s="17">
        <f t="shared" si="234"/>
        <v>49.194029850746269</v>
      </c>
      <c r="W2549" t="s">
        <v>8325</v>
      </c>
      <c r="X2549" t="s">
        <v>8354</v>
      </c>
    </row>
    <row r="2550" spans="1:24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21">
        <f t="shared" si="235"/>
        <v>40973.564849537033</v>
      </c>
      <c r="L2550" s="24">
        <v>40973.564849537041</v>
      </c>
      <c r="M2550" s="27">
        <f t="shared" si="236"/>
        <v>3</v>
      </c>
      <c r="N2550" s="27">
        <f t="shared" si="237"/>
        <v>2012</v>
      </c>
      <c r="O2550" s="25" t="str">
        <f t="shared" si="238"/>
        <v>Mar</v>
      </c>
      <c r="P2550" s="19">
        <f t="shared" si="239"/>
        <v>41003.523182870369</v>
      </c>
      <c r="Q2550" t="b">
        <v>0</v>
      </c>
      <c r="R2550">
        <v>37</v>
      </c>
      <c r="S2550" t="b">
        <v>1</v>
      </c>
      <c r="T2550" t="s">
        <v>8300</v>
      </c>
      <c r="U2550" s="8">
        <v>1.0185</v>
      </c>
      <c r="V2550" s="17">
        <f t="shared" si="234"/>
        <v>165.16216216216216</v>
      </c>
      <c r="W2550" t="s">
        <v>8325</v>
      </c>
      <c r="X2550" t="s">
        <v>8354</v>
      </c>
    </row>
    <row r="2551" spans="1:24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21">
        <f t="shared" si="235"/>
        <v>42618.417094907403</v>
      </c>
      <c r="L2551" s="24">
        <v>42618.417094907411</v>
      </c>
      <c r="M2551" s="27">
        <f t="shared" si="236"/>
        <v>9</v>
      </c>
      <c r="N2551" s="27">
        <f t="shared" si="237"/>
        <v>2016</v>
      </c>
      <c r="O2551" s="25" t="str">
        <f t="shared" si="238"/>
        <v>Sep</v>
      </c>
      <c r="P2551" s="19">
        <f t="shared" si="239"/>
        <v>42642.977083333331</v>
      </c>
      <c r="Q2551" t="b">
        <v>0</v>
      </c>
      <c r="R2551">
        <v>37</v>
      </c>
      <c r="S2551" t="b">
        <v>1</v>
      </c>
      <c r="T2551" t="s">
        <v>8300</v>
      </c>
      <c r="U2551" s="8">
        <v>1.0280254777070064</v>
      </c>
      <c r="V2551" s="17">
        <f t="shared" si="234"/>
        <v>43.621621621621621</v>
      </c>
      <c r="W2551" t="s">
        <v>8325</v>
      </c>
      <c r="X2551" t="s">
        <v>8354</v>
      </c>
    </row>
    <row r="2552" spans="1:24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21">
        <f t="shared" si="235"/>
        <v>41390.549421296295</v>
      </c>
      <c r="L2552" s="24">
        <v>41390.549421296295</v>
      </c>
      <c r="M2552" s="27">
        <f t="shared" si="236"/>
        <v>4</v>
      </c>
      <c r="N2552" s="27">
        <f t="shared" si="237"/>
        <v>2013</v>
      </c>
      <c r="O2552" s="25" t="str">
        <f t="shared" si="238"/>
        <v>Apr</v>
      </c>
      <c r="P2552" s="19">
        <f t="shared" si="239"/>
        <v>41425.5</v>
      </c>
      <c r="Q2552" t="b">
        <v>0</v>
      </c>
      <c r="R2552">
        <v>150</v>
      </c>
      <c r="S2552" t="b">
        <v>1</v>
      </c>
      <c r="T2552" t="s">
        <v>8300</v>
      </c>
      <c r="U2552" s="8">
        <v>1.0084615384615385</v>
      </c>
      <c r="V2552" s="17">
        <f t="shared" si="234"/>
        <v>43.7</v>
      </c>
      <c r="W2552" t="s">
        <v>8325</v>
      </c>
      <c r="X2552" t="s">
        <v>8354</v>
      </c>
    </row>
    <row r="2553" spans="1:24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21">
        <f t="shared" si="235"/>
        <v>42228.425995370366</v>
      </c>
      <c r="L2553" s="24">
        <v>42228.425995370373</v>
      </c>
      <c r="M2553" s="27">
        <f t="shared" si="236"/>
        <v>8</v>
      </c>
      <c r="N2553" s="27">
        <f t="shared" si="237"/>
        <v>2015</v>
      </c>
      <c r="O2553" s="25" t="str">
        <f t="shared" si="238"/>
        <v>Aug</v>
      </c>
      <c r="P2553" s="19">
        <f t="shared" si="239"/>
        <v>42284.957638888889</v>
      </c>
      <c r="Q2553" t="b">
        <v>0</v>
      </c>
      <c r="R2553">
        <v>56</v>
      </c>
      <c r="S2553" t="b">
        <v>1</v>
      </c>
      <c r="T2553" t="s">
        <v>8300</v>
      </c>
      <c r="U2553" s="8">
        <v>1.0273469387755103</v>
      </c>
      <c r="V2553" s="17">
        <f t="shared" si="234"/>
        <v>67.419642857142861</v>
      </c>
      <c r="W2553" t="s">
        <v>8325</v>
      </c>
      <c r="X2553" t="s">
        <v>8354</v>
      </c>
    </row>
    <row r="2554" spans="1:24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21">
        <f t="shared" si="235"/>
        <v>40961.043807870366</v>
      </c>
      <c r="L2554" s="24">
        <v>40961.043807870374</v>
      </c>
      <c r="M2554" s="27">
        <f t="shared" si="236"/>
        <v>2</v>
      </c>
      <c r="N2554" s="27">
        <f t="shared" si="237"/>
        <v>2012</v>
      </c>
      <c r="O2554" s="25" t="str">
        <f t="shared" si="238"/>
        <v>Feb</v>
      </c>
      <c r="P2554" s="19">
        <f t="shared" si="239"/>
        <v>40989.658333333333</v>
      </c>
      <c r="Q2554" t="b">
        <v>0</v>
      </c>
      <c r="R2554">
        <v>18</v>
      </c>
      <c r="S2554" t="b">
        <v>1</v>
      </c>
      <c r="T2554" t="s">
        <v>8300</v>
      </c>
      <c r="U2554" s="8">
        <v>1.0649999999999999</v>
      </c>
      <c r="V2554" s="17">
        <f t="shared" si="234"/>
        <v>177.5</v>
      </c>
      <c r="W2554" t="s">
        <v>8325</v>
      </c>
      <c r="X2554" t="s">
        <v>8354</v>
      </c>
    </row>
    <row r="2555" spans="1:24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21">
        <f t="shared" si="235"/>
        <v>42769.601631944439</v>
      </c>
      <c r="L2555" s="24">
        <v>42769.601631944446</v>
      </c>
      <c r="M2555" s="27">
        <f t="shared" si="236"/>
        <v>2</v>
      </c>
      <c r="N2555" s="27">
        <f t="shared" si="237"/>
        <v>2017</v>
      </c>
      <c r="O2555" s="25" t="str">
        <f t="shared" si="238"/>
        <v>Feb</v>
      </c>
      <c r="P2555" s="19">
        <f t="shared" si="239"/>
        <v>42799.601631944439</v>
      </c>
      <c r="Q2555" t="b">
        <v>0</v>
      </c>
      <c r="R2555">
        <v>60</v>
      </c>
      <c r="S2555" t="b">
        <v>1</v>
      </c>
      <c r="T2555" t="s">
        <v>8300</v>
      </c>
      <c r="U2555" s="8">
        <v>1.5553333333333332</v>
      </c>
      <c r="V2555" s="17">
        <f t="shared" si="234"/>
        <v>38.883333333333333</v>
      </c>
      <c r="W2555" t="s">
        <v>8325</v>
      </c>
      <c r="X2555" t="s">
        <v>8354</v>
      </c>
    </row>
    <row r="2556" spans="1:24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21">
        <f t="shared" si="235"/>
        <v>41112.990821759253</v>
      </c>
      <c r="L2556" s="24">
        <v>41112.99082175926</v>
      </c>
      <c r="M2556" s="27">
        <f t="shared" si="236"/>
        <v>7</v>
      </c>
      <c r="N2556" s="27">
        <f t="shared" si="237"/>
        <v>2012</v>
      </c>
      <c r="O2556" s="25" t="str">
        <f t="shared" si="238"/>
        <v>Jul</v>
      </c>
      <c r="P2556" s="19">
        <f t="shared" si="239"/>
        <v>41172.990821759253</v>
      </c>
      <c r="Q2556" t="b">
        <v>0</v>
      </c>
      <c r="R2556">
        <v>67</v>
      </c>
      <c r="S2556" t="b">
        <v>1</v>
      </c>
      <c r="T2556" t="s">
        <v>8300</v>
      </c>
      <c r="U2556" s="8">
        <v>1.228</v>
      </c>
      <c r="V2556" s="17">
        <f t="shared" si="234"/>
        <v>54.985074626865675</v>
      </c>
      <c r="W2556" t="s">
        <v>8325</v>
      </c>
      <c r="X2556" t="s">
        <v>8354</v>
      </c>
    </row>
    <row r="2557" spans="1:24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21">
        <f t="shared" si="235"/>
        <v>42124.869942129626</v>
      </c>
      <c r="L2557" s="24">
        <v>42124.869942129626</v>
      </c>
      <c r="M2557" s="27">
        <f t="shared" si="236"/>
        <v>4</v>
      </c>
      <c r="N2557" s="27">
        <f t="shared" si="237"/>
        <v>2015</v>
      </c>
      <c r="O2557" s="25" t="str">
        <f t="shared" si="238"/>
        <v>Apr</v>
      </c>
      <c r="P2557" s="19">
        <f t="shared" si="239"/>
        <v>42155.957638888889</v>
      </c>
      <c r="Q2557" t="b">
        <v>0</v>
      </c>
      <c r="R2557">
        <v>35</v>
      </c>
      <c r="S2557" t="b">
        <v>1</v>
      </c>
      <c r="T2557" t="s">
        <v>8300</v>
      </c>
      <c r="U2557" s="8">
        <v>1.0734999999999999</v>
      </c>
      <c r="V2557" s="17">
        <f t="shared" si="234"/>
        <v>61.342857142857142</v>
      </c>
      <c r="W2557" t="s">
        <v>8325</v>
      </c>
      <c r="X2557" t="s">
        <v>8354</v>
      </c>
    </row>
    <row r="2558" spans="1:24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21">
        <f t="shared" si="235"/>
        <v>41026.44667824074</v>
      </c>
      <c r="L2558" s="24">
        <v>41026.44667824074</v>
      </c>
      <c r="M2558" s="27">
        <f t="shared" si="236"/>
        <v>4</v>
      </c>
      <c r="N2558" s="27">
        <f t="shared" si="237"/>
        <v>2012</v>
      </c>
      <c r="O2558" s="25" t="str">
        <f t="shared" si="238"/>
        <v>Apr</v>
      </c>
      <c r="P2558" s="19">
        <f t="shared" si="239"/>
        <v>41057.44667824074</v>
      </c>
      <c r="Q2558" t="b">
        <v>0</v>
      </c>
      <c r="R2558">
        <v>34</v>
      </c>
      <c r="S2558" t="b">
        <v>1</v>
      </c>
      <c r="T2558" t="s">
        <v>8300</v>
      </c>
      <c r="U2558" s="8">
        <v>1.0550335570469798</v>
      </c>
      <c r="V2558" s="17">
        <f t="shared" si="234"/>
        <v>23.117647058823529</v>
      </c>
      <c r="W2558" t="s">
        <v>8325</v>
      </c>
      <c r="X2558" t="s">
        <v>8354</v>
      </c>
    </row>
    <row r="2559" spans="1:24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21">
        <f t="shared" si="235"/>
        <v>41222.783067129625</v>
      </c>
      <c r="L2559" s="24">
        <v>41222.783067129632</v>
      </c>
      <c r="M2559" s="27">
        <f t="shared" si="236"/>
        <v>11</v>
      </c>
      <c r="N2559" s="27">
        <f t="shared" si="237"/>
        <v>2012</v>
      </c>
      <c r="O2559" s="25" t="str">
        <f t="shared" si="238"/>
        <v>Nov</v>
      </c>
      <c r="P2559" s="19">
        <f t="shared" si="239"/>
        <v>41267.783067129625</v>
      </c>
      <c r="Q2559" t="b">
        <v>0</v>
      </c>
      <c r="R2559">
        <v>36</v>
      </c>
      <c r="S2559" t="b">
        <v>1</v>
      </c>
      <c r="T2559" t="s">
        <v>8300</v>
      </c>
      <c r="U2559" s="8">
        <v>1.1844444444444444</v>
      </c>
      <c r="V2559" s="17">
        <f t="shared" si="234"/>
        <v>29.611111111111111</v>
      </c>
      <c r="W2559" t="s">
        <v>8325</v>
      </c>
      <c r="X2559" t="s">
        <v>8354</v>
      </c>
    </row>
    <row r="2560" spans="1:24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21">
        <f t="shared" si="235"/>
        <v>41744.536874999998</v>
      </c>
      <c r="L2560" s="24">
        <v>41744.536874999998</v>
      </c>
      <c r="M2560" s="27">
        <f t="shared" si="236"/>
        <v>4</v>
      </c>
      <c r="N2560" s="27">
        <f t="shared" si="237"/>
        <v>2014</v>
      </c>
      <c r="O2560" s="25" t="str">
        <f t="shared" si="238"/>
        <v>Apr</v>
      </c>
      <c r="P2560" s="19">
        <f t="shared" si="239"/>
        <v>41774.536874999998</v>
      </c>
      <c r="Q2560" t="b">
        <v>0</v>
      </c>
      <c r="R2560">
        <v>18</v>
      </c>
      <c r="S2560" t="b">
        <v>1</v>
      </c>
      <c r="T2560" t="s">
        <v>8300</v>
      </c>
      <c r="U2560" s="8">
        <v>1.0888</v>
      </c>
      <c r="V2560" s="17">
        <f t="shared" si="234"/>
        <v>75.611111111111114</v>
      </c>
      <c r="W2560" t="s">
        <v>8325</v>
      </c>
      <c r="X2560" t="s">
        <v>8354</v>
      </c>
    </row>
    <row r="2561" spans="1:24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21">
        <f t="shared" si="235"/>
        <v>42093.651689814811</v>
      </c>
      <c r="L2561" s="24">
        <v>42093.651689814818</v>
      </c>
      <c r="M2561" s="27">
        <f t="shared" si="236"/>
        <v>3</v>
      </c>
      <c r="N2561" s="27">
        <f t="shared" si="237"/>
        <v>2015</v>
      </c>
      <c r="O2561" s="25" t="str">
        <f t="shared" si="238"/>
        <v>Mar</v>
      </c>
      <c r="P2561" s="19">
        <f t="shared" si="239"/>
        <v>42125.374305555553</v>
      </c>
      <c r="Q2561" t="b">
        <v>0</v>
      </c>
      <c r="R2561">
        <v>25</v>
      </c>
      <c r="S2561" t="b">
        <v>1</v>
      </c>
      <c r="T2561" t="s">
        <v>8300</v>
      </c>
      <c r="U2561" s="8">
        <v>1.1125</v>
      </c>
      <c r="V2561" s="17">
        <f t="shared" si="234"/>
        <v>35.6</v>
      </c>
      <c r="W2561" t="s">
        <v>8325</v>
      </c>
      <c r="X2561" t="s">
        <v>8354</v>
      </c>
    </row>
    <row r="2562" spans="1:24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21">
        <f t="shared" si="235"/>
        <v>40829.665324074071</v>
      </c>
      <c r="L2562" s="24">
        <v>40829.665324074071</v>
      </c>
      <c r="M2562" s="27">
        <f t="shared" si="236"/>
        <v>10</v>
      </c>
      <c r="N2562" s="27">
        <f t="shared" si="237"/>
        <v>2011</v>
      </c>
      <c r="O2562" s="25" t="str">
        <f t="shared" si="238"/>
        <v>Oct</v>
      </c>
      <c r="P2562" s="19">
        <f t="shared" si="239"/>
        <v>40862.609027777777</v>
      </c>
      <c r="Q2562" t="b">
        <v>0</v>
      </c>
      <c r="R2562">
        <v>21</v>
      </c>
      <c r="S2562" t="b">
        <v>1</v>
      </c>
      <c r="T2562" t="s">
        <v>8300</v>
      </c>
      <c r="U2562" s="8">
        <v>1.0009999999999999</v>
      </c>
      <c r="V2562" s="17">
        <f t="shared" ref="V2562:V2625" si="240">E2562/R2562</f>
        <v>143</v>
      </c>
      <c r="W2562" t="s">
        <v>8325</v>
      </c>
      <c r="X2562" t="s">
        <v>8354</v>
      </c>
    </row>
    <row r="2563" spans="1:24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21">
        <f t="shared" ref="K2563:K2626" si="241">(J2562/86400)+25569+(-5/24)</f>
        <v>42039.742754629631</v>
      </c>
      <c r="L2563" s="24">
        <v>42039.742754629631</v>
      </c>
      <c r="M2563" s="27">
        <f t="shared" ref="M2563:M2626" si="242">MONTH(L2563)</f>
        <v>2</v>
      </c>
      <c r="N2563" s="27">
        <f t="shared" ref="N2563:N2626" si="243">YEAR(L2563)</f>
        <v>2015</v>
      </c>
      <c r="O2563" s="25" t="str">
        <f t="shared" ref="O2563:O2626" si="244">VLOOKUP($M2563,$AI$3:$AJ$14,2,FALSE)</f>
        <v>Feb</v>
      </c>
      <c r="P2563" s="19">
        <f t="shared" ref="P2563:P2626" si="245">(I2562/86400)+25569+(-5/24)</f>
        <v>42069.742754629631</v>
      </c>
      <c r="Q2563" t="b">
        <v>0</v>
      </c>
      <c r="R2563">
        <v>0</v>
      </c>
      <c r="S2563" t="b">
        <v>0</v>
      </c>
      <c r="T2563" t="s">
        <v>8284</v>
      </c>
      <c r="U2563" s="8">
        <v>0</v>
      </c>
      <c r="V2563" s="17" t="e">
        <f t="shared" si="240"/>
        <v>#DIV/0!</v>
      </c>
      <c r="W2563" t="s">
        <v>8336</v>
      </c>
      <c r="X2563" t="s">
        <v>8337</v>
      </c>
    </row>
    <row r="2564" spans="1:24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21">
        <f t="shared" si="241"/>
        <v>42260.320474537039</v>
      </c>
      <c r="L2564" s="24">
        <v>42260.320474537039</v>
      </c>
      <c r="M2564" s="27">
        <f t="shared" si="242"/>
        <v>9</v>
      </c>
      <c r="N2564" s="27">
        <f t="shared" si="243"/>
        <v>2015</v>
      </c>
      <c r="O2564" s="25" t="str">
        <f t="shared" si="244"/>
        <v>Sep</v>
      </c>
      <c r="P2564" s="19">
        <f t="shared" si="245"/>
        <v>42290.320474537039</v>
      </c>
      <c r="Q2564" t="b">
        <v>0</v>
      </c>
      <c r="R2564">
        <v>3</v>
      </c>
      <c r="S2564" t="b">
        <v>0</v>
      </c>
      <c r="T2564" t="s">
        <v>8284</v>
      </c>
      <c r="U2564" s="8">
        <v>7.4999999999999997E-3</v>
      </c>
      <c r="V2564" s="17">
        <f t="shared" si="240"/>
        <v>25</v>
      </c>
      <c r="W2564" t="s">
        <v>8336</v>
      </c>
      <c r="X2564" t="s">
        <v>8337</v>
      </c>
    </row>
    <row r="2565" spans="1:24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21">
        <f t="shared" si="241"/>
        <v>42594.316423611112</v>
      </c>
      <c r="L2565" s="24">
        <v>42594.316423611112</v>
      </c>
      <c r="M2565" s="27">
        <f t="shared" si="242"/>
        <v>8</v>
      </c>
      <c r="N2565" s="27">
        <f t="shared" si="243"/>
        <v>2016</v>
      </c>
      <c r="O2565" s="25" t="str">
        <f t="shared" si="244"/>
        <v>Aug</v>
      </c>
      <c r="P2565" s="19">
        <f t="shared" si="245"/>
        <v>42654.316423611112</v>
      </c>
      <c r="Q2565" t="b">
        <v>0</v>
      </c>
      <c r="R2565">
        <v>0</v>
      </c>
      <c r="S2565" t="b">
        <v>0</v>
      </c>
      <c r="T2565" t="s">
        <v>8284</v>
      </c>
      <c r="U2565" s="8">
        <v>0</v>
      </c>
      <c r="V2565" s="17" t="e">
        <f t="shared" si="240"/>
        <v>#DIV/0!</v>
      </c>
      <c r="W2565" t="s">
        <v>8336</v>
      </c>
      <c r="X2565" t="s">
        <v>8337</v>
      </c>
    </row>
    <row r="2566" spans="1:24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21">
        <f t="shared" si="241"/>
        <v>42154.931145833332</v>
      </c>
      <c r="L2566" s="24">
        <v>42154.931145833332</v>
      </c>
      <c r="M2566" s="27">
        <f t="shared" si="242"/>
        <v>5</v>
      </c>
      <c r="N2566" s="27">
        <f t="shared" si="243"/>
        <v>2015</v>
      </c>
      <c r="O2566" s="25" t="str">
        <f t="shared" si="244"/>
        <v>May</v>
      </c>
      <c r="P2566" s="19">
        <f t="shared" si="245"/>
        <v>42214.931145833332</v>
      </c>
      <c r="Q2566" t="b">
        <v>0</v>
      </c>
      <c r="R2566">
        <v>0</v>
      </c>
      <c r="S2566" t="b">
        <v>0</v>
      </c>
      <c r="T2566" t="s">
        <v>8284</v>
      </c>
      <c r="U2566" s="8">
        <v>0</v>
      </c>
      <c r="V2566" s="17" t="e">
        <f t="shared" si="240"/>
        <v>#DIV/0!</v>
      </c>
      <c r="W2566" t="s">
        <v>8336</v>
      </c>
      <c r="X2566" t="s">
        <v>8337</v>
      </c>
    </row>
    <row r="2567" spans="1:24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21">
        <f t="shared" si="241"/>
        <v>41821.83216435185</v>
      </c>
      <c r="L2567" s="24">
        <v>41821.83216435185</v>
      </c>
      <c r="M2567" s="27">
        <f t="shared" si="242"/>
        <v>7</v>
      </c>
      <c r="N2567" s="27">
        <f t="shared" si="243"/>
        <v>2014</v>
      </c>
      <c r="O2567" s="25" t="str">
        <f t="shared" si="244"/>
        <v>Jul</v>
      </c>
      <c r="P2567" s="19">
        <f t="shared" si="245"/>
        <v>41851.83216435185</v>
      </c>
      <c r="Q2567" t="b">
        <v>0</v>
      </c>
      <c r="R2567">
        <v>1</v>
      </c>
      <c r="S2567" t="b">
        <v>0</v>
      </c>
      <c r="T2567" t="s">
        <v>8284</v>
      </c>
      <c r="U2567" s="8">
        <v>0.01</v>
      </c>
      <c r="V2567" s="17">
        <f t="shared" si="240"/>
        <v>100</v>
      </c>
      <c r="W2567" t="s">
        <v>8336</v>
      </c>
      <c r="X2567" t="s">
        <v>8337</v>
      </c>
    </row>
    <row r="2568" spans="1:24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21">
        <f t="shared" si="241"/>
        <v>42440.442002314812</v>
      </c>
      <c r="L2568" s="24">
        <v>42440.442002314812</v>
      </c>
      <c r="M2568" s="27">
        <f t="shared" si="242"/>
        <v>3</v>
      </c>
      <c r="N2568" s="27">
        <f t="shared" si="243"/>
        <v>2016</v>
      </c>
      <c r="O2568" s="25" t="str">
        <f t="shared" si="244"/>
        <v>Mar</v>
      </c>
      <c r="P2568" s="19">
        <f t="shared" si="245"/>
        <v>42499.659722222219</v>
      </c>
      <c r="Q2568" t="b">
        <v>0</v>
      </c>
      <c r="R2568">
        <v>0</v>
      </c>
      <c r="S2568" t="b">
        <v>0</v>
      </c>
      <c r="T2568" t="s">
        <v>8284</v>
      </c>
      <c r="U2568" s="8">
        <v>0</v>
      </c>
      <c r="V2568" s="17" t="e">
        <f t="shared" si="240"/>
        <v>#DIV/0!</v>
      </c>
      <c r="W2568" t="s">
        <v>8336</v>
      </c>
      <c r="X2568" t="s">
        <v>8337</v>
      </c>
    </row>
    <row r="2569" spans="1:24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21">
        <f t="shared" si="241"/>
        <v>41842.772546296292</v>
      </c>
      <c r="L2569" s="24">
        <v>41842.772546296299</v>
      </c>
      <c r="M2569" s="27">
        <f t="shared" si="242"/>
        <v>7</v>
      </c>
      <c r="N2569" s="27">
        <f t="shared" si="243"/>
        <v>2014</v>
      </c>
      <c r="O2569" s="25" t="str">
        <f t="shared" si="244"/>
        <v>Jul</v>
      </c>
      <c r="P2569" s="19">
        <f t="shared" si="245"/>
        <v>41872.772546296292</v>
      </c>
      <c r="Q2569" t="b">
        <v>0</v>
      </c>
      <c r="R2569">
        <v>2</v>
      </c>
      <c r="S2569" t="b">
        <v>0</v>
      </c>
      <c r="T2569" t="s">
        <v>8284</v>
      </c>
      <c r="U2569" s="8">
        <v>2.6666666666666666E-3</v>
      </c>
      <c r="V2569" s="17">
        <f t="shared" si="240"/>
        <v>60</v>
      </c>
      <c r="W2569" t="s">
        <v>8336</v>
      </c>
      <c r="X2569" t="s">
        <v>8337</v>
      </c>
    </row>
    <row r="2570" spans="1:24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21">
        <f t="shared" si="241"/>
        <v>42087.670578703699</v>
      </c>
      <c r="L2570" s="24">
        <v>42087.670578703706</v>
      </c>
      <c r="M2570" s="27">
        <f t="shared" si="242"/>
        <v>3</v>
      </c>
      <c r="N2570" s="27">
        <f t="shared" si="243"/>
        <v>2015</v>
      </c>
      <c r="O2570" s="25" t="str">
        <f t="shared" si="244"/>
        <v>Mar</v>
      </c>
      <c r="P2570" s="19">
        <f t="shared" si="245"/>
        <v>42117.670578703699</v>
      </c>
      <c r="Q2570" t="b">
        <v>0</v>
      </c>
      <c r="R2570">
        <v>1</v>
      </c>
      <c r="S2570" t="b">
        <v>0</v>
      </c>
      <c r="T2570" t="s">
        <v>8284</v>
      </c>
      <c r="U2570" s="8">
        <v>5.0000000000000001E-3</v>
      </c>
      <c r="V2570" s="17">
        <f t="shared" si="240"/>
        <v>50</v>
      </c>
      <c r="W2570" t="s">
        <v>8336</v>
      </c>
      <c r="X2570" t="s">
        <v>8337</v>
      </c>
    </row>
    <row r="2571" spans="1:24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21">
        <f t="shared" si="241"/>
        <v>42584.45826388889</v>
      </c>
      <c r="L2571" s="24">
        <v>42584.45826388889</v>
      </c>
      <c r="M2571" s="27">
        <f t="shared" si="242"/>
        <v>8</v>
      </c>
      <c r="N2571" s="27">
        <f t="shared" si="243"/>
        <v>2016</v>
      </c>
      <c r="O2571" s="25" t="str">
        <f t="shared" si="244"/>
        <v>Aug</v>
      </c>
      <c r="P2571" s="19">
        <f t="shared" si="245"/>
        <v>42614.45826388889</v>
      </c>
      <c r="Q2571" t="b">
        <v>0</v>
      </c>
      <c r="R2571">
        <v>2</v>
      </c>
      <c r="S2571" t="b">
        <v>0</v>
      </c>
      <c r="T2571" t="s">
        <v>8284</v>
      </c>
      <c r="U2571" s="8">
        <v>2.2307692307692306E-2</v>
      </c>
      <c r="V2571" s="17">
        <f t="shared" si="240"/>
        <v>72.5</v>
      </c>
      <c r="W2571" t="s">
        <v>8336</v>
      </c>
      <c r="X2571" t="s">
        <v>8337</v>
      </c>
    </row>
    <row r="2572" spans="1:24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21">
        <f t="shared" si="241"/>
        <v>42233.897129629629</v>
      </c>
      <c r="L2572" s="24">
        <v>42233.897129629629</v>
      </c>
      <c r="M2572" s="27">
        <f t="shared" si="242"/>
        <v>8</v>
      </c>
      <c r="N2572" s="27">
        <f t="shared" si="243"/>
        <v>2015</v>
      </c>
      <c r="O2572" s="25" t="str">
        <f t="shared" si="244"/>
        <v>Aug</v>
      </c>
      <c r="P2572" s="19">
        <f t="shared" si="245"/>
        <v>42263.897129629629</v>
      </c>
      <c r="Q2572" t="b">
        <v>0</v>
      </c>
      <c r="R2572">
        <v>2</v>
      </c>
      <c r="S2572" t="b">
        <v>0</v>
      </c>
      <c r="T2572" t="s">
        <v>8284</v>
      </c>
      <c r="U2572" s="8">
        <v>8.4285714285714294E-3</v>
      </c>
      <c r="V2572" s="17">
        <f t="shared" si="240"/>
        <v>29.5</v>
      </c>
      <c r="W2572" t="s">
        <v>8336</v>
      </c>
      <c r="X2572" t="s">
        <v>8337</v>
      </c>
    </row>
    <row r="2573" spans="1:24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21">
        <f t="shared" si="241"/>
        <v>42744.694849537038</v>
      </c>
      <c r="L2573" s="24">
        <v>42744.694849537038</v>
      </c>
      <c r="M2573" s="27">
        <f t="shared" si="242"/>
        <v>1</v>
      </c>
      <c r="N2573" s="27">
        <f t="shared" si="243"/>
        <v>2017</v>
      </c>
      <c r="O2573" s="25" t="str">
        <f t="shared" si="244"/>
        <v>Jan</v>
      </c>
      <c r="P2573" s="19">
        <f t="shared" si="245"/>
        <v>42774.694849537038</v>
      </c>
      <c r="Q2573" t="b">
        <v>0</v>
      </c>
      <c r="R2573">
        <v>4</v>
      </c>
      <c r="S2573" t="b">
        <v>0</v>
      </c>
      <c r="T2573" t="s">
        <v>8284</v>
      </c>
      <c r="U2573" s="8">
        <v>2.5000000000000001E-3</v>
      </c>
      <c r="V2573" s="17">
        <f t="shared" si="240"/>
        <v>62.5</v>
      </c>
      <c r="W2573" t="s">
        <v>8336</v>
      </c>
      <c r="X2573" t="s">
        <v>8337</v>
      </c>
    </row>
    <row r="2574" spans="1:24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21">
        <f t="shared" si="241"/>
        <v>42449.133344907408</v>
      </c>
      <c r="L2574" s="24">
        <v>42449.133344907408</v>
      </c>
      <c r="M2574" s="27">
        <f t="shared" si="242"/>
        <v>3</v>
      </c>
      <c r="N2574" s="27">
        <f t="shared" si="243"/>
        <v>2016</v>
      </c>
      <c r="O2574" s="25" t="str">
        <f t="shared" si="244"/>
        <v>Mar</v>
      </c>
      <c r="P2574" s="19">
        <f t="shared" si="245"/>
        <v>42509.133344907408</v>
      </c>
      <c r="Q2574" t="b">
        <v>0</v>
      </c>
      <c r="R2574">
        <v>0</v>
      </c>
      <c r="S2574" t="b">
        <v>0</v>
      </c>
      <c r="T2574" t="s">
        <v>8284</v>
      </c>
      <c r="U2574" s="8">
        <v>0</v>
      </c>
      <c r="V2574" s="17" t="e">
        <f t="shared" si="240"/>
        <v>#DIV/0!</v>
      </c>
      <c r="W2574" t="s">
        <v>8336</v>
      </c>
      <c r="X2574" t="s">
        <v>8337</v>
      </c>
    </row>
    <row r="2575" spans="1:24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21">
        <f t="shared" si="241"/>
        <v>42076.911076388882</v>
      </c>
      <c r="L2575" s="24">
        <v>42076.911076388889</v>
      </c>
      <c r="M2575" s="27">
        <f t="shared" si="242"/>
        <v>3</v>
      </c>
      <c r="N2575" s="27">
        <f t="shared" si="243"/>
        <v>2015</v>
      </c>
      <c r="O2575" s="25" t="str">
        <f t="shared" si="244"/>
        <v>Mar</v>
      </c>
      <c r="P2575" s="19">
        <f t="shared" si="245"/>
        <v>42106.911076388882</v>
      </c>
      <c r="Q2575" t="b">
        <v>0</v>
      </c>
      <c r="R2575">
        <v>0</v>
      </c>
      <c r="S2575" t="b">
        <v>0</v>
      </c>
      <c r="T2575" t="s">
        <v>8284</v>
      </c>
      <c r="U2575" s="8">
        <v>0</v>
      </c>
      <c r="V2575" s="17" t="e">
        <f t="shared" si="240"/>
        <v>#DIV/0!</v>
      </c>
      <c r="W2575" t="s">
        <v>8336</v>
      </c>
      <c r="X2575" t="s">
        <v>8337</v>
      </c>
    </row>
    <row r="2576" spans="1:24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21">
        <f t="shared" si="241"/>
        <v>41829.383668981478</v>
      </c>
      <c r="L2576" s="24">
        <v>41829.383668981478</v>
      </c>
      <c r="M2576" s="27">
        <f t="shared" si="242"/>
        <v>7</v>
      </c>
      <c r="N2576" s="27">
        <f t="shared" si="243"/>
        <v>2014</v>
      </c>
      <c r="O2576" s="25" t="str">
        <f t="shared" si="244"/>
        <v>Jul</v>
      </c>
      <c r="P2576" s="19">
        <f t="shared" si="245"/>
        <v>41874.383668981478</v>
      </c>
      <c r="Q2576" t="b">
        <v>0</v>
      </c>
      <c r="R2576">
        <v>0</v>
      </c>
      <c r="S2576" t="b">
        <v>0</v>
      </c>
      <c r="T2576" t="s">
        <v>8284</v>
      </c>
      <c r="U2576" s="8">
        <v>0</v>
      </c>
      <c r="V2576" s="17" t="e">
        <f t="shared" si="240"/>
        <v>#DIV/0!</v>
      </c>
      <c r="W2576" t="s">
        <v>8336</v>
      </c>
      <c r="X2576" t="s">
        <v>8337</v>
      </c>
    </row>
    <row r="2577" spans="1:24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21">
        <f t="shared" si="241"/>
        <v>42487.617418981477</v>
      </c>
      <c r="L2577" s="24">
        <v>42487.617418981485</v>
      </c>
      <c r="M2577" s="27">
        <f t="shared" si="242"/>
        <v>4</v>
      </c>
      <c r="N2577" s="27">
        <f t="shared" si="243"/>
        <v>2016</v>
      </c>
      <c r="O2577" s="25" t="str">
        <f t="shared" si="244"/>
        <v>Apr</v>
      </c>
      <c r="P2577" s="19">
        <f t="shared" si="245"/>
        <v>42508.617418981477</v>
      </c>
      <c r="Q2577" t="b">
        <v>0</v>
      </c>
      <c r="R2577">
        <v>0</v>
      </c>
      <c r="S2577" t="b">
        <v>0</v>
      </c>
      <c r="T2577" t="s">
        <v>8284</v>
      </c>
      <c r="U2577" s="8">
        <v>0</v>
      </c>
      <c r="V2577" s="17" t="e">
        <f t="shared" si="240"/>
        <v>#DIV/0!</v>
      </c>
      <c r="W2577" t="s">
        <v>8336</v>
      </c>
      <c r="X2577" t="s">
        <v>8337</v>
      </c>
    </row>
    <row r="2578" spans="1:24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21">
        <f t="shared" si="241"/>
        <v>41985.900393518517</v>
      </c>
      <c r="L2578" s="24">
        <v>41985.900393518517</v>
      </c>
      <c r="M2578" s="27">
        <f t="shared" si="242"/>
        <v>12</v>
      </c>
      <c r="N2578" s="27">
        <f t="shared" si="243"/>
        <v>2014</v>
      </c>
      <c r="O2578" s="25" t="str">
        <f t="shared" si="244"/>
        <v>Dec</v>
      </c>
      <c r="P2578" s="19">
        <f t="shared" si="245"/>
        <v>42015.900393518517</v>
      </c>
      <c r="Q2578" t="b">
        <v>0</v>
      </c>
      <c r="R2578">
        <v>0</v>
      </c>
      <c r="S2578" t="b">
        <v>0</v>
      </c>
      <c r="T2578" t="s">
        <v>8284</v>
      </c>
      <c r="U2578" s="8">
        <v>0</v>
      </c>
      <c r="V2578" s="17" t="e">
        <f t="shared" si="240"/>
        <v>#DIV/0!</v>
      </c>
      <c r="W2578" t="s">
        <v>8336</v>
      </c>
      <c r="X2578" t="s">
        <v>8337</v>
      </c>
    </row>
    <row r="2579" spans="1:24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21">
        <f t="shared" si="241"/>
        <v>42059.801469907405</v>
      </c>
      <c r="L2579" s="24">
        <v>42059.801469907405</v>
      </c>
      <c r="M2579" s="27">
        <f t="shared" si="242"/>
        <v>2</v>
      </c>
      <c r="N2579" s="27">
        <f t="shared" si="243"/>
        <v>2015</v>
      </c>
      <c r="O2579" s="25" t="str">
        <f t="shared" si="244"/>
        <v>Feb</v>
      </c>
      <c r="P2579" s="19">
        <f t="shared" si="245"/>
        <v>42104.759803240733</v>
      </c>
      <c r="Q2579" t="b">
        <v>0</v>
      </c>
      <c r="R2579">
        <v>0</v>
      </c>
      <c r="S2579" t="b">
        <v>0</v>
      </c>
      <c r="T2579" t="s">
        <v>8284</v>
      </c>
      <c r="U2579" s="8">
        <v>0</v>
      </c>
      <c r="V2579" s="17" t="e">
        <f t="shared" si="240"/>
        <v>#DIV/0!</v>
      </c>
      <c r="W2579" t="s">
        <v>8336</v>
      </c>
      <c r="X2579" t="s">
        <v>8337</v>
      </c>
    </row>
    <row r="2580" spans="1:24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21">
        <f t="shared" si="241"/>
        <v>41830.612233796295</v>
      </c>
      <c r="L2580" s="24">
        <v>41830.612233796295</v>
      </c>
      <c r="M2580" s="27">
        <f t="shared" si="242"/>
        <v>7</v>
      </c>
      <c r="N2580" s="27">
        <f t="shared" si="243"/>
        <v>2014</v>
      </c>
      <c r="O2580" s="25" t="str">
        <f t="shared" si="244"/>
        <v>Jul</v>
      </c>
      <c r="P2580" s="19">
        <f t="shared" si="245"/>
        <v>41855.612233796295</v>
      </c>
      <c r="Q2580" t="b">
        <v>0</v>
      </c>
      <c r="R2580">
        <v>0</v>
      </c>
      <c r="S2580" t="b">
        <v>0</v>
      </c>
      <c r="T2580" t="s">
        <v>8284</v>
      </c>
      <c r="U2580" s="8">
        <v>0</v>
      </c>
      <c r="V2580" s="17" t="e">
        <f t="shared" si="240"/>
        <v>#DIV/0!</v>
      </c>
      <c r="W2580" t="s">
        <v>8336</v>
      </c>
      <c r="X2580" t="s">
        <v>8337</v>
      </c>
    </row>
    <row r="2581" spans="1:24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21">
        <f t="shared" si="241"/>
        <v>42237.814571759256</v>
      </c>
      <c r="L2581" s="24">
        <v>42237.814571759256</v>
      </c>
      <c r="M2581" s="27">
        <f t="shared" si="242"/>
        <v>8</v>
      </c>
      <c r="N2581" s="27">
        <f t="shared" si="243"/>
        <v>2015</v>
      </c>
      <c r="O2581" s="25" t="str">
        <f t="shared" si="244"/>
        <v>Aug</v>
      </c>
      <c r="P2581" s="19">
        <f t="shared" si="245"/>
        <v>42286.499999999993</v>
      </c>
      <c r="Q2581" t="b">
        <v>0</v>
      </c>
      <c r="R2581">
        <v>12</v>
      </c>
      <c r="S2581" t="b">
        <v>0</v>
      </c>
      <c r="T2581" t="s">
        <v>8284</v>
      </c>
      <c r="U2581" s="8">
        <v>1.3849999999999999E-3</v>
      </c>
      <c r="V2581" s="17">
        <f t="shared" si="240"/>
        <v>23.083333333333332</v>
      </c>
      <c r="W2581" t="s">
        <v>8336</v>
      </c>
      <c r="X2581" t="s">
        <v>8337</v>
      </c>
    </row>
    <row r="2582" spans="1:24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21">
        <f t="shared" si="241"/>
        <v>41837.621562499997</v>
      </c>
      <c r="L2582" s="24">
        <v>41837.621562499997</v>
      </c>
      <c r="M2582" s="27">
        <f t="shared" si="242"/>
        <v>7</v>
      </c>
      <c r="N2582" s="27">
        <f t="shared" si="243"/>
        <v>2014</v>
      </c>
      <c r="O2582" s="25" t="str">
        <f t="shared" si="244"/>
        <v>Jul</v>
      </c>
      <c r="P2582" s="19">
        <f t="shared" si="245"/>
        <v>41897.621562499997</v>
      </c>
      <c r="Q2582" t="b">
        <v>0</v>
      </c>
      <c r="R2582">
        <v>2</v>
      </c>
      <c r="S2582" t="b">
        <v>0</v>
      </c>
      <c r="T2582" t="s">
        <v>8284</v>
      </c>
      <c r="U2582" s="8">
        <v>6.0000000000000001E-3</v>
      </c>
      <c r="V2582" s="17">
        <f t="shared" si="240"/>
        <v>25.5</v>
      </c>
      <c r="W2582" t="s">
        <v>8336</v>
      </c>
      <c r="X2582" t="s">
        <v>8337</v>
      </c>
    </row>
    <row r="2583" spans="1:24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21">
        <f t="shared" si="241"/>
        <v>42110.118090277778</v>
      </c>
      <c r="L2583" s="24">
        <v>42110.118090277778</v>
      </c>
      <c r="M2583" s="27">
        <f t="shared" si="242"/>
        <v>4</v>
      </c>
      <c r="N2583" s="27">
        <f t="shared" si="243"/>
        <v>2015</v>
      </c>
      <c r="O2583" s="25" t="str">
        <f t="shared" si="244"/>
        <v>Apr</v>
      </c>
      <c r="P2583" s="19">
        <f t="shared" si="245"/>
        <v>42139.916666666664</v>
      </c>
      <c r="Q2583" t="b">
        <v>0</v>
      </c>
      <c r="R2583">
        <v>11</v>
      </c>
      <c r="S2583" t="b">
        <v>0</v>
      </c>
      <c r="T2583" t="s">
        <v>8284</v>
      </c>
      <c r="U2583" s="8">
        <v>0.106</v>
      </c>
      <c r="V2583" s="17">
        <f t="shared" si="240"/>
        <v>48.18181818181818</v>
      </c>
      <c r="W2583" t="s">
        <v>8336</v>
      </c>
      <c r="X2583" t="s">
        <v>8337</v>
      </c>
    </row>
    <row r="2584" spans="1:24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21">
        <f t="shared" si="241"/>
        <v>42294.420115740737</v>
      </c>
      <c r="L2584" s="24">
        <v>42294.420115740744</v>
      </c>
      <c r="M2584" s="27">
        <f t="shared" si="242"/>
        <v>10</v>
      </c>
      <c r="N2584" s="27">
        <f t="shared" si="243"/>
        <v>2015</v>
      </c>
      <c r="O2584" s="25" t="str">
        <f t="shared" si="244"/>
        <v>Oct</v>
      </c>
      <c r="P2584" s="19">
        <f t="shared" si="245"/>
        <v>42324.461782407401</v>
      </c>
      <c r="Q2584" t="b">
        <v>0</v>
      </c>
      <c r="R2584">
        <v>1</v>
      </c>
      <c r="S2584" t="b">
        <v>0</v>
      </c>
      <c r="T2584" t="s">
        <v>8284</v>
      </c>
      <c r="U2584" s="8">
        <v>1.1111111111111112E-5</v>
      </c>
      <c r="V2584" s="17">
        <f t="shared" si="240"/>
        <v>1</v>
      </c>
      <c r="W2584" t="s">
        <v>8336</v>
      </c>
      <c r="X2584" t="s">
        <v>8337</v>
      </c>
    </row>
    <row r="2585" spans="1:24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21">
        <f t="shared" si="241"/>
        <v>42642.780486111107</v>
      </c>
      <c r="L2585" s="24">
        <v>42642.780486111114</v>
      </c>
      <c r="M2585" s="27">
        <f t="shared" si="242"/>
        <v>9</v>
      </c>
      <c r="N2585" s="27">
        <f t="shared" si="243"/>
        <v>2016</v>
      </c>
      <c r="O2585" s="25" t="str">
        <f t="shared" si="244"/>
        <v>Sep</v>
      </c>
      <c r="P2585" s="19">
        <f t="shared" si="245"/>
        <v>42672.780486111107</v>
      </c>
      <c r="Q2585" t="b">
        <v>0</v>
      </c>
      <c r="R2585">
        <v>5</v>
      </c>
      <c r="S2585" t="b">
        <v>0</v>
      </c>
      <c r="T2585" t="s">
        <v>8284</v>
      </c>
      <c r="U2585" s="8">
        <v>5.0000000000000001E-3</v>
      </c>
      <c r="V2585" s="17">
        <f t="shared" si="240"/>
        <v>1</v>
      </c>
      <c r="W2585" t="s">
        <v>8336</v>
      </c>
      <c r="X2585" t="s">
        <v>8337</v>
      </c>
    </row>
    <row r="2586" spans="1:24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21">
        <f t="shared" si="241"/>
        <v>42019.561111111114</v>
      </c>
      <c r="L2586" s="24">
        <v>42019.561111111114</v>
      </c>
      <c r="M2586" s="27">
        <f t="shared" si="242"/>
        <v>1</v>
      </c>
      <c r="N2586" s="27">
        <f t="shared" si="243"/>
        <v>2015</v>
      </c>
      <c r="O2586" s="25" t="str">
        <f t="shared" si="244"/>
        <v>Jan</v>
      </c>
      <c r="P2586" s="19">
        <f t="shared" si="245"/>
        <v>42079.519444444442</v>
      </c>
      <c r="Q2586" t="b">
        <v>0</v>
      </c>
      <c r="R2586">
        <v>0</v>
      </c>
      <c r="S2586" t="b">
        <v>0</v>
      </c>
      <c r="T2586" t="s">
        <v>8284</v>
      </c>
      <c r="U2586" s="8">
        <v>0</v>
      </c>
      <c r="V2586" s="17" t="e">
        <f t="shared" si="240"/>
        <v>#DIV/0!</v>
      </c>
      <c r="W2586" t="s">
        <v>8336</v>
      </c>
      <c r="X2586" t="s">
        <v>8337</v>
      </c>
    </row>
    <row r="2587" spans="1:24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21">
        <f t="shared" si="241"/>
        <v>42139.964918981474</v>
      </c>
      <c r="L2587" s="24">
        <v>42139.964918981481</v>
      </c>
      <c r="M2587" s="27">
        <f t="shared" si="242"/>
        <v>5</v>
      </c>
      <c r="N2587" s="27">
        <f t="shared" si="243"/>
        <v>2015</v>
      </c>
      <c r="O2587" s="25" t="str">
        <f t="shared" si="244"/>
        <v>May</v>
      </c>
      <c r="P2587" s="19">
        <f t="shared" si="245"/>
        <v>42169.964918981474</v>
      </c>
      <c r="Q2587" t="b">
        <v>0</v>
      </c>
      <c r="R2587">
        <v>1</v>
      </c>
      <c r="S2587" t="b">
        <v>0</v>
      </c>
      <c r="T2587" t="s">
        <v>8284</v>
      </c>
      <c r="U2587" s="8">
        <v>1.6666666666666668E-3</v>
      </c>
      <c r="V2587" s="17">
        <f t="shared" si="240"/>
        <v>50</v>
      </c>
      <c r="W2587" t="s">
        <v>8336</v>
      </c>
      <c r="X2587" t="s">
        <v>8337</v>
      </c>
    </row>
    <row r="2588" spans="1:24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21">
        <f t="shared" si="241"/>
        <v>41795.754999999997</v>
      </c>
      <c r="L2588" s="24">
        <v>41795.754999999997</v>
      </c>
      <c r="M2588" s="27">
        <f t="shared" si="242"/>
        <v>6</v>
      </c>
      <c r="N2588" s="27">
        <f t="shared" si="243"/>
        <v>2014</v>
      </c>
      <c r="O2588" s="25" t="str">
        <f t="shared" si="244"/>
        <v>Jun</v>
      </c>
      <c r="P2588" s="19">
        <f t="shared" si="245"/>
        <v>41825.754999999997</v>
      </c>
      <c r="Q2588" t="b">
        <v>0</v>
      </c>
      <c r="R2588">
        <v>1</v>
      </c>
      <c r="S2588" t="b">
        <v>0</v>
      </c>
      <c r="T2588" t="s">
        <v>8284</v>
      </c>
      <c r="U2588" s="8">
        <v>1.6666666666666668E-3</v>
      </c>
      <c r="V2588" s="17">
        <f t="shared" si="240"/>
        <v>5</v>
      </c>
      <c r="W2588" t="s">
        <v>8336</v>
      </c>
      <c r="X2588" t="s">
        <v>8337</v>
      </c>
    </row>
    <row r="2589" spans="1:24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21">
        <f t="shared" si="241"/>
        <v>42333.121944444443</v>
      </c>
      <c r="L2589" s="24">
        <v>42333.121944444443</v>
      </c>
      <c r="M2589" s="27">
        <f t="shared" si="242"/>
        <v>11</v>
      </c>
      <c r="N2589" s="27">
        <f t="shared" si="243"/>
        <v>2015</v>
      </c>
      <c r="O2589" s="25" t="str">
        <f t="shared" si="244"/>
        <v>Nov</v>
      </c>
      <c r="P2589" s="19">
        <f t="shared" si="245"/>
        <v>42363.121944444443</v>
      </c>
      <c r="Q2589" t="b">
        <v>0</v>
      </c>
      <c r="R2589">
        <v>6</v>
      </c>
      <c r="S2589" t="b">
        <v>0</v>
      </c>
      <c r="T2589" t="s">
        <v>8284</v>
      </c>
      <c r="U2589" s="8">
        <v>2.4340000000000001E-2</v>
      </c>
      <c r="V2589" s="17">
        <f t="shared" si="240"/>
        <v>202.83333333333334</v>
      </c>
      <c r="W2589" t="s">
        <v>8336</v>
      </c>
      <c r="X2589" t="s">
        <v>8337</v>
      </c>
    </row>
    <row r="2590" spans="1:24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21">
        <f t="shared" si="241"/>
        <v>42338.467048611106</v>
      </c>
      <c r="L2590" s="24">
        <v>42338.467048611114</v>
      </c>
      <c r="M2590" s="27">
        <f t="shared" si="242"/>
        <v>11</v>
      </c>
      <c r="N2590" s="27">
        <f t="shared" si="243"/>
        <v>2015</v>
      </c>
      <c r="O2590" s="25" t="str">
        <f t="shared" si="244"/>
        <v>Nov</v>
      </c>
      <c r="P2590" s="19">
        <f t="shared" si="245"/>
        <v>42368.467048611106</v>
      </c>
      <c r="Q2590" t="b">
        <v>0</v>
      </c>
      <c r="R2590">
        <v>8</v>
      </c>
      <c r="S2590" t="b">
        <v>0</v>
      </c>
      <c r="T2590" t="s">
        <v>8284</v>
      </c>
      <c r="U2590" s="8">
        <v>3.8833333333333331E-2</v>
      </c>
      <c r="V2590" s="17">
        <f t="shared" si="240"/>
        <v>29.125</v>
      </c>
      <c r="W2590" t="s">
        <v>8336</v>
      </c>
      <c r="X2590" t="s">
        <v>8337</v>
      </c>
    </row>
    <row r="2591" spans="1:24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21">
        <f t="shared" si="241"/>
        <v>42042.467893518515</v>
      </c>
      <c r="L2591" s="24">
        <v>42042.467893518522</v>
      </c>
      <c r="M2591" s="27">
        <f t="shared" si="242"/>
        <v>2</v>
      </c>
      <c r="N2591" s="27">
        <f t="shared" si="243"/>
        <v>2015</v>
      </c>
      <c r="O2591" s="25" t="str">
        <f t="shared" si="244"/>
        <v>Feb</v>
      </c>
      <c r="P2591" s="19">
        <f t="shared" si="245"/>
        <v>42094.343055555553</v>
      </c>
      <c r="Q2591" t="b">
        <v>0</v>
      </c>
      <c r="R2591">
        <v>1</v>
      </c>
      <c r="S2591" t="b">
        <v>0</v>
      </c>
      <c r="T2591" t="s">
        <v>8284</v>
      </c>
      <c r="U2591" s="8">
        <v>1E-4</v>
      </c>
      <c r="V2591" s="17">
        <f t="shared" si="240"/>
        <v>5</v>
      </c>
      <c r="W2591" t="s">
        <v>8336</v>
      </c>
      <c r="X2591" t="s">
        <v>8337</v>
      </c>
    </row>
    <row r="2592" spans="1:24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21">
        <f t="shared" si="241"/>
        <v>42422.327858796292</v>
      </c>
      <c r="L2592" s="24">
        <v>42422.3278587963</v>
      </c>
      <c r="M2592" s="27">
        <f t="shared" si="242"/>
        <v>2</v>
      </c>
      <c r="N2592" s="27">
        <f t="shared" si="243"/>
        <v>2016</v>
      </c>
      <c r="O2592" s="25" t="str">
        <f t="shared" si="244"/>
        <v>Feb</v>
      </c>
      <c r="P2592" s="19">
        <f t="shared" si="245"/>
        <v>42452.286192129628</v>
      </c>
      <c r="Q2592" t="b">
        <v>0</v>
      </c>
      <c r="R2592">
        <v>0</v>
      </c>
      <c r="S2592" t="b">
        <v>0</v>
      </c>
      <c r="T2592" t="s">
        <v>8284</v>
      </c>
      <c r="U2592" s="8">
        <v>0</v>
      </c>
      <c r="V2592" s="17" t="e">
        <f t="shared" si="240"/>
        <v>#DIV/0!</v>
      </c>
      <c r="W2592" t="s">
        <v>8336</v>
      </c>
      <c r="X2592" t="s">
        <v>8337</v>
      </c>
    </row>
    <row r="2593" spans="1:24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21">
        <f t="shared" si="241"/>
        <v>42388.380752314813</v>
      </c>
      <c r="L2593" s="24">
        <v>42388.380752314813</v>
      </c>
      <c r="M2593" s="27">
        <f t="shared" si="242"/>
        <v>1</v>
      </c>
      <c r="N2593" s="27">
        <f t="shared" si="243"/>
        <v>2016</v>
      </c>
      <c r="O2593" s="25" t="str">
        <f t="shared" si="244"/>
        <v>Jan</v>
      </c>
      <c r="P2593" s="19">
        <f t="shared" si="245"/>
        <v>42395.380752314813</v>
      </c>
      <c r="Q2593" t="b">
        <v>0</v>
      </c>
      <c r="R2593">
        <v>2</v>
      </c>
      <c r="S2593" t="b">
        <v>0</v>
      </c>
      <c r="T2593" t="s">
        <v>8284</v>
      </c>
      <c r="U2593" s="8">
        <v>1.7333333333333333E-2</v>
      </c>
      <c r="V2593" s="17">
        <f t="shared" si="240"/>
        <v>13</v>
      </c>
      <c r="W2593" t="s">
        <v>8336</v>
      </c>
      <c r="X2593" t="s">
        <v>8337</v>
      </c>
    </row>
    <row r="2594" spans="1:24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21">
        <f t="shared" si="241"/>
        <v>42382.698194444441</v>
      </c>
      <c r="L2594" s="24">
        <v>42382.698194444441</v>
      </c>
      <c r="M2594" s="27">
        <f t="shared" si="242"/>
        <v>1</v>
      </c>
      <c r="N2594" s="27">
        <f t="shared" si="243"/>
        <v>2016</v>
      </c>
      <c r="O2594" s="25" t="str">
        <f t="shared" si="244"/>
        <v>Jan</v>
      </c>
      <c r="P2594" s="19">
        <f t="shared" si="245"/>
        <v>42442.656527777777</v>
      </c>
      <c r="Q2594" t="b">
        <v>0</v>
      </c>
      <c r="R2594">
        <v>1</v>
      </c>
      <c r="S2594" t="b">
        <v>0</v>
      </c>
      <c r="T2594" t="s">
        <v>8284</v>
      </c>
      <c r="U2594" s="8">
        <v>1.6666666666666668E-3</v>
      </c>
      <c r="V2594" s="17">
        <f t="shared" si="240"/>
        <v>50</v>
      </c>
      <c r="W2594" t="s">
        <v>8336</v>
      </c>
      <c r="X2594" t="s">
        <v>8337</v>
      </c>
    </row>
    <row r="2595" spans="1:24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21">
        <f t="shared" si="241"/>
        <v>41887.592835648145</v>
      </c>
      <c r="L2595" s="24">
        <v>41887.592835648145</v>
      </c>
      <c r="M2595" s="27">
        <f t="shared" si="242"/>
        <v>9</v>
      </c>
      <c r="N2595" s="27">
        <f t="shared" si="243"/>
        <v>2014</v>
      </c>
      <c r="O2595" s="25" t="str">
        <f t="shared" si="244"/>
        <v>Sep</v>
      </c>
      <c r="P2595" s="19">
        <f t="shared" si="245"/>
        <v>41917.592835648145</v>
      </c>
      <c r="Q2595" t="b">
        <v>0</v>
      </c>
      <c r="R2595">
        <v>0</v>
      </c>
      <c r="S2595" t="b">
        <v>0</v>
      </c>
      <c r="T2595" t="s">
        <v>8284</v>
      </c>
      <c r="U2595" s="8">
        <v>0</v>
      </c>
      <c r="V2595" s="17" t="e">
        <f t="shared" si="240"/>
        <v>#DIV/0!</v>
      </c>
      <c r="W2595" t="s">
        <v>8336</v>
      </c>
      <c r="X2595" t="s">
        <v>8337</v>
      </c>
    </row>
    <row r="2596" spans="1:24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21">
        <f t="shared" si="241"/>
        <v>42089.636874999997</v>
      </c>
      <c r="L2596" s="24">
        <v>42089.636874999997</v>
      </c>
      <c r="M2596" s="27">
        <f t="shared" si="242"/>
        <v>3</v>
      </c>
      <c r="N2596" s="27">
        <f t="shared" si="243"/>
        <v>2015</v>
      </c>
      <c r="O2596" s="25" t="str">
        <f t="shared" si="244"/>
        <v>Mar</v>
      </c>
      <c r="P2596" s="19">
        <f t="shared" si="245"/>
        <v>42119.636874999997</v>
      </c>
      <c r="Q2596" t="b">
        <v>0</v>
      </c>
      <c r="R2596">
        <v>1</v>
      </c>
      <c r="S2596" t="b">
        <v>0</v>
      </c>
      <c r="T2596" t="s">
        <v>8284</v>
      </c>
      <c r="U2596" s="8">
        <v>1.2500000000000001E-5</v>
      </c>
      <c r="V2596" s="17">
        <f t="shared" si="240"/>
        <v>1</v>
      </c>
      <c r="W2596" t="s">
        <v>8336</v>
      </c>
      <c r="X2596" t="s">
        <v>8337</v>
      </c>
    </row>
    <row r="2597" spans="1:24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21">
        <f t="shared" si="241"/>
        <v>41828.759583333333</v>
      </c>
      <c r="L2597" s="24">
        <v>41828.759583333333</v>
      </c>
      <c r="M2597" s="27">
        <f t="shared" si="242"/>
        <v>7</v>
      </c>
      <c r="N2597" s="27">
        <f t="shared" si="243"/>
        <v>2014</v>
      </c>
      <c r="O2597" s="25" t="str">
        <f t="shared" si="244"/>
        <v>Jul</v>
      </c>
      <c r="P2597" s="19">
        <f t="shared" si="245"/>
        <v>41858.759583333333</v>
      </c>
      <c r="Q2597" t="b">
        <v>0</v>
      </c>
      <c r="R2597">
        <v>19</v>
      </c>
      <c r="S2597" t="b">
        <v>0</v>
      </c>
      <c r="T2597" t="s">
        <v>8284</v>
      </c>
      <c r="U2597" s="8">
        <v>0.12166666666666667</v>
      </c>
      <c r="V2597" s="17">
        <f t="shared" si="240"/>
        <v>96.05263157894737</v>
      </c>
      <c r="W2597" t="s">
        <v>8336</v>
      </c>
      <c r="X2597" t="s">
        <v>8337</v>
      </c>
    </row>
    <row r="2598" spans="1:24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21">
        <f t="shared" si="241"/>
        <v>42760.035879629628</v>
      </c>
      <c r="L2598" s="24">
        <v>42760.035879629628</v>
      </c>
      <c r="M2598" s="27">
        <f t="shared" si="242"/>
        <v>1</v>
      </c>
      <c r="N2598" s="27">
        <f t="shared" si="243"/>
        <v>2017</v>
      </c>
      <c r="O2598" s="25" t="str">
        <f t="shared" si="244"/>
        <v>Jan</v>
      </c>
      <c r="P2598" s="19">
        <f t="shared" si="245"/>
        <v>42790.035879629628</v>
      </c>
      <c r="Q2598" t="b">
        <v>0</v>
      </c>
      <c r="R2598">
        <v>27</v>
      </c>
      <c r="S2598" t="b">
        <v>0</v>
      </c>
      <c r="T2598" t="s">
        <v>8284</v>
      </c>
      <c r="U2598" s="8">
        <v>0.23588571428571428</v>
      </c>
      <c r="V2598" s="17">
        <f t="shared" si="240"/>
        <v>305.77777777777777</v>
      </c>
      <c r="W2598" t="s">
        <v>8336</v>
      </c>
      <c r="X2598" t="s">
        <v>8337</v>
      </c>
    </row>
    <row r="2599" spans="1:24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21">
        <f t="shared" si="241"/>
        <v>41828.45612268518</v>
      </c>
      <c r="L2599" s="24">
        <v>41828.456122685187</v>
      </c>
      <c r="M2599" s="27">
        <f t="shared" si="242"/>
        <v>7</v>
      </c>
      <c r="N2599" s="27">
        <f t="shared" si="243"/>
        <v>2014</v>
      </c>
      <c r="O2599" s="25" t="str">
        <f t="shared" si="244"/>
        <v>Jul</v>
      </c>
      <c r="P2599" s="19">
        <f t="shared" si="245"/>
        <v>41858.45612268518</v>
      </c>
      <c r="Q2599" t="b">
        <v>0</v>
      </c>
      <c r="R2599">
        <v>7</v>
      </c>
      <c r="S2599" t="b">
        <v>0</v>
      </c>
      <c r="T2599" t="s">
        <v>8284</v>
      </c>
      <c r="U2599" s="8">
        <v>5.6666666666666664E-2</v>
      </c>
      <c r="V2599" s="17">
        <f t="shared" si="240"/>
        <v>12.142857142857142</v>
      </c>
      <c r="W2599" t="s">
        <v>8336</v>
      </c>
      <c r="X2599" t="s">
        <v>8337</v>
      </c>
    </row>
    <row r="2600" spans="1:24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21">
        <f t="shared" si="241"/>
        <v>42510.133298611108</v>
      </c>
      <c r="L2600" s="24">
        <v>42510.133298611108</v>
      </c>
      <c r="M2600" s="27">
        <f t="shared" si="242"/>
        <v>5</v>
      </c>
      <c r="N2600" s="27">
        <f t="shared" si="243"/>
        <v>2016</v>
      </c>
      <c r="O2600" s="25" t="str">
        <f t="shared" si="244"/>
        <v>May</v>
      </c>
      <c r="P2600" s="19">
        <f t="shared" si="245"/>
        <v>42540.133298611108</v>
      </c>
      <c r="Q2600" t="b">
        <v>0</v>
      </c>
      <c r="R2600">
        <v>14</v>
      </c>
      <c r="S2600" t="b">
        <v>0</v>
      </c>
      <c r="T2600" t="s">
        <v>8284</v>
      </c>
      <c r="U2600" s="8">
        <v>0.39</v>
      </c>
      <c r="V2600" s="17">
        <f t="shared" si="240"/>
        <v>83.571428571428569</v>
      </c>
      <c r="W2600" t="s">
        <v>8336</v>
      </c>
      <c r="X2600" t="s">
        <v>8337</v>
      </c>
    </row>
    <row r="2601" spans="1:24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21">
        <f t="shared" si="241"/>
        <v>42240.631956018515</v>
      </c>
      <c r="L2601" s="24">
        <v>42240.631956018522</v>
      </c>
      <c r="M2601" s="27">
        <f t="shared" si="242"/>
        <v>8</v>
      </c>
      <c r="N2601" s="27">
        <f t="shared" si="243"/>
        <v>2015</v>
      </c>
      <c r="O2601" s="25" t="str">
        <f t="shared" si="244"/>
        <v>Aug</v>
      </c>
      <c r="P2601" s="19">
        <f t="shared" si="245"/>
        <v>42270.631956018515</v>
      </c>
      <c r="Q2601" t="b">
        <v>0</v>
      </c>
      <c r="R2601">
        <v>5</v>
      </c>
      <c r="S2601" t="b">
        <v>0</v>
      </c>
      <c r="T2601" t="s">
        <v>8284</v>
      </c>
      <c r="U2601" s="8">
        <v>9.9546510341776348E-3</v>
      </c>
      <c r="V2601" s="17">
        <f t="shared" si="240"/>
        <v>18</v>
      </c>
      <c r="W2601" t="s">
        <v>8336</v>
      </c>
      <c r="X2601" t="s">
        <v>8337</v>
      </c>
    </row>
    <row r="2602" spans="1:24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21">
        <f t="shared" si="241"/>
        <v>41809.545682870368</v>
      </c>
      <c r="L2602" s="24">
        <v>41809.545682870368</v>
      </c>
      <c r="M2602" s="27">
        <f t="shared" si="242"/>
        <v>6</v>
      </c>
      <c r="N2602" s="27">
        <f t="shared" si="243"/>
        <v>2014</v>
      </c>
      <c r="O2602" s="25" t="str">
        <f t="shared" si="244"/>
        <v>Jun</v>
      </c>
      <c r="P2602" s="19">
        <f t="shared" si="245"/>
        <v>41854.545682870368</v>
      </c>
      <c r="Q2602" t="b">
        <v>0</v>
      </c>
      <c r="R2602">
        <v>30</v>
      </c>
      <c r="S2602" t="b">
        <v>0</v>
      </c>
      <c r="T2602" t="s">
        <v>8284</v>
      </c>
      <c r="U2602" s="8">
        <v>6.9320000000000007E-2</v>
      </c>
      <c r="V2602" s="17">
        <f t="shared" si="240"/>
        <v>115.53333333333333</v>
      </c>
      <c r="W2602" t="s">
        <v>8336</v>
      </c>
      <c r="X2602" t="s">
        <v>8337</v>
      </c>
    </row>
    <row r="2603" spans="1:24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21">
        <f t="shared" si="241"/>
        <v>42394.692129629628</v>
      </c>
      <c r="L2603" s="24">
        <v>42394.692129629628</v>
      </c>
      <c r="M2603" s="27">
        <f t="shared" si="242"/>
        <v>1</v>
      </c>
      <c r="N2603" s="27">
        <f t="shared" si="243"/>
        <v>2016</v>
      </c>
      <c r="O2603" s="25" t="str">
        <f t="shared" si="244"/>
        <v>Jan</v>
      </c>
      <c r="P2603" s="19">
        <f t="shared" si="245"/>
        <v>42454.650462962956</v>
      </c>
      <c r="Q2603" t="b">
        <v>1</v>
      </c>
      <c r="R2603">
        <v>151</v>
      </c>
      <c r="S2603" t="b">
        <v>1</v>
      </c>
      <c r="T2603" t="s">
        <v>8301</v>
      </c>
      <c r="U2603" s="8">
        <v>6.6139999999999999</v>
      </c>
      <c r="V2603" s="17">
        <f t="shared" si="240"/>
        <v>21.900662251655628</v>
      </c>
      <c r="W2603" t="s">
        <v>8319</v>
      </c>
      <c r="X2603" t="s">
        <v>8355</v>
      </c>
    </row>
    <row r="2604" spans="1:24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21">
        <f t="shared" si="241"/>
        <v>41150.693854166668</v>
      </c>
      <c r="L2604" s="24">
        <v>41150.693854166668</v>
      </c>
      <c r="M2604" s="27">
        <f t="shared" si="242"/>
        <v>8</v>
      </c>
      <c r="N2604" s="27">
        <f t="shared" si="243"/>
        <v>2012</v>
      </c>
      <c r="O2604" s="25" t="str">
        <f t="shared" si="244"/>
        <v>Aug</v>
      </c>
      <c r="P2604" s="19">
        <f t="shared" si="245"/>
        <v>41164.957638888889</v>
      </c>
      <c r="Q2604" t="b">
        <v>1</v>
      </c>
      <c r="R2604">
        <v>489</v>
      </c>
      <c r="S2604" t="b">
        <v>1</v>
      </c>
      <c r="T2604" t="s">
        <v>8301</v>
      </c>
      <c r="U2604" s="8">
        <v>3.2609166666666667</v>
      </c>
      <c r="V2604" s="17">
        <f t="shared" si="240"/>
        <v>80.022494887525568</v>
      </c>
      <c r="W2604" t="s">
        <v>8319</v>
      </c>
      <c r="X2604" t="s">
        <v>8355</v>
      </c>
    </row>
    <row r="2605" spans="1:24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21">
        <f t="shared" si="241"/>
        <v>41915.538981481477</v>
      </c>
      <c r="L2605" s="24">
        <v>41915.538981481484</v>
      </c>
      <c r="M2605" s="27">
        <f t="shared" si="242"/>
        <v>10</v>
      </c>
      <c r="N2605" s="27">
        <f t="shared" si="243"/>
        <v>2014</v>
      </c>
      <c r="O2605" s="25" t="str">
        <f t="shared" si="244"/>
        <v>Oct</v>
      </c>
      <c r="P2605" s="19">
        <f t="shared" si="245"/>
        <v>41955.680555555555</v>
      </c>
      <c r="Q2605" t="b">
        <v>1</v>
      </c>
      <c r="R2605">
        <v>50</v>
      </c>
      <c r="S2605" t="b">
        <v>1</v>
      </c>
      <c r="T2605" t="s">
        <v>8301</v>
      </c>
      <c r="U2605" s="8">
        <v>1.0148571428571429</v>
      </c>
      <c r="V2605" s="17">
        <f t="shared" si="240"/>
        <v>35.520000000000003</v>
      </c>
      <c r="W2605" t="s">
        <v>8319</v>
      </c>
      <c r="X2605" t="s">
        <v>8355</v>
      </c>
    </row>
    <row r="2606" spans="1:24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21">
        <f t="shared" si="241"/>
        <v>41617.704328703701</v>
      </c>
      <c r="L2606" s="24">
        <v>41617.704328703701</v>
      </c>
      <c r="M2606" s="27">
        <f t="shared" si="242"/>
        <v>12</v>
      </c>
      <c r="N2606" s="27">
        <f t="shared" si="243"/>
        <v>2013</v>
      </c>
      <c r="O2606" s="25" t="str">
        <f t="shared" si="244"/>
        <v>Dec</v>
      </c>
      <c r="P2606" s="19">
        <f t="shared" si="245"/>
        <v>41631.704328703701</v>
      </c>
      <c r="Q2606" t="b">
        <v>1</v>
      </c>
      <c r="R2606">
        <v>321</v>
      </c>
      <c r="S2606" t="b">
        <v>1</v>
      </c>
      <c r="T2606" t="s">
        <v>8301</v>
      </c>
      <c r="U2606" s="8">
        <v>1.0421799999999999</v>
      </c>
      <c r="V2606" s="17">
        <f t="shared" si="240"/>
        <v>64.933333333333323</v>
      </c>
      <c r="W2606" t="s">
        <v>8319</v>
      </c>
      <c r="X2606" t="s">
        <v>8355</v>
      </c>
    </row>
    <row r="2607" spans="1:24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21">
        <f t="shared" si="241"/>
        <v>40997.842858796292</v>
      </c>
      <c r="L2607" s="24">
        <v>40997.842858796299</v>
      </c>
      <c r="M2607" s="27">
        <f t="shared" si="242"/>
        <v>3</v>
      </c>
      <c r="N2607" s="27">
        <f t="shared" si="243"/>
        <v>2012</v>
      </c>
      <c r="O2607" s="25" t="str">
        <f t="shared" si="244"/>
        <v>Mar</v>
      </c>
      <c r="P2607" s="19">
        <f t="shared" si="245"/>
        <v>41027.842858796292</v>
      </c>
      <c r="Q2607" t="b">
        <v>1</v>
      </c>
      <c r="R2607">
        <v>1762</v>
      </c>
      <c r="S2607" t="b">
        <v>1</v>
      </c>
      <c r="T2607" t="s">
        <v>8301</v>
      </c>
      <c r="U2607" s="8">
        <v>1.0742157000000001</v>
      </c>
      <c r="V2607" s="17">
        <f t="shared" si="240"/>
        <v>60.965703745743475</v>
      </c>
      <c r="W2607" t="s">
        <v>8319</v>
      </c>
      <c r="X2607" t="s">
        <v>8355</v>
      </c>
    </row>
    <row r="2608" spans="1:24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21">
        <f t="shared" si="241"/>
        <v>42508.33321759259</v>
      </c>
      <c r="L2608" s="24">
        <v>42508.33321759259</v>
      </c>
      <c r="M2608" s="27">
        <f t="shared" si="242"/>
        <v>5</v>
      </c>
      <c r="N2608" s="27">
        <f t="shared" si="243"/>
        <v>2016</v>
      </c>
      <c r="O2608" s="25" t="str">
        <f t="shared" si="244"/>
        <v>May</v>
      </c>
      <c r="P2608" s="19">
        <f t="shared" si="245"/>
        <v>42538.33321759259</v>
      </c>
      <c r="Q2608" t="b">
        <v>1</v>
      </c>
      <c r="R2608">
        <v>385</v>
      </c>
      <c r="S2608" t="b">
        <v>1</v>
      </c>
      <c r="T2608" t="s">
        <v>8301</v>
      </c>
      <c r="U2608" s="8">
        <v>1.1005454545454545</v>
      </c>
      <c r="V2608" s="17">
        <f t="shared" si="240"/>
        <v>31.444155844155844</v>
      </c>
      <c r="W2608" t="s">
        <v>8319</v>
      </c>
      <c r="X2608" t="s">
        <v>8355</v>
      </c>
    </row>
    <row r="2609" spans="1:24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21">
        <f t="shared" si="241"/>
        <v>41726.504421296289</v>
      </c>
      <c r="L2609" s="24">
        <v>41726.504421296297</v>
      </c>
      <c r="M2609" s="27">
        <f t="shared" si="242"/>
        <v>3</v>
      </c>
      <c r="N2609" s="27">
        <f t="shared" si="243"/>
        <v>2014</v>
      </c>
      <c r="O2609" s="25" t="str">
        <f t="shared" si="244"/>
        <v>Mar</v>
      </c>
      <c r="P2609" s="19">
        <f t="shared" si="245"/>
        <v>41758.504421296289</v>
      </c>
      <c r="Q2609" t="b">
        <v>1</v>
      </c>
      <c r="R2609">
        <v>398</v>
      </c>
      <c r="S2609" t="b">
        <v>1</v>
      </c>
      <c r="T2609" t="s">
        <v>8301</v>
      </c>
      <c r="U2609" s="8">
        <v>4.077</v>
      </c>
      <c r="V2609" s="17">
        <f t="shared" si="240"/>
        <v>81.949748743718587</v>
      </c>
      <c r="W2609" t="s">
        <v>8319</v>
      </c>
      <c r="X2609" t="s">
        <v>8355</v>
      </c>
    </row>
    <row r="2610" spans="1:24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21">
        <f t="shared" si="241"/>
        <v>42184.666342592587</v>
      </c>
      <c r="L2610" s="24">
        <v>42184.666342592594</v>
      </c>
      <c r="M2610" s="27">
        <f t="shared" si="242"/>
        <v>6</v>
      </c>
      <c r="N2610" s="27">
        <f t="shared" si="243"/>
        <v>2015</v>
      </c>
      <c r="O2610" s="25" t="str">
        <f t="shared" si="244"/>
        <v>Jun</v>
      </c>
      <c r="P2610" s="19">
        <f t="shared" si="245"/>
        <v>42227.874999999993</v>
      </c>
      <c r="Q2610" t="b">
        <v>1</v>
      </c>
      <c r="R2610">
        <v>304</v>
      </c>
      <c r="S2610" t="b">
        <v>1</v>
      </c>
      <c r="T2610" t="s">
        <v>8301</v>
      </c>
      <c r="U2610" s="8">
        <v>2.2392500000000002</v>
      </c>
      <c r="V2610" s="17">
        <f t="shared" si="240"/>
        <v>58.92763157894737</v>
      </c>
      <c r="W2610" t="s">
        <v>8319</v>
      </c>
      <c r="X2610" t="s">
        <v>8355</v>
      </c>
    </row>
    <row r="2611" spans="1:24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21">
        <f t="shared" si="241"/>
        <v>42767.593379629623</v>
      </c>
      <c r="L2611" s="24">
        <v>42767.59337962963</v>
      </c>
      <c r="M2611" s="27">
        <f t="shared" si="242"/>
        <v>2</v>
      </c>
      <c r="N2611" s="27">
        <f t="shared" si="243"/>
        <v>2017</v>
      </c>
      <c r="O2611" s="25" t="str">
        <f t="shared" si="244"/>
        <v>Feb</v>
      </c>
      <c r="P2611" s="19">
        <f t="shared" si="245"/>
        <v>42808.791666666664</v>
      </c>
      <c r="Q2611" t="b">
        <v>1</v>
      </c>
      <c r="R2611">
        <v>676</v>
      </c>
      <c r="S2611" t="b">
        <v>1</v>
      </c>
      <c r="T2611" t="s">
        <v>8301</v>
      </c>
      <c r="U2611" s="8">
        <v>3.038011142857143</v>
      </c>
      <c r="V2611" s="17">
        <f t="shared" si="240"/>
        <v>157.29347633136095</v>
      </c>
      <c r="W2611" t="s">
        <v>8319</v>
      </c>
      <c r="X2611" t="s">
        <v>8355</v>
      </c>
    </row>
    <row r="2612" spans="1:24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21">
        <f t="shared" si="241"/>
        <v>41075.02952546296</v>
      </c>
      <c r="L2612" s="24">
        <v>41075.02952546296</v>
      </c>
      <c r="M2612" s="27">
        <f t="shared" si="242"/>
        <v>6</v>
      </c>
      <c r="N2612" s="27">
        <f t="shared" si="243"/>
        <v>2012</v>
      </c>
      <c r="O2612" s="25" t="str">
        <f t="shared" si="244"/>
        <v>Jun</v>
      </c>
      <c r="P2612" s="19">
        <f t="shared" si="245"/>
        <v>41105.02952546296</v>
      </c>
      <c r="Q2612" t="b">
        <v>1</v>
      </c>
      <c r="R2612">
        <v>577</v>
      </c>
      <c r="S2612" t="b">
        <v>1</v>
      </c>
      <c r="T2612" t="s">
        <v>8301</v>
      </c>
      <c r="U2612" s="8">
        <v>1.4132510432681749</v>
      </c>
      <c r="V2612" s="17">
        <f t="shared" si="240"/>
        <v>55.758509532062391</v>
      </c>
      <c r="W2612" t="s">
        <v>8319</v>
      </c>
      <c r="X2612" t="s">
        <v>8355</v>
      </c>
    </row>
    <row r="2613" spans="1:24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21">
        <f t="shared" si="241"/>
        <v>42564.672743055555</v>
      </c>
      <c r="L2613" s="24">
        <v>42564.672743055555</v>
      </c>
      <c r="M2613" s="27">
        <f t="shared" si="242"/>
        <v>7</v>
      </c>
      <c r="N2613" s="27">
        <f t="shared" si="243"/>
        <v>2016</v>
      </c>
      <c r="O2613" s="25" t="str">
        <f t="shared" si="244"/>
        <v>Jul</v>
      </c>
      <c r="P2613" s="19">
        <f t="shared" si="245"/>
        <v>42604.082638888889</v>
      </c>
      <c r="Q2613" t="b">
        <v>1</v>
      </c>
      <c r="R2613">
        <v>3663</v>
      </c>
      <c r="S2613" t="b">
        <v>1</v>
      </c>
      <c r="T2613" t="s">
        <v>8301</v>
      </c>
      <c r="U2613" s="8">
        <v>27.906363636363636</v>
      </c>
      <c r="V2613" s="17">
        <f t="shared" si="240"/>
        <v>83.802893802893806</v>
      </c>
      <c r="W2613" t="s">
        <v>8319</v>
      </c>
      <c r="X2613" t="s">
        <v>8355</v>
      </c>
    </row>
    <row r="2614" spans="1:24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21">
        <f t="shared" si="241"/>
        <v>42704.127476851849</v>
      </c>
      <c r="L2614" s="24">
        <v>42704.127476851849</v>
      </c>
      <c r="M2614" s="27">
        <f t="shared" si="242"/>
        <v>11</v>
      </c>
      <c r="N2614" s="27">
        <f t="shared" si="243"/>
        <v>2016</v>
      </c>
      <c r="O2614" s="25" t="str">
        <f t="shared" si="244"/>
        <v>Nov</v>
      </c>
      <c r="P2614" s="19">
        <f t="shared" si="245"/>
        <v>42737.749305555553</v>
      </c>
      <c r="Q2614" t="b">
        <v>1</v>
      </c>
      <c r="R2614">
        <v>294</v>
      </c>
      <c r="S2614" t="b">
        <v>1</v>
      </c>
      <c r="T2614" t="s">
        <v>8301</v>
      </c>
      <c r="U2614" s="8">
        <v>1.7176130000000001</v>
      </c>
      <c r="V2614" s="17">
        <f t="shared" si="240"/>
        <v>58.422210884353746</v>
      </c>
      <c r="W2614" t="s">
        <v>8319</v>
      </c>
      <c r="X2614" t="s">
        <v>8355</v>
      </c>
    </row>
    <row r="2615" spans="1:24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21">
        <f t="shared" si="241"/>
        <v>41981.934837962959</v>
      </c>
      <c r="L2615" s="24">
        <v>41981.934837962966</v>
      </c>
      <c r="M2615" s="27">
        <f t="shared" si="242"/>
        <v>12</v>
      </c>
      <c r="N2615" s="27">
        <f t="shared" si="243"/>
        <v>2014</v>
      </c>
      <c r="O2615" s="25" t="str">
        <f t="shared" si="244"/>
        <v>Dec</v>
      </c>
      <c r="P2615" s="19">
        <f t="shared" si="245"/>
        <v>42012.934837962959</v>
      </c>
      <c r="Q2615" t="b">
        <v>1</v>
      </c>
      <c r="R2615">
        <v>28</v>
      </c>
      <c r="S2615" t="b">
        <v>1</v>
      </c>
      <c r="T2615" t="s">
        <v>8301</v>
      </c>
      <c r="U2615" s="8">
        <v>1.0101333333333333</v>
      </c>
      <c r="V2615" s="17">
        <f t="shared" si="240"/>
        <v>270.57142857142856</v>
      </c>
      <c r="W2615" t="s">
        <v>8319</v>
      </c>
      <c r="X2615" t="s">
        <v>8355</v>
      </c>
    </row>
    <row r="2616" spans="1:24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21">
        <f t="shared" si="241"/>
        <v>41143.609884259255</v>
      </c>
      <c r="L2616" s="24">
        <v>41143.609884259262</v>
      </c>
      <c r="M2616" s="27">
        <f t="shared" si="242"/>
        <v>8</v>
      </c>
      <c r="N2616" s="27">
        <f t="shared" si="243"/>
        <v>2012</v>
      </c>
      <c r="O2616" s="25" t="str">
        <f t="shared" si="244"/>
        <v>Aug</v>
      </c>
      <c r="P2616" s="19">
        <f t="shared" si="245"/>
        <v>41173.609884259255</v>
      </c>
      <c r="Q2616" t="b">
        <v>1</v>
      </c>
      <c r="R2616">
        <v>100</v>
      </c>
      <c r="S2616" t="b">
        <v>1</v>
      </c>
      <c r="T2616" t="s">
        <v>8301</v>
      </c>
      <c r="U2616" s="8">
        <v>1.02</v>
      </c>
      <c r="V2616" s="17">
        <f t="shared" si="240"/>
        <v>107.1</v>
      </c>
      <c r="W2616" t="s">
        <v>8319</v>
      </c>
      <c r="X2616" t="s">
        <v>8355</v>
      </c>
    </row>
    <row r="2617" spans="1:24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21">
        <f t="shared" si="241"/>
        <v>41730.500138888885</v>
      </c>
      <c r="L2617" s="24">
        <v>41730.500138888892</v>
      </c>
      <c r="M2617" s="27">
        <f t="shared" si="242"/>
        <v>4</v>
      </c>
      <c r="N2617" s="27">
        <f t="shared" si="243"/>
        <v>2014</v>
      </c>
      <c r="O2617" s="25" t="str">
        <f t="shared" si="244"/>
        <v>Apr</v>
      </c>
      <c r="P2617" s="19">
        <f t="shared" si="245"/>
        <v>41759</v>
      </c>
      <c r="Q2617" t="b">
        <v>0</v>
      </c>
      <c r="R2617">
        <v>72</v>
      </c>
      <c r="S2617" t="b">
        <v>1</v>
      </c>
      <c r="T2617" t="s">
        <v>8301</v>
      </c>
      <c r="U2617" s="8">
        <v>1.6976511744127936</v>
      </c>
      <c r="V2617" s="17">
        <f t="shared" si="240"/>
        <v>47.180555555555557</v>
      </c>
      <c r="W2617" t="s">
        <v>8319</v>
      </c>
      <c r="X2617" t="s">
        <v>8355</v>
      </c>
    </row>
    <row r="2618" spans="1:24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21">
        <f t="shared" si="241"/>
        <v>42453.288935185185</v>
      </c>
      <c r="L2618" s="24">
        <v>42453.288935185185</v>
      </c>
      <c r="M2618" s="27">
        <f t="shared" si="242"/>
        <v>3</v>
      </c>
      <c r="N2618" s="27">
        <f t="shared" si="243"/>
        <v>2016</v>
      </c>
      <c r="O2618" s="25" t="str">
        <f t="shared" si="244"/>
        <v>Mar</v>
      </c>
      <c r="P2618" s="19">
        <f t="shared" si="245"/>
        <v>42490.291666666664</v>
      </c>
      <c r="Q2618" t="b">
        <v>1</v>
      </c>
      <c r="R2618">
        <v>238</v>
      </c>
      <c r="S2618" t="b">
        <v>1</v>
      </c>
      <c r="T2618" t="s">
        <v>8301</v>
      </c>
      <c r="U2618" s="8">
        <v>1.14534</v>
      </c>
      <c r="V2618" s="17">
        <f t="shared" si="240"/>
        <v>120.30882352941177</v>
      </c>
      <c r="W2618" t="s">
        <v>8319</v>
      </c>
      <c r="X2618" t="s">
        <v>8355</v>
      </c>
    </row>
    <row r="2619" spans="1:24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21">
        <f t="shared" si="241"/>
        <v>42211.786215277774</v>
      </c>
      <c r="L2619" s="24">
        <v>42211.786215277774</v>
      </c>
      <c r="M2619" s="27">
        <f t="shared" si="242"/>
        <v>7</v>
      </c>
      <c r="N2619" s="27">
        <f t="shared" si="243"/>
        <v>2015</v>
      </c>
      <c r="O2619" s="25" t="str">
        <f t="shared" si="244"/>
        <v>Jul</v>
      </c>
      <c r="P2619" s="19">
        <f t="shared" si="245"/>
        <v>42241.786215277774</v>
      </c>
      <c r="Q2619" t="b">
        <v>1</v>
      </c>
      <c r="R2619">
        <v>159</v>
      </c>
      <c r="S2619" t="b">
        <v>1</v>
      </c>
      <c r="T2619" t="s">
        <v>8301</v>
      </c>
      <c r="U2619" s="8">
        <v>8.7759999999999998</v>
      </c>
      <c r="V2619" s="17">
        <f t="shared" si="240"/>
        <v>27.59748427672956</v>
      </c>
      <c r="W2619" t="s">
        <v>8319</v>
      </c>
      <c r="X2619" t="s">
        <v>8355</v>
      </c>
    </row>
    <row r="2620" spans="1:24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21">
        <f t="shared" si="241"/>
        <v>41902.666099537033</v>
      </c>
      <c r="L2620" s="24">
        <v>41902.66609953704</v>
      </c>
      <c r="M2620" s="27">
        <f t="shared" si="242"/>
        <v>9</v>
      </c>
      <c r="N2620" s="27">
        <f t="shared" si="243"/>
        <v>2014</v>
      </c>
      <c r="O2620" s="25" t="str">
        <f t="shared" si="244"/>
        <v>Sep</v>
      </c>
      <c r="P2620" s="19">
        <f t="shared" si="245"/>
        <v>41932.666099537033</v>
      </c>
      <c r="Q2620" t="b">
        <v>1</v>
      </c>
      <c r="R2620">
        <v>77</v>
      </c>
      <c r="S2620" t="b">
        <v>1</v>
      </c>
      <c r="T2620" t="s">
        <v>8301</v>
      </c>
      <c r="U2620" s="8">
        <v>1.0538666666666667</v>
      </c>
      <c r="V2620" s="17">
        <f t="shared" si="240"/>
        <v>205.2987012987013</v>
      </c>
      <c r="W2620" t="s">
        <v>8319</v>
      </c>
      <c r="X2620" t="s">
        <v>8355</v>
      </c>
    </row>
    <row r="2621" spans="1:24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21">
        <f t="shared" si="241"/>
        <v>42279.584039351852</v>
      </c>
      <c r="L2621" s="24">
        <v>42279.584039351852</v>
      </c>
      <c r="M2621" s="27">
        <f t="shared" si="242"/>
        <v>10</v>
      </c>
      <c r="N2621" s="27">
        <f t="shared" si="243"/>
        <v>2015</v>
      </c>
      <c r="O2621" s="25" t="str">
        <f t="shared" si="244"/>
        <v>Oct</v>
      </c>
      <c r="P2621" s="19">
        <f t="shared" si="245"/>
        <v>42339.625706018516</v>
      </c>
      <c r="Q2621" t="b">
        <v>1</v>
      </c>
      <c r="R2621">
        <v>53</v>
      </c>
      <c r="S2621" t="b">
        <v>1</v>
      </c>
      <c r="T2621" t="s">
        <v>8301</v>
      </c>
      <c r="U2621" s="8">
        <v>1.8839999999999999</v>
      </c>
      <c r="V2621" s="17">
        <f t="shared" si="240"/>
        <v>35.547169811320757</v>
      </c>
      <c r="W2621" t="s">
        <v>8319</v>
      </c>
      <c r="X2621" t="s">
        <v>8355</v>
      </c>
    </row>
    <row r="2622" spans="1:24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21">
        <f t="shared" si="241"/>
        <v>42273.67597222222</v>
      </c>
      <c r="L2622" s="24">
        <v>42273.67597222222</v>
      </c>
      <c r="M2622" s="27">
        <f t="shared" si="242"/>
        <v>9</v>
      </c>
      <c r="N2622" s="27">
        <f t="shared" si="243"/>
        <v>2015</v>
      </c>
      <c r="O2622" s="25" t="str">
        <f t="shared" si="244"/>
        <v>Sep</v>
      </c>
      <c r="P2622" s="19">
        <f t="shared" si="245"/>
        <v>42300.249999999993</v>
      </c>
      <c r="Q2622" t="b">
        <v>1</v>
      </c>
      <c r="R2622">
        <v>1251</v>
      </c>
      <c r="S2622" t="b">
        <v>1</v>
      </c>
      <c r="T2622" t="s">
        <v>8301</v>
      </c>
      <c r="U2622" s="8">
        <v>1.436523076923077</v>
      </c>
      <c r="V2622" s="17">
        <f t="shared" si="240"/>
        <v>74.639488409272587</v>
      </c>
      <c r="W2622" t="s">
        <v>8319</v>
      </c>
      <c r="X2622" t="s">
        <v>8355</v>
      </c>
    </row>
    <row r="2623" spans="1:24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21">
        <f t="shared" si="241"/>
        <v>42250.958819444444</v>
      </c>
      <c r="L2623" s="24">
        <v>42250.958819444444</v>
      </c>
      <c r="M2623" s="27">
        <f t="shared" si="242"/>
        <v>9</v>
      </c>
      <c r="N2623" s="27">
        <f t="shared" si="243"/>
        <v>2015</v>
      </c>
      <c r="O2623" s="25" t="str">
        <f t="shared" si="244"/>
        <v>Sep</v>
      </c>
      <c r="P2623" s="19">
        <f t="shared" si="245"/>
        <v>42287.833333333336</v>
      </c>
      <c r="Q2623" t="b">
        <v>1</v>
      </c>
      <c r="R2623">
        <v>465</v>
      </c>
      <c r="S2623" t="b">
        <v>1</v>
      </c>
      <c r="T2623" t="s">
        <v>8301</v>
      </c>
      <c r="U2623" s="8">
        <v>1.4588000000000001</v>
      </c>
      <c r="V2623" s="17">
        <f t="shared" si="240"/>
        <v>47.058064516129029</v>
      </c>
      <c r="W2623" t="s">
        <v>8319</v>
      </c>
      <c r="X2623" t="s">
        <v>8355</v>
      </c>
    </row>
    <row r="2624" spans="1:24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21">
        <f t="shared" si="241"/>
        <v>42115.539212962962</v>
      </c>
      <c r="L2624" s="24">
        <v>42115.539212962962</v>
      </c>
      <c r="M2624" s="27">
        <f t="shared" si="242"/>
        <v>4</v>
      </c>
      <c r="N2624" s="27">
        <f t="shared" si="243"/>
        <v>2015</v>
      </c>
      <c r="O2624" s="25" t="str">
        <f t="shared" si="244"/>
        <v>Apr</v>
      </c>
      <c r="P2624" s="19">
        <f t="shared" si="245"/>
        <v>42145.539212962962</v>
      </c>
      <c r="Q2624" t="b">
        <v>0</v>
      </c>
      <c r="R2624">
        <v>74</v>
      </c>
      <c r="S2624" t="b">
        <v>1</v>
      </c>
      <c r="T2624" t="s">
        <v>8301</v>
      </c>
      <c r="U2624" s="8">
        <v>1.3118399999999999</v>
      </c>
      <c r="V2624" s="17">
        <f t="shared" si="240"/>
        <v>26.591351351351353</v>
      </c>
      <c r="W2624" t="s">
        <v>8319</v>
      </c>
      <c r="X2624" t="s">
        <v>8355</v>
      </c>
    </row>
    <row r="2625" spans="1:24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21">
        <f t="shared" si="241"/>
        <v>42689.534907407404</v>
      </c>
      <c r="L2625" s="24">
        <v>42689.534907407404</v>
      </c>
      <c r="M2625" s="27">
        <f t="shared" si="242"/>
        <v>11</v>
      </c>
      <c r="N2625" s="27">
        <f t="shared" si="243"/>
        <v>2016</v>
      </c>
      <c r="O2625" s="25" t="str">
        <f t="shared" si="244"/>
        <v>Nov</v>
      </c>
      <c r="P2625" s="19">
        <f t="shared" si="245"/>
        <v>42734.534907407404</v>
      </c>
      <c r="Q2625" t="b">
        <v>0</v>
      </c>
      <c r="R2625">
        <v>62</v>
      </c>
      <c r="S2625" t="b">
        <v>1</v>
      </c>
      <c r="T2625" t="s">
        <v>8301</v>
      </c>
      <c r="U2625" s="8">
        <v>1.1399999999999999</v>
      </c>
      <c r="V2625" s="17">
        <f t="shared" si="240"/>
        <v>36.774193548387096</v>
      </c>
      <c r="W2625" t="s">
        <v>8319</v>
      </c>
      <c r="X2625" t="s">
        <v>8355</v>
      </c>
    </row>
    <row r="2626" spans="1:24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21">
        <f t="shared" si="241"/>
        <v>42692.048217592594</v>
      </c>
      <c r="L2626" s="24">
        <v>42692.048217592594</v>
      </c>
      <c r="M2626" s="27">
        <f t="shared" si="242"/>
        <v>11</v>
      </c>
      <c r="N2626" s="27">
        <f t="shared" si="243"/>
        <v>2016</v>
      </c>
      <c r="O2626" s="25" t="str">
        <f t="shared" si="244"/>
        <v>Nov</v>
      </c>
      <c r="P2626" s="19">
        <f t="shared" si="245"/>
        <v>42706.048217592594</v>
      </c>
      <c r="Q2626" t="b">
        <v>0</v>
      </c>
      <c r="R2626">
        <v>3468</v>
      </c>
      <c r="S2626" t="b">
        <v>1</v>
      </c>
      <c r="T2626" t="s">
        <v>8301</v>
      </c>
      <c r="U2626" s="8">
        <v>13.794206249999998</v>
      </c>
      <c r="V2626" s="17">
        <f t="shared" ref="V2626:V2689" si="246">E2626/R2626</f>
        <v>31.820544982698959</v>
      </c>
      <c r="W2626" t="s">
        <v>8319</v>
      </c>
      <c r="X2626" t="s">
        <v>8355</v>
      </c>
    </row>
    <row r="2627" spans="1:24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21">
        <f t="shared" ref="K2627:K2690" si="247">(J2626/86400)+25569+(-5/24)</f>
        <v>41144.213217592587</v>
      </c>
      <c r="L2627" s="24">
        <v>41144.213217592594</v>
      </c>
      <c r="M2627" s="27">
        <f t="shared" ref="M2627:M2690" si="248">MONTH(L2627)</f>
        <v>8</v>
      </c>
      <c r="N2627" s="27">
        <f t="shared" ref="N2627:N2690" si="249">YEAR(L2627)</f>
        <v>2012</v>
      </c>
      <c r="O2627" s="25" t="str">
        <f t="shared" ref="O2627:O2690" si="250">VLOOKUP($M2627,$AI$3:$AJ$14,2,FALSE)</f>
        <v>Aug</v>
      </c>
      <c r="P2627" s="19">
        <f t="shared" ref="P2627:P2690" si="251">(I2626/86400)+25569+(-5/24)</f>
        <v>41165.213217592587</v>
      </c>
      <c r="Q2627" t="b">
        <v>0</v>
      </c>
      <c r="R2627">
        <v>52</v>
      </c>
      <c r="S2627" t="b">
        <v>1</v>
      </c>
      <c r="T2627" t="s">
        <v>8301</v>
      </c>
      <c r="U2627" s="8">
        <v>9.56</v>
      </c>
      <c r="V2627" s="17">
        <f t="shared" si="246"/>
        <v>27.576923076923077</v>
      </c>
      <c r="W2627" t="s">
        <v>8319</v>
      </c>
      <c r="X2627" t="s">
        <v>8355</v>
      </c>
    </row>
    <row r="2628" spans="1:24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21">
        <f t="shared" si="247"/>
        <v>42658.601944444446</v>
      </c>
      <c r="L2628" s="24">
        <v>42658.601944444446</v>
      </c>
      <c r="M2628" s="27">
        <f t="shared" si="248"/>
        <v>10</v>
      </c>
      <c r="N2628" s="27">
        <f t="shared" si="249"/>
        <v>2016</v>
      </c>
      <c r="O2628" s="25" t="str">
        <f t="shared" si="250"/>
        <v>Oct</v>
      </c>
      <c r="P2628" s="19">
        <f t="shared" si="251"/>
        <v>42683.643611111103</v>
      </c>
      <c r="Q2628" t="b">
        <v>0</v>
      </c>
      <c r="R2628">
        <v>50</v>
      </c>
      <c r="S2628" t="b">
        <v>1</v>
      </c>
      <c r="T2628" t="s">
        <v>8301</v>
      </c>
      <c r="U2628" s="8">
        <v>1.1200000000000001</v>
      </c>
      <c r="V2628" s="17">
        <f t="shared" si="246"/>
        <v>56</v>
      </c>
      <c r="W2628" t="s">
        <v>8319</v>
      </c>
      <c r="X2628" t="s">
        <v>8355</v>
      </c>
    </row>
    <row r="2629" spans="1:24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21">
        <f t="shared" si="247"/>
        <v>42128.41978009259</v>
      </c>
      <c r="L2629" s="24">
        <v>42128.41978009259</v>
      </c>
      <c r="M2629" s="27">
        <f t="shared" si="248"/>
        <v>5</v>
      </c>
      <c r="N2629" s="27">
        <f t="shared" si="249"/>
        <v>2015</v>
      </c>
      <c r="O2629" s="25" t="str">
        <f t="shared" si="250"/>
        <v>May</v>
      </c>
      <c r="P2629" s="19">
        <f t="shared" si="251"/>
        <v>42158.41978009259</v>
      </c>
      <c r="Q2629" t="b">
        <v>0</v>
      </c>
      <c r="R2629">
        <v>45</v>
      </c>
      <c r="S2629" t="b">
        <v>1</v>
      </c>
      <c r="T2629" t="s">
        <v>8301</v>
      </c>
      <c r="U2629" s="8">
        <v>6.4666666666666668</v>
      </c>
      <c r="V2629" s="17">
        <f t="shared" si="246"/>
        <v>21.555555555555557</v>
      </c>
      <c r="W2629" t="s">
        <v>8319</v>
      </c>
      <c r="X2629" t="s">
        <v>8355</v>
      </c>
    </row>
    <row r="2630" spans="1:24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21">
        <f t="shared" si="247"/>
        <v>42304.621076388888</v>
      </c>
      <c r="L2630" s="24">
        <v>42304.621076388888</v>
      </c>
      <c r="M2630" s="27">
        <f t="shared" si="248"/>
        <v>10</v>
      </c>
      <c r="N2630" s="27">
        <f t="shared" si="249"/>
        <v>2015</v>
      </c>
      <c r="O2630" s="25" t="str">
        <f t="shared" si="250"/>
        <v>Oct</v>
      </c>
      <c r="P2630" s="19">
        <f t="shared" si="251"/>
        <v>42334.662743055553</v>
      </c>
      <c r="Q2630" t="b">
        <v>0</v>
      </c>
      <c r="R2630">
        <v>21</v>
      </c>
      <c r="S2630" t="b">
        <v>1</v>
      </c>
      <c r="T2630" t="s">
        <v>8301</v>
      </c>
      <c r="U2630" s="8">
        <v>1.1036948748510131</v>
      </c>
      <c r="V2630" s="17">
        <f t="shared" si="246"/>
        <v>44.095238095238095</v>
      </c>
      <c r="W2630" t="s">
        <v>8319</v>
      </c>
      <c r="X2630" t="s">
        <v>8355</v>
      </c>
    </row>
    <row r="2631" spans="1:24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21">
        <f t="shared" si="247"/>
        <v>41953.757719907408</v>
      </c>
      <c r="L2631" s="24">
        <v>41953.757719907408</v>
      </c>
      <c r="M2631" s="27">
        <f t="shared" si="248"/>
        <v>11</v>
      </c>
      <c r="N2631" s="27">
        <f t="shared" si="249"/>
        <v>2014</v>
      </c>
      <c r="O2631" s="25" t="str">
        <f t="shared" si="250"/>
        <v>Nov</v>
      </c>
      <c r="P2631" s="19">
        <f t="shared" si="251"/>
        <v>41973.757719907408</v>
      </c>
      <c r="Q2631" t="b">
        <v>0</v>
      </c>
      <c r="R2631">
        <v>100</v>
      </c>
      <c r="S2631" t="b">
        <v>1</v>
      </c>
      <c r="T2631" t="s">
        <v>8301</v>
      </c>
      <c r="U2631" s="8">
        <v>1.2774000000000001</v>
      </c>
      <c r="V2631" s="17">
        <f t="shared" si="246"/>
        <v>63.87</v>
      </c>
      <c r="W2631" t="s">
        <v>8319</v>
      </c>
      <c r="X2631" t="s">
        <v>8355</v>
      </c>
    </row>
    <row r="2632" spans="1:24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21">
        <f t="shared" si="247"/>
        <v>42108.330115740733</v>
      </c>
      <c r="L2632" s="24">
        <v>42108.33011574074</v>
      </c>
      <c r="M2632" s="27">
        <f t="shared" si="248"/>
        <v>4</v>
      </c>
      <c r="N2632" s="27">
        <f t="shared" si="249"/>
        <v>2015</v>
      </c>
      <c r="O2632" s="25" t="str">
        <f t="shared" si="250"/>
        <v>Apr</v>
      </c>
      <c r="P2632" s="19">
        <f t="shared" si="251"/>
        <v>42138.330115740733</v>
      </c>
      <c r="Q2632" t="b">
        <v>0</v>
      </c>
      <c r="R2632">
        <v>81</v>
      </c>
      <c r="S2632" t="b">
        <v>1</v>
      </c>
      <c r="T2632" t="s">
        <v>8301</v>
      </c>
      <c r="U2632" s="8">
        <v>1.579</v>
      </c>
      <c r="V2632" s="17">
        <f t="shared" si="246"/>
        <v>38.987654320987652</v>
      </c>
      <c r="W2632" t="s">
        <v>8319</v>
      </c>
      <c r="X2632" t="s">
        <v>8355</v>
      </c>
    </row>
    <row r="2633" spans="1:24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21">
        <f t="shared" si="247"/>
        <v>42523.897129629629</v>
      </c>
      <c r="L2633" s="24">
        <v>42523.897129629629</v>
      </c>
      <c r="M2633" s="27">
        <f t="shared" si="248"/>
        <v>6</v>
      </c>
      <c r="N2633" s="27">
        <f t="shared" si="249"/>
        <v>2016</v>
      </c>
      <c r="O2633" s="25" t="str">
        <f t="shared" si="250"/>
        <v>Jun</v>
      </c>
      <c r="P2633" s="19">
        <f t="shared" si="251"/>
        <v>42551.208333333336</v>
      </c>
      <c r="Q2633" t="b">
        <v>0</v>
      </c>
      <c r="R2633">
        <v>286</v>
      </c>
      <c r="S2633" t="b">
        <v>1</v>
      </c>
      <c r="T2633" t="s">
        <v>8301</v>
      </c>
      <c r="U2633" s="8">
        <v>1.1466525000000001</v>
      </c>
      <c r="V2633" s="17">
        <f t="shared" si="246"/>
        <v>80.185489510489504</v>
      </c>
      <c r="W2633" t="s">
        <v>8319</v>
      </c>
      <c r="X2633" t="s">
        <v>8355</v>
      </c>
    </row>
    <row r="2634" spans="1:24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21">
        <f t="shared" si="247"/>
        <v>42217.960960648146</v>
      </c>
      <c r="L2634" s="24">
        <v>42217.960960648146</v>
      </c>
      <c r="M2634" s="27">
        <f t="shared" si="248"/>
        <v>8</v>
      </c>
      <c r="N2634" s="27">
        <f t="shared" si="249"/>
        <v>2015</v>
      </c>
      <c r="O2634" s="25" t="str">
        <f t="shared" si="250"/>
        <v>Aug</v>
      </c>
      <c r="P2634" s="19">
        <f t="shared" si="251"/>
        <v>42245.960960648146</v>
      </c>
      <c r="Q2634" t="b">
        <v>0</v>
      </c>
      <c r="R2634">
        <v>42</v>
      </c>
      <c r="S2634" t="b">
        <v>1</v>
      </c>
      <c r="T2634" t="s">
        <v>8301</v>
      </c>
      <c r="U2634" s="8">
        <v>1.3700934579439252</v>
      </c>
      <c r="V2634" s="17">
        <f t="shared" si="246"/>
        <v>34.904761904761905</v>
      </c>
      <c r="W2634" t="s">
        <v>8319</v>
      </c>
      <c r="X2634" t="s">
        <v>8355</v>
      </c>
    </row>
    <row r="2635" spans="1:24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21">
        <f t="shared" si="247"/>
        <v>42493.853460648148</v>
      </c>
      <c r="L2635" s="24">
        <v>42493.853460648148</v>
      </c>
      <c r="M2635" s="27">
        <f t="shared" si="248"/>
        <v>5</v>
      </c>
      <c r="N2635" s="27">
        <f t="shared" si="249"/>
        <v>2016</v>
      </c>
      <c r="O2635" s="25" t="str">
        <f t="shared" si="250"/>
        <v>May</v>
      </c>
      <c r="P2635" s="19">
        <f t="shared" si="251"/>
        <v>42518.853460648148</v>
      </c>
      <c r="Q2635" t="b">
        <v>0</v>
      </c>
      <c r="R2635">
        <v>199</v>
      </c>
      <c r="S2635" t="b">
        <v>1</v>
      </c>
      <c r="T2635" t="s">
        <v>8301</v>
      </c>
      <c r="U2635" s="8">
        <v>3.5461999999999998</v>
      </c>
      <c r="V2635" s="17">
        <f t="shared" si="246"/>
        <v>89.100502512562812</v>
      </c>
      <c r="W2635" t="s">
        <v>8319</v>
      </c>
      <c r="X2635" t="s">
        <v>8355</v>
      </c>
    </row>
    <row r="2636" spans="1:24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21">
        <f t="shared" si="247"/>
        <v>41667.614953703705</v>
      </c>
      <c r="L2636" s="24">
        <v>41667.614953703705</v>
      </c>
      <c r="M2636" s="27">
        <f t="shared" si="248"/>
        <v>1</v>
      </c>
      <c r="N2636" s="27">
        <f t="shared" si="249"/>
        <v>2014</v>
      </c>
      <c r="O2636" s="25" t="str">
        <f t="shared" si="250"/>
        <v>Jan</v>
      </c>
      <c r="P2636" s="19">
        <f t="shared" si="251"/>
        <v>41697.75</v>
      </c>
      <c r="Q2636" t="b">
        <v>0</v>
      </c>
      <c r="R2636">
        <v>25</v>
      </c>
      <c r="S2636" t="b">
        <v>1</v>
      </c>
      <c r="T2636" t="s">
        <v>8301</v>
      </c>
      <c r="U2636" s="8">
        <v>1.0602150537634409</v>
      </c>
      <c r="V2636" s="17">
        <f t="shared" si="246"/>
        <v>39.44</v>
      </c>
      <c r="W2636" t="s">
        <v>8319</v>
      </c>
      <c r="X2636" t="s">
        <v>8355</v>
      </c>
    </row>
    <row r="2637" spans="1:24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21">
        <f t="shared" si="247"/>
        <v>42612.448159722218</v>
      </c>
      <c r="L2637" s="24">
        <v>42612.448159722226</v>
      </c>
      <c r="M2637" s="27">
        <f t="shared" si="248"/>
        <v>8</v>
      </c>
      <c r="N2637" s="27">
        <f t="shared" si="249"/>
        <v>2016</v>
      </c>
      <c r="O2637" s="25" t="str">
        <f t="shared" si="250"/>
        <v>Aug</v>
      </c>
      <c r="P2637" s="19">
        <f t="shared" si="251"/>
        <v>42642.448159722218</v>
      </c>
      <c r="Q2637" t="b">
        <v>0</v>
      </c>
      <c r="R2637">
        <v>84</v>
      </c>
      <c r="S2637" t="b">
        <v>1</v>
      </c>
      <c r="T2637" t="s">
        <v>8301</v>
      </c>
      <c r="U2637" s="8">
        <v>1</v>
      </c>
      <c r="V2637" s="17">
        <f t="shared" si="246"/>
        <v>136.9047619047619</v>
      </c>
      <c r="W2637" t="s">
        <v>8319</v>
      </c>
      <c r="X2637" t="s">
        <v>8355</v>
      </c>
    </row>
    <row r="2638" spans="1:24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21">
        <f t="shared" si="247"/>
        <v>42037.742604166669</v>
      </c>
      <c r="L2638" s="24">
        <v>42037.742604166669</v>
      </c>
      <c r="M2638" s="27">
        <f t="shared" si="248"/>
        <v>2</v>
      </c>
      <c r="N2638" s="27">
        <f t="shared" si="249"/>
        <v>2015</v>
      </c>
      <c r="O2638" s="25" t="str">
        <f t="shared" si="250"/>
        <v>Feb</v>
      </c>
      <c r="P2638" s="19">
        <f t="shared" si="251"/>
        <v>42072.700937499998</v>
      </c>
      <c r="Q2638" t="b">
        <v>0</v>
      </c>
      <c r="R2638">
        <v>50</v>
      </c>
      <c r="S2638" t="b">
        <v>1</v>
      </c>
      <c r="T2638" t="s">
        <v>8301</v>
      </c>
      <c r="U2638" s="8">
        <v>1.873</v>
      </c>
      <c r="V2638" s="17">
        <f t="shared" si="246"/>
        <v>37.46</v>
      </c>
      <c r="W2638" t="s">
        <v>8319</v>
      </c>
      <c r="X2638" t="s">
        <v>8355</v>
      </c>
    </row>
    <row r="2639" spans="1:24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21">
        <f t="shared" si="247"/>
        <v>42636.406412037039</v>
      </c>
      <c r="L2639" s="24">
        <v>42636.406412037039</v>
      </c>
      <c r="M2639" s="27">
        <f t="shared" si="248"/>
        <v>9</v>
      </c>
      <c r="N2639" s="27">
        <f t="shared" si="249"/>
        <v>2016</v>
      </c>
      <c r="O2639" s="25" t="str">
        <f t="shared" si="250"/>
        <v>Sep</v>
      </c>
      <c r="P2639" s="19">
        <f t="shared" si="251"/>
        <v>42658.833333333336</v>
      </c>
      <c r="Q2639" t="b">
        <v>0</v>
      </c>
      <c r="R2639">
        <v>26</v>
      </c>
      <c r="S2639" t="b">
        <v>1</v>
      </c>
      <c r="T2639" t="s">
        <v>8301</v>
      </c>
      <c r="U2639" s="8">
        <v>1.6619999999999999</v>
      </c>
      <c r="V2639" s="17">
        <f t="shared" si="246"/>
        <v>31.96153846153846</v>
      </c>
      <c r="W2639" t="s">
        <v>8319</v>
      </c>
      <c r="X2639" t="s">
        <v>8355</v>
      </c>
    </row>
    <row r="2640" spans="1:24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21">
        <f t="shared" si="247"/>
        <v>42639.341145833336</v>
      </c>
      <c r="L2640" s="24">
        <v>42639.341145833336</v>
      </c>
      <c r="M2640" s="27">
        <f t="shared" si="248"/>
        <v>9</v>
      </c>
      <c r="N2640" s="27">
        <f t="shared" si="249"/>
        <v>2016</v>
      </c>
      <c r="O2640" s="25" t="str">
        <f t="shared" si="250"/>
        <v>Sep</v>
      </c>
      <c r="P2640" s="19">
        <f t="shared" si="251"/>
        <v>42655.341145833336</v>
      </c>
      <c r="Q2640" t="b">
        <v>0</v>
      </c>
      <c r="R2640">
        <v>14</v>
      </c>
      <c r="S2640" t="b">
        <v>1</v>
      </c>
      <c r="T2640" t="s">
        <v>8301</v>
      </c>
      <c r="U2640" s="8">
        <v>1.0172910662824208</v>
      </c>
      <c r="V2640" s="17">
        <f t="shared" si="246"/>
        <v>25.214285714285715</v>
      </c>
      <c r="W2640" t="s">
        <v>8319</v>
      </c>
      <c r="X2640" t="s">
        <v>8355</v>
      </c>
    </row>
    <row r="2641" spans="1:24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21">
        <f t="shared" si="247"/>
        <v>41989.70480324074</v>
      </c>
      <c r="L2641" s="24">
        <v>41989.70480324074</v>
      </c>
      <c r="M2641" s="27">
        <f t="shared" si="248"/>
        <v>12</v>
      </c>
      <c r="N2641" s="27">
        <f t="shared" si="249"/>
        <v>2014</v>
      </c>
      <c r="O2641" s="25" t="str">
        <f t="shared" si="250"/>
        <v>Dec</v>
      </c>
      <c r="P2641" s="19">
        <f t="shared" si="251"/>
        <v>42019.70480324074</v>
      </c>
      <c r="Q2641" t="b">
        <v>0</v>
      </c>
      <c r="R2641">
        <v>49</v>
      </c>
      <c r="S2641" t="b">
        <v>1</v>
      </c>
      <c r="T2641" t="s">
        <v>8301</v>
      </c>
      <c r="U2641" s="8">
        <v>1.64</v>
      </c>
      <c r="V2641" s="17">
        <f t="shared" si="246"/>
        <v>10.040816326530612</v>
      </c>
      <c r="W2641" t="s">
        <v>8319</v>
      </c>
      <c r="X2641" t="s">
        <v>8355</v>
      </c>
    </row>
    <row r="2642" spans="1:24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21">
        <f t="shared" si="247"/>
        <v>42024.656805555554</v>
      </c>
      <c r="L2642" s="24">
        <v>42024.656805555554</v>
      </c>
      <c r="M2642" s="27">
        <f t="shared" si="248"/>
        <v>1</v>
      </c>
      <c r="N2642" s="27">
        <f t="shared" si="249"/>
        <v>2015</v>
      </c>
      <c r="O2642" s="25" t="str">
        <f t="shared" si="250"/>
        <v>Jan</v>
      </c>
      <c r="P2642" s="19">
        <f t="shared" si="251"/>
        <v>42054.656805555554</v>
      </c>
      <c r="Q2642" t="b">
        <v>0</v>
      </c>
      <c r="R2642">
        <v>69</v>
      </c>
      <c r="S2642" t="b">
        <v>1</v>
      </c>
      <c r="T2642" t="s">
        <v>8301</v>
      </c>
      <c r="U2642" s="8">
        <v>1.0566666666666666</v>
      </c>
      <c r="V2642" s="17">
        <f t="shared" si="246"/>
        <v>45.94202898550725</v>
      </c>
      <c r="W2642" t="s">
        <v>8319</v>
      </c>
      <c r="X2642" t="s">
        <v>8355</v>
      </c>
    </row>
    <row r="2643" spans="1:24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21">
        <f t="shared" si="247"/>
        <v>42102.952245370368</v>
      </c>
      <c r="L2643" s="24">
        <v>42102.952245370368</v>
      </c>
      <c r="M2643" s="27">
        <f t="shared" si="248"/>
        <v>4</v>
      </c>
      <c r="N2643" s="27">
        <f t="shared" si="249"/>
        <v>2015</v>
      </c>
      <c r="O2643" s="25" t="str">
        <f t="shared" si="250"/>
        <v>Apr</v>
      </c>
      <c r="P2643" s="19">
        <f t="shared" si="251"/>
        <v>42162.952245370368</v>
      </c>
      <c r="Q2643" t="b">
        <v>0</v>
      </c>
      <c r="R2643">
        <v>1</v>
      </c>
      <c r="S2643" t="b">
        <v>0</v>
      </c>
      <c r="T2643" t="s">
        <v>8301</v>
      </c>
      <c r="U2643" s="8">
        <v>0.01</v>
      </c>
      <c r="V2643" s="17">
        <f t="shared" si="246"/>
        <v>15</v>
      </c>
      <c r="W2643" t="s">
        <v>8319</v>
      </c>
      <c r="X2643" t="s">
        <v>8355</v>
      </c>
    </row>
    <row r="2644" spans="1:24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21">
        <f t="shared" si="247"/>
        <v>41880.618784722217</v>
      </c>
      <c r="L2644" s="24">
        <v>41880.618784722225</v>
      </c>
      <c r="M2644" s="27">
        <f t="shared" si="248"/>
        <v>8</v>
      </c>
      <c r="N2644" s="27">
        <f t="shared" si="249"/>
        <v>2014</v>
      </c>
      <c r="O2644" s="25" t="str">
        <f t="shared" si="250"/>
        <v>Aug</v>
      </c>
      <c r="P2644" s="19">
        <f t="shared" si="251"/>
        <v>41897.631249999999</v>
      </c>
      <c r="Q2644" t="b">
        <v>0</v>
      </c>
      <c r="R2644">
        <v>0</v>
      </c>
      <c r="S2644" t="b">
        <v>0</v>
      </c>
      <c r="T2644" t="s">
        <v>8301</v>
      </c>
      <c r="U2644" s="8">
        <v>0</v>
      </c>
      <c r="V2644" s="17" t="e">
        <f t="shared" si="246"/>
        <v>#DIV/0!</v>
      </c>
      <c r="W2644" t="s">
        <v>8319</v>
      </c>
      <c r="X2644" t="s">
        <v>8355</v>
      </c>
    </row>
    <row r="2645" spans="1:24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21">
        <f t="shared" si="247"/>
        <v>42536.03828703703</v>
      </c>
      <c r="L2645" s="24">
        <v>42536.038287037038</v>
      </c>
      <c r="M2645" s="27">
        <f t="shared" si="248"/>
        <v>6</v>
      </c>
      <c r="N2645" s="27">
        <f t="shared" si="249"/>
        <v>2016</v>
      </c>
      <c r="O2645" s="25" t="str">
        <f t="shared" si="250"/>
        <v>Jun</v>
      </c>
      <c r="P2645" s="19">
        <f t="shared" si="251"/>
        <v>42566.081249999996</v>
      </c>
      <c r="Q2645" t="b">
        <v>1</v>
      </c>
      <c r="R2645">
        <v>1501</v>
      </c>
      <c r="S2645" t="b">
        <v>0</v>
      </c>
      <c r="T2645" t="s">
        <v>8301</v>
      </c>
      <c r="U2645" s="8">
        <v>0.33559730999999998</v>
      </c>
      <c r="V2645" s="17">
        <f t="shared" si="246"/>
        <v>223.58248500999335</v>
      </c>
      <c r="W2645" t="s">
        <v>8319</v>
      </c>
      <c r="X2645" t="s">
        <v>8355</v>
      </c>
    </row>
    <row r="2646" spans="1:24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21">
        <f t="shared" si="247"/>
        <v>42689.374016203707</v>
      </c>
      <c r="L2646" s="24">
        <v>42689.374016203707</v>
      </c>
      <c r="M2646" s="27">
        <f t="shared" si="248"/>
        <v>11</v>
      </c>
      <c r="N2646" s="27">
        <f t="shared" si="249"/>
        <v>2016</v>
      </c>
      <c r="O2646" s="25" t="str">
        <f t="shared" si="250"/>
        <v>Nov</v>
      </c>
      <c r="P2646" s="19">
        <f t="shared" si="251"/>
        <v>42725.124305555553</v>
      </c>
      <c r="Q2646" t="b">
        <v>1</v>
      </c>
      <c r="R2646">
        <v>52</v>
      </c>
      <c r="S2646" t="b">
        <v>0</v>
      </c>
      <c r="T2646" t="s">
        <v>8301</v>
      </c>
      <c r="U2646" s="8">
        <v>2.053E-2</v>
      </c>
      <c r="V2646" s="17">
        <f t="shared" si="246"/>
        <v>39.480769230769234</v>
      </c>
      <c r="W2646" t="s">
        <v>8319</v>
      </c>
      <c r="X2646" t="s">
        <v>8355</v>
      </c>
    </row>
    <row r="2647" spans="1:24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21">
        <f t="shared" si="247"/>
        <v>42774.583738425928</v>
      </c>
      <c r="L2647" s="24">
        <v>42774.583738425928</v>
      </c>
      <c r="M2647" s="27">
        <f t="shared" si="248"/>
        <v>2</v>
      </c>
      <c r="N2647" s="27">
        <f t="shared" si="249"/>
        <v>2017</v>
      </c>
      <c r="O2647" s="25" t="str">
        <f t="shared" si="250"/>
        <v>Feb</v>
      </c>
      <c r="P2647" s="19">
        <f t="shared" si="251"/>
        <v>42804.583738425928</v>
      </c>
      <c r="Q2647" t="b">
        <v>1</v>
      </c>
      <c r="R2647">
        <v>23</v>
      </c>
      <c r="S2647" t="b">
        <v>0</v>
      </c>
      <c r="T2647" t="s">
        <v>8301</v>
      </c>
      <c r="U2647" s="8">
        <v>0.105</v>
      </c>
      <c r="V2647" s="17">
        <f t="shared" si="246"/>
        <v>91.304347826086953</v>
      </c>
      <c r="W2647" t="s">
        <v>8319</v>
      </c>
      <c r="X2647" t="s">
        <v>8355</v>
      </c>
    </row>
    <row r="2648" spans="1:24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21">
        <f t="shared" si="247"/>
        <v>41921.634293981479</v>
      </c>
      <c r="L2648" s="24">
        <v>41921.634293981479</v>
      </c>
      <c r="M2648" s="27">
        <f t="shared" si="248"/>
        <v>10</v>
      </c>
      <c r="N2648" s="27">
        <f t="shared" si="249"/>
        <v>2014</v>
      </c>
      <c r="O2648" s="25" t="str">
        <f t="shared" si="250"/>
        <v>Oct</v>
      </c>
      <c r="P2648" s="19">
        <f t="shared" si="251"/>
        <v>41951.675960648143</v>
      </c>
      <c r="Q2648" t="b">
        <v>1</v>
      </c>
      <c r="R2648">
        <v>535</v>
      </c>
      <c r="S2648" t="b">
        <v>0</v>
      </c>
      <c r="T2648" t="s">
        <v>8301</v>
      </c>
      <c r="U2648" s="8">
        <v>8.4172839999999999E-2</v>
      </c>
      <c r="V2648" s="17">
        <f t="shared" si="246"/>
        <v>78.666205607476627</v>
      </c>
      <c r="W2648" t="s">
        <v>8319</v>
      </c>
      <c r="X2648" t="s">
        <v>8355</v>
      </c>
    </row>
    <row r="2649" spans="1:24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21">
        <f t="shared" si="247"/>
        <v>42226.10496527778</v>
      </c>
      <c r="L2649" s="24">
        <v>42226.10496527778</v>
      </c>
      <c r="M2649" s="27">
        <f t="shared" si="248"/>
        <v>8</v>
      </c>
      <c r="N2649" s="27">
        <f t="shared" si="249"/>
        <v>2015</v>
      </c>
      <c r="O2649" s="25" t="str">
        <f t="shared" si="250"/>
        <v>Aug</v>
      </c>
      <c r="P2649" s="19">
        <f t="shared" si="251"/>
        <v>42256.10496527778</v>
      </c>
      <c r="Q2649" t="b">
        <v>0</v>
      </c>
      <c r="R2649">
        <v>3</v>
      </c>
      <c r="S2649" t="b">
        <v>0</v>
      </c>
      <c r="T2649" t="s">
        <v>8301</v>
      </c>
      <c r="U2649" s="8">
        <v>1.44E-2</v>
      </c>
      <c r="V2649" s="17">
        <f t="shared" si="246"/>
        <v>12</v>
      </c>
      <c r="W2649" t="s">
        <v>8319</v>
      </c>
      <c r="X2649" t="s">
        <v>8355</v>
      </c>
    </row>
    <row r="2650" spans="1:24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21">
        <f t="shared" si="247"/>
        <v>42200.053460648145</v>
      </c>
      <c r="L2650" s="24">
        <v>42200.053460648145</v>
      </c>
      <c r="M2650" s="27">
        <f t="shared" si="248"/>
        <v>7</v>
      </c>
      <c r="N2650" s="27">
        <f t="shared" si="249"/>
        <v>2015</v>
      </c>
      <c r="O2650" s="25" t="str">
        <f t="shared" si="250"/>
        <v>Jul</v>
      </c>
      <c r="P2650" s="19">
        <f t="shared" si="251"/>
        <v>42230.053460648145</v>
      </c>
      <c r="Q2650" t="b">
        <v>0</v>
      </c>
      <c r="R2650">
        <v>6</v>
      </c>
      <c r="S2650" t="b">
        <v>0</v>
      </c>
      <c r="T2650" t="s">
        <v>8301</v>
      </c>
      <c r="U2650" s="8">
        <v>8.8333333333333337E-3</v>
      </c>
      <c r="V2650" s="17">
        <f t="shared" si="246"/>
        <v>17.666666666666668</v>
      </c>
      <c r="W2650" t="s">
        <v>8319</v>
      </c>
      <c r="X2650" t="s">
        <v>8355</v>
      </c>
    </row>
    <row r="2651" spans="1:24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21">
        <f t="shared" si="247"/>
        <v>42408.506481481476</v>
      </c>
      <c r="L2651" s="24">
        <v>42408.506481481483</v>
      </c>
      <c r="M2651" s="27">
        <f t="shared" si="248"/>
        <v>2</v>
      </c>
      <c r="N2651" s="27">
        <f t="shared" si="249"/>
        <v>2016</v>
      </c>
      <c r="O2651" s="25" t="str">
        <f t="shared" si="250"/>
        <v>Feb</v>
      </c>
      <c r="P2651" s="19">
        <f t="shared" si="251"/>
        <v>42438.506481481476</v>
      </c>
      <c r="Q2651" t="b">
        <v>0</v>
      </c>
      <c r="R2651">
        <v>3</v>
      </c>
      <c r="S2651" t="b">
        <v>0</v>
      </c>
      <c r="T2651" t="s">
        <v>8301</v>
      </c>
      <c r="U2651" s="8">
        <v>9.9200000000000004E-4</v>
      </c>
      <c r="V2651" s="17">
        <f t="shared" si="246"/>
        <v>41.333333333333336</v>
      </c>
      <c r="W2651" t="s">
        <v>8319</v>
      </c>
      <c r="X2651" t="s">
        <v>8355</v>
      </c>
    </row>
    <row r="2652" spans="1:24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21">
        <f t="shared" si="247"/>
        <v>42341.788668981484</v>
      </c>
      <c r="L2652" s="24">
        <v>42341.788668981484</v>
      </c>
      <c r="M2652" s="27">
        <f t="shared" si="248"/>
        <v>12</v>
      </c>
      <c r="N2652" s="27">
        <f t="shared" si="249"/>
        <v>2015</v>
      </c>
      <c r="O2652" s="25" t="str">
        <f t="shared" si="250"/>
        <v>Dec</v>
      </c>
      <c r="P2652" s="19">
        <f t="shared" si="251"/>
        <v>42401.788668981484</v>
      </c>
      <c r="Q2652" t="b">
        <v>0</v>
      </c>
      <c r="R2652">
        <v>5</v>
      </c>
      <c r="S2652" t="b">
        <v>0</v>
      </c>
      <c r="T2652" t="s">
        <v>8301</v>
      </c>
      <c r="U2652" s="8">
        <v>5.966666666666667E-3</v>
      </c>
      <c r="V2652" s="17">
        <f t="shared" si="246"/>
        <v>71.599999999999994</v>
      </c>
      <c r="W2652" t="s">
        <v>8319</v>
      </c>
      <c r="X2652" t="s">
        <v>8355</v>
      </c>
    </row>
    <row r="2653" spans="1:24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21">
        <f t="shared" si="247"/>
        <v>42695.416006944441</v>
      </c>
      <c r="L2653" s="24">
        <v>42695.416006944448</v>
      </c>
      <c r="M2653" s="27">
        <f t="shared" si="248"/>
        <v>11</v>
      </c>
      <c r="N2653" s="27">
        <f t="shared" si="249"/>
        <v>2016</v>
      </c>
      <c r="O2653" s="25" t="str">
        <f t="shared" si="250"/>
        <v>Nov</v>
      </c>
      <c r="P2653" s="19">
        <f t="shared" si="251"/>
        <v>42725.416006944441</v>
      </c>
      <c r="Q2653" t="b">
        <v>0</v>
      </c>
      <c r="R2653">
        <v>17</v>
      </c>
      <c r="S2653" t="b">
        <v>0</v>
      </c>
      <c r="T2653" t="s">
        <v>8301</v>
      </c>
      <c r="U2653" s="8">
        <v>1.8689285714285714E-2</v>
      </c>
      <c r="V2653" s="17">
        <f t="shared" si="246"/>
        <v>307.8235294117647</v>
      </c>
      <c r="W2653" t="s">
        <v>8319</v>
      </c>
      <c r="X2653" t="s">
        <v>8355</v>
      </c>
    </row>
    <row r="2654" spans="1:24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21">
        <f t="shared" si="247"/>
        <v>42327.597326388888</v>
      </c>
      <c r="L2654" s="24">
        <v>42327.597326388888</v>
      </c>
      <c r="M2654" s="27">
        <f t="shared" si="248"/>
        <v>11</v>
      </c>
      <c r="N2654" s="27">
        <f t="shared" si="249"/>
        <v>2015</v>
      </c>
      <c r="O2654" s="25" t="str">
        <f t="shared" si="250"/>
        <v>Nov</v>
      </c>
      <c r="P2654" s="19">
        <f t="shared" si="251"/>
        <v>42355.597326388888</v>
      </c>
      <c r="Q2654" t="b">
        <v>0</v>
      </c>
      <c r="R2654">
        <v>11</v>
      </c>
      <c r="S2654" t="b">
        <v>0</v>
      </c>
      <c r="T2654" t="s">
        <v>8301</v>
      </c>
      <c r="U2654" s="8">
        <v>8.8500000000000002E-3</v>
      </c>
      <c r="V2654" s="17">
        <f t="shared" si="246"/>
        <v>80.454545454545453</v>
      </c>
      <c r="W2654" t="s">
        <v>8319</v>
      </c>
      <c r="X2654" t="s">
        <v>8355</v>
      </c>
    </row>
    <row r="2655" spans="1:24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21">
        <f t="shared" si="247"/>
        <v>41952.950520833336</v>
      </c>
      <c r="L2655" s="24">
        <v>41952.950520833336</v>
      </c>
      <c r="M2655" s="27">
        <f t="shared" si="248"/>
        <v>11</v>
      </c>
      <c r="N2655" s="27">
        <f t="shared" si="249"/>
        <v>2014</v>
      </c>
      <c r="O2655" s="25" t="str">
        <f t="shared" si="250"/>
        <v>Nov</v>
      </c>
      <c r="P2655" s="19">
        <f t="shared" si="251"/>
        <v>41982.950520833336</v>
      </c>
      <c r="Q2655" t="b">
        <v>0</v>
      </c>
      <c r="R2655">
        <v>70</v>
      </c>
      <c r="S2655" t="b">
        <v>0</v>
      </c>
      <c r="T2655" t="s">
        <v>8301</v>
      </c>
      <c r="U2655" s="8">
        <v>0.1152156862745098</v>
      </c>
      <c r="V2655" s="17">
        <f t="shared" si="246"/>
        <v>83.942857142857136</v>
      </c>
      <c r="W2655" t="s">
        <v>8319</v>
      </c>
      <c r="X2655" t="s">
        <v>8355</v>
      </c>
    </row>
    <row r="2656" spans="1:24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21">
        <f t="shared" si="247"/>
        <v>41771.443599537037</v>
      </c>
      <c r="L2656" s="24">
        <v>41771.443599537037</v>
      </c>
      <c r="M2656" s="27">
        <f t="shared" si="248"/>
        <v>5</v>
      </c>
      <c r="N2656" s="27">
        <f t="shared" si="249"/>
        <v>2014</v>
      </c>
      <c r="O2656" s="25" t="str">
        <f t="shared" si="250"/>
        <v>May</v>
      </c>
      <c r="P2656" s="19">
        <f t="shared" si="251"/>
        <v>41802.958333333328</v>
      </c>
      <c r="Q2656" t="b">
        <v>0</v>
      </c>
      <c r="R2656">
        <v>6</v>
      </c>
      <c r="S2656" t="b">
        <v>0</v>
      </c>
      <c r="T2656" t="s">
        <v>8301</v>
      </c>
      <c r="U2656" s="8">
        <v>5.1000000000000004E-4</v>
      </c>
      <c r="V2656" s="17">
        <f t="shared" si="246"/>
        <v>8.5</v>
      </c>
      <c r="W2656" t="s">
        <v>8319</v>
      </c>
      <c r="X2656" t="s">
        <v>8355</v>
      </c>
    </row>
    <row r="2657" spans="1:24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21">
        <f t="shared" si="247"/>
        <v>42055.392662037033</v>
      </c>
      <c r="L2657" s="24">
        <v>42055.39266203704</v>
      </c>
      <c r="M2657" s="27">
        <f t="shared" si="248"/>
        <v>2</v>
      </c>
      <c r="N2657" s="27">
        <f t="shared" si="249"/>
        <v>2015</v>
      </c>
      <c r="O2657" s="25" t="str">
        <f t="shared" si="250"/>
        <v>Feb</v>
      </c>
      <c r="P2657" s="19">
        <f t="shared" si="251"/>
        <v>42115.350995370369</v>
      </c>
      <c r="Q2657" t="b">
        <v>0</v>
      </c>
      <c r="R2657">
        <v>43</v>
      </c>
      <c r="S2657" t="b">
        <v>0</v>
      </c>
      <c r="T2657" t="s">
        <v>8301</v>
      </c>
      <c r="U2657" s="8">
        <v>0.21033333333333334</v>
      </c>
      <c r="V2657" s="17">
        <f t="shared" si="246"/>
        <v>73.372093023255815</v>
      </c>
      <c r="W2657" t="s">
        <v>8319</v>
      </c>
      <c r="X2657" t="s">
        <v>8355</v>
      </c>
    </row>
    <row r="2658" spans="1:24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21">
        <f t="shared" si="247"/>
        <v>42381.657951388886</v>
      </c>
      <c r="L2658" s="24">
        <v>42381.657951388886</v>
      </c>
      <c r="M2658" s="27">
        <f t="shared" si="248"/>
        <v>1</v>
      </c>
      <c r="N2658" s="27">
        <f t="shared" si="249"/>
        <v>2016</v>
      </c>
      <c r="O2658" s="25" t="str">
        <f t="shared" si="250"/>
        <v>Jan</v>
      </c>
      <c r="P2658" s="19">
        <f t="shared" si="251"/>
        <v>42409.624999999993</v>
      </c>
      <c r="Q2658" t="b">
        <v>0</v>
      </c>
      <c r="R2658">
        <v>152</v>
      </c>
      <c r="S2658" t="b">
        <v>0</v>
      </c>
      <c r="T2658" t="s">
        <v>8301</v>
      </c>
      <c r="U2658" s="8">
        <v>0.11436666666666667</v>
      </c>
      <c r="V2658" s="17">
        <f t="shared" si="246"/>
        <v>112.86184210526316</v>
      </c>
      <c r="W2658" t="s">
        <v>8319</v>
      </c>
      <c r="X2658" t="s">
        <v>8355</v>
      </c>
    </row>
    <row r="2659" spans="1:24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21">
        <f t="shared" si="247"/>
        <v>42767.480185185188</v>
      </c>
      <c r="L2659" s="24">
        <v>42767.480185185188</v>
      </c>
      <c r="M2659" s="27">
        <f t="shared" si="248"/>
        <v>2</v>
      </c>
      <c r="N2659" s="27">
        <f t="shared" si="249"/>
        <v>2017</v>
      </c>
      <c r="O2659" s="25" t="str">
        <f t="shared" si="250"/>
        <v>Feb</v>
      </c>
      <c r="P2659" s="19">
        <f t="shared" si="251"/>
        <v>42806.583333333336</v>
      </c>
      <c r="Q2659" t="b">
        <v>0</v>
      </c>
      <c r="R2659">
        <v>59</v>
      </c>
      <c r="S2659" t="b">
        <v>0</v>
      </c>
      <c r="T2659" t="s">
        <v>8301</v>
      </c>
      <c r="U2659" s="8">
        <v>0.18737933333333334</v>
      </c>
      <c r="V2659" s="17">
        <f t="shared" si="246"/>
        <v>95.277627118644077</v>
      </c>
      <c r="W2659" t="s">
        <v>8319</v>
      </c>
      <c r="X2659" t="s">
        <v>8355</v>
      </c>
    </row>
    <row r="2660" spans="1:24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21">
        <f t="shared" si="247"/>
        <v>42551.720520833333</v>
      </c>
      <c r="L2660" s="24">
        <v>42551.720520833333</v>
      </c>
      <c r="M2660" s="27">
        <f t="shared" si="248"/>
        <v>6</v>
      </c>
      <c r="N2660" s="27">
        <f t="shared" si="249"/>
        <v>2016</v>
      </c>
      <c r="O2660" s="25" t="str">
        <f t="shared" si="250"/>
        <v>Jun</v>
      </c>
      <c r="P2660" s="19">
        <f t="shared" si="251"/>
        <v>42584.854166666664</v>
      </c>
      <c r="Q2660" t="b">
        <v>0</v>
      </c>
      <c r="R2660">
        <v>4</v>
      </c>
      <c r="S2660" t="b">
        <v>0</v>
      </c>
      <c r="T2660" t="s">
        <v>8301</v>
      </c>
      <c r="U2660" s="8">
        <v>9.2857142857142856E-4</v>
      </c>
      <c r="V2660" s="17">
        <f t="shared" si="246"/>
        <v>22.75</v>
      </c>
      <c r="W2660" t="s">
        <v>8319</v>
      </c>
      <c r="X2660" t="s">
        <v>8355</v>
      </c>
    </row>
    <row r="2661" spans="1:24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21">
        <f t="shared" si="247"/>
        <v>42551.675856481474</v>
      </c>
      <c r="L2661" s="24">
        <v>42551.675856481481</v>
      </c>
      <c r="M2661" s="27">
        <f t="shared" si="248"/>
        <v>6</v>
      </c>
      <c r="N2661" s="27">
        <f t="shared" si="249"/>
        <v>2016</v>
      </c>
      <c r="O2661" s="25" t="str">
        <f t="shared" si="250"/>
        <v>Jun</v>
      </c>
      <c r="P2661" s="19">
        <f t="shared" si="251"/>
        <v>42581.675856481474</v>
      </c>
      <c r="Q2661" t="b">
        <v>0</v>
      </c>
      <c r="R2661">
        <v>10</v>
      </c>
      <c r="S2661" t="b">
        <v>0</v>
      </c>
      <c r="T2661" t="s">
        <v>8301</v>
      </c>
      <c r="U2661" s="8">
        <v>2.720408163265306E-2</v>
      </c>
      <c r="V2661" s="17">
        <f t="shared" si="246"/>
        <v>133.30000000000001</v>
      </c>
      <c r="W2661" t="s">
        <v>8319</v>
      </c>
      <c r="X2661" t="s">
        <v>8355</v>
      </c>
    </row>
    <row r="2662" spans="1:24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21">
        <f t="shared" si="247"/>
        <v>42081.861226851848</v>
      </c>
      <c r="L2662" s="24">
        <v>42081.861226851855</v>
      </c>
      <c r="M2662" s="27">
        <f t="shared" si="248"/>
        <v>3</v>
      </c>
      <c r="N2662" s="27">
        <f t="shared" si="249"/>
        <v>2015</v>
      </c>
      <c r="O2662" s="25" t="str">
        <f t="shared" si="250"/>
        <v>Mar</v>
      </c>
      <c r="P2662" s="19">
        <f t="shared" si="251"/>
        <v>42111.861226851848</v>
      </c>
      <c r="Q2662" t="b">
        <v>0</v>
      </c>
      <c r="R2662">
        <v>5</v>
      </c>
      <c r="S2662" t="b">
        <v>0</v>
      </c>
      <c r="T2662" t="s">
        <v>8301</v>
      </c>
      <c r="U2662" s="8">
        <v>9.5E-4</v>
      </c>
      <c r="V2662" s="17">
        <f t="shared" si="246"/>
        <v>3.8</v>
      </c>
      <c r="W2662" t="s">
        <v>8319</v>
      </c>
      <c r="X2662" t="s">
        <v>8355</v>
      </c>
    </row>
    <row r="2663" spans="1:24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21">
        <f t="shared" si="247"/>
        <v>42272.504837962959</v>
      </c>
      <c r="L2663" s="24">
        <v>42272.504837962966</v>
      </c>
      <c r="M2663" s="27">
        <f t="shared" si="248"/>
        <v>9</v>
      </c>
      <c r="N2663" s="27">
        <f t="shared" si="249"/>
        <v>2015</v>
      </c>
      <c r="O2663" s="25" t="str">
        <f t="shared" si="250"/>
        <v>Sep</v>
      </c>
      <c r="P2663" s="19">
        <f t="shared" si="251"/>
        <v>42332.546504629623</v>
      </c>
      <c r="Q2663" t="b">
        <v>0</v>
      </c>
      <c r="R2663">
        <v>60</v>
      </c>
      <c r="S2663" t="b">
        <v>1</v>
      </c>
      <c r="T2663" t="s">
        <v>8302</v>
      </c>
      <c r="U2663" s="8">
        <v>1.0289999999999999</v>
      </c>
      <c r="V2663" s="17">
        <f t="shared" si="246"/>
        <v>85.75</v>
      </c>
      <c r="W2663" t="s">
        <v>8319</v>
      </c>
      <c r="X2663" t="s">
        <v>8356</v>
      </c>
    </row>
    <row r="2664" spans="1:24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21">
        <f t="shared" si="247"/>
        <v>41542.750115740739</v>
      </c>
      <c r="L2664" s="24">
        <v>41542.750115740739</v>
      </c>
      <c r="M2664" s="27">
        <f t="shared" si="248"/>
        <v>9</v>
      </c>
      <c r="N2664" s="27">
        <f t="shared" si="249"/>
        <v>2013</v>
      </c>
      <c r="O2664" s="25" t="str">
        <f t="shared" si="250"/>
        <v>Sep</v>
      </c>
      <c r="P2664" s="19">
        <f t="shared" si="251"/>
        <v>41572.750115740739</v>
      </c>
      <c r="Q2664" t="b">
        <v>0</v>
      </c>
      <c r="R2664">
        <v>80</v>
      </c>
      <c r="S2664" t="b">
        <v>1</v>
      </c>
      <c r="T2664" t="s">
        <v>8302</v>
      </c>
      <c r="U2664" s="8">
        <v>1.0680000000000001</v>
      </c>
      <c r="V2664" s="17">
        <f t="shared" si="246"/>
        <v>267</v>
      </c>
      <c r="W2664" t="s">
        <v>8319</v>
      </c>
      <c r="X2664" t="s">
        <v>8356</v>
      </c>
    </row>
    <row r="2665" spans="1:24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21">
        <f t="shared" si="247"/>
        <v>42207.538344907407</v>
      </c>
      <c r="L2665" s="24">
        <v>42207.538344907407</v>
      </c>
      <c r="M2665" s="27">
        <f t="shared" si="248"/>
        <v>7</v>
      </c>
      <c r="N2665" s="27">
        <f t="shared" si="249"/>
        <v>2015</v>
      </c>
      <c r="O2665" s="25" t="str">
        <f t="shared" si="250"/>
        <v>Jul</v>
      </c>
      <c r="P2665" s="19">
        <f t="shared" si="251"/>
        <v>42237.538344907407</v>
      </c>
      <c r="Q2665" t="b">
        <v>0</v>
      </c>
      <c r="R2665">
        <v>56</v>
      </c>
      <c r="S2665" t="b">
        <v>1</v>
      </c>
      <c r="T2665" t="s">
        <v>8302</v>
      </c>
      <c r="U2665" s="8">
        <v>1.0459624999999999</v>
      </c>
      <c r="V2665" s="17">
        <f t="shared" si="246"/>
        <v>373.55803571428572</v>
      </c>
      <c r="W2665" t="s">
        <v>8319</v>
      </c>
      <c r="X2665" t="s">
        <v>8356</v>
      </c>
    </row>
    <row r="2666" spans="1:24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21">
        <f t="shared" si="247"/>
        <v>42222.41443287037</v>
      </c>
      <c r="L2666" s="24">
        <v>42222.41443287037</v>
      </c>
      <c r="M2666" s="27">
        <f t="shared" si="248"/>
        <v>8</v>
      </c>
      <c r="N2666" s="27">
        <f t="shared" si="249"/>
        <v>2015</v>
      </c>
      <c r="O2666" s="25" t="str">
        <f t="shared" si="250"/>
        <v>Aug</v>
      </c>
      <c r="P2666" s="19">
        <f t="shared" si="251"/>
        <v>42251.416666666664</v>
      </c>
      <c r="Q2666" t="b">
        <v>0</v>
      </c>
      <c r="R2666">
        <v>104</v>
      </c>
      <c r="S2666" t="b">
        <v>1</v>
      </c>
      <c r="T2666" t="s">
        <v>8302</v>
      </c>
      <c r="U2666" s="8">
        <v>1.0342857142857143</v>
      </c>
      <c r="V2666" s="17">
        <f t="shared" si="246"/>
        <v>174.03846153846155</v>
      </c>
      <c r="W2666" t="s">
        <v>8319</v>
      </c>
      <c r="X2666" t="s">
        <v>8356</v>
      </c>
    </row>
    <row r="2667" spans="1:24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21">
        <f t="shared" si="247"/>
        <v>42312.817094907405</v>
      </c>
      <c r="L2667" s="24">
        <v>42312.817094907405</v>
      </c>
      <c r="M2667" s="27">
        <f t="shared" si="248"/>
        <v>11</v>
      </c>
      <c r="N2667" s="27">
        <f t="shared" si="249"/>
        <v>2015</v>
      </c>
      <c r="O2667" s="25" t="str">
        <f t="shared" si="250"/>
        <v>Nov</v>
      </c>
      <c r="P2667" s="19">
        <f t="shared" si="251"/>
        <v>42347.082638888889</v>
      </c>
      <c r="Q2667" t="b">
        <v>0</v>
      </c>
      <c r="R2667">
        <v>46</v>
      </c>
      <c r="S2667" t="b">
        <v>1</v>
      </c>
      <c r="T2667" t="s">
        <v>8302</v>
      </c>
      <c r="U2667" s="8">
        <v>1.2314285714285715</v>
      </c>
      <c r="V2667" s="17">
        <f t="shared" si="246"/>
        <v>93.695652173913047</v>
      </c>
      <c r="W2667" t="s">
        <v>8319</v>
      </c>
      <c r="X2667" t="s">
        <v>8356</v>
      </c>
    </row>
    <row r="2668" spans="1:24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21">
        <f t="shared" si="247"/>
        <v>42083.687199074069</v>
      </c>
      <c r="L2668" s="24">
        <v>42083.687199074076</v>
      </c>
      <c r="M2668" s="27">
        <f t="shared" si="248"/>
        <v>3</v>
      </c>
      <c r="N2668" s="27">
        <f t="shared" si="249"/>
        <v>2015</v>
      </c>
      <c r="O2668" s="25" t="str">
        <f t="shared" si="250"/>
        <v>Mar</v>
      </c>
      <c r="P2668" s="19">
        <f t="shared" si="251"/>
        <v>42128.687199074069</v>
      </c>
      <c r="Q2668" t="b">
        <v>0</v>
      </c>
      <c r="R2668">
        <v>206</v>
      </c>
      <c r="S2668" t="b">
        <v>1</v>
      </c>
      <c r="T2668" t="s">
        <v>8302</v>
      </c>
      <c r="U2668" s="8">
        <v>1.592951</v>
      </c>
      <c r="V2668" s="17">
        <f t="shared" si="246"/>
        <v>77.327718446601949</v>
      </c>
      <c r="W2668" t="s">
        <v>8319</v>
      </c>
      <c r="X2668" t="s">
        <v>8356</v>
      </c>
    </row>
    <row r="2669" spans="1:24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21">
        <f t="shared" si="247"/>
        <v>42235.55600694444</v>
      </c>
      <c r="L2669" s="24">
        <v>42235.556006944447</v>
      </c>
      <c r="M2669" s="27">
        <f t="shared" si="248"/>
        <v>8</v>
      </c>
      <c r="N2669" s="27">
        <f t="shared" si="249"/>
        <v>2015</v>
      </c>
      <c r="O2669" s="25" t="str">
        <f t="shared" si="250"/>
        <v>Aug</v>
      </c>
      <c r="P2669" s="19">
        <f t="shared" si="251"/>
        <v>42272.666666666664</v>
      </c>
      <c r="Q2669" t="b">
        <v>0</v>
      </c>
      <c r="R2669">
        <v>18</v>
      </c>
      <c r="S2669" t="b">
        <v>1</v>
      </c>
      <c r="T2669" t="s">
        <v>8302</v>
      </c>
      <c r="U2669" s="8">
        <v>1.1066666666666667</v>
      </c>
      <c r="V2669" s="17">
        <f t="shared" si="246"/>
        <v>92.222222222222229</v>
      </c>
      <c r="W2669" t="s">
        <v>8319</v>
      </c>
      <c r="X2669" t="s">
        <v>8356</v>
      </c>
    </row>
    <row r="2670" spans="1:24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21">
        <f t="shared" si="247"/>
        <v>42380.717777777776</v>
      </c>
      <c r="L2670" s="24">
        <v>42380.717777777776</v>
      </c>
      <c r="M2670" s="27">
        <f t="shared" si="248"/>
        <v>1</v>
      </c>
      <c r="N2670" s="27">
        <f t="shared" si="249"/>
        <v>2016</v>
      </c>
      <c r="O2670" s="25" t="str">
        <f t="shared" si="250"/>
        <v>Jan</v>
      </c>
      <c r="P2670" s="19">
        <f t="shared" si="251"/>
        <v>42410.717777777776</v>
      </c>
      <c r="Q2670" t="b">
        <v>0</v>
      </c>
      <c r="R2670">
        <v>28</v>
      </c>
      <c r="S2670" t="b">
        <v>1</v>
      </c>
      <c r="T2670" t="s">
        <v>8302</v>
      </c>
      <c r="U2670" s="8">
        <v>1.7070000000000001</v>
      </c>
      <c r="V2670" s="17">
        <f t="shared" si="246"/>
        <v>60.964285714285715</v>
      </c>
      <c r="W2670" t="s">
        <v>8319</v>
      </c>
      <c r="X2670" t="s">
        <v>8356</v>
      </c>
    </row>
    <row r="2671" spans="1:24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21">
        <f t="shared" si="247"/>
        <v>42275.380381944444</v>
      </c>
      <c r="L2671" s="24">
        <v>42275.380381944444</v>
      </c>
      <c r="M2671" s="27">
        <f t="shared" si="248"/>
        <v>9</v>
      </c>
      <c r="N2671" s="27">
        <f t="shared" si="249"/>
        <v>2015</v>
      </c>
      <c r="O2671" s="25" t="str">
        <f t="shared" si="250"/>
        <v>Sep</v>
      </c>
      <c r="P2671" s="19">
        <f t="shared" si="251"/>
        <v>42317.397222222215</v>
      </c>
      <c r="Q2671" t="b">
        <v>0</v>
      </c>
      <c r="R2671">
        <v>11</v>
      </c>
      <c r="S2671" t="b">
        <v>1</v>
      </c>
      <c r="T2671" t="s">
        <v>8302</v>
      </c>
      <c r="U2671" s="8">
        <v>1.25125</v>
      </c>
      <c r="V2671" s="17">
        <f t="shared" si="246"/>
        <v>91</v>
      </c>
      <c r="W2671" t="s">
        <v>8319</v>
      </c>
      <c r="X2671" t="s">
        <v>8356</v>
      </c>
    </row>
    <row r="2672" spans="1:24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21">
        <f t="shared" si="247"/>
        <v>42318.827499999992</v>
      </c>
      <c r="L2672" s="24">
        <v>42318.827499999999</v>
      </c>
      <c r="M2672" s="27">
        <f t="shared" si="248"/>
        <v>11</v>
      </c>
      <c r="N2672" s="27">
        <f t="shared" si="249"/>
        <v>2015</v>
      </c>
      <c r="O2672" s="25" t="str">
        <f t="shared" si="250"/>
        <v>Nov</v>
      </c>
      <c r="P2672" s="19">
        <f t="shared" si="251"/>
        <v>42378.827499999992</v>
      </c>
      <c r="Q2672" t="b">
        <v>1</v>
      </c>
      <c r="R2672">
        <v>60</v>
      </c>
      <c r="S2672" t="b">
        <v>0</v>
      </c>
      <c r="T2672" t="s">
        <v>8302</v>
      </c>
      <c r="U2672" s="8">
        <v>6.4158609339642042E-2</v>
      </c>
      <c r="V2672" s="17">
        <f t="shared" si="246"/>
        <v>41.583333333333336</v>
      </c>
      <c r="W2672" t="s">
        <v>8319</v>
      </c>
      <c r="X2672" t="s">
        <v>8356</v>
      </c>
    </row>
    <row r="2673" spans="1:24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21">
        <f t="shared" si="247"/>
        <v>41820.812268518515</v>
      </c>
      <c r="L2673" s="24">
        <v>41820.812268518515</v>
      </c>
      <c r="M2673" s="27">
        <f t="shared" si="248"/>
        <v>6</v>
      </c>
      <c r="N2673" s="27">
        <f t="shared" si="249"/>
        <v>2014</v>
      </c>
      <c r="O2673" s="25" t="str">
        <f t="shared" si="250"/>
        <v>Jun</v>
      </c>
      <c r="P2673" s="19">
        <f t="shared" si="251"/>
        <v>41848.812268518515</v>
      </c>
      <c r="Q2673" t="b">
        <v>1</v>
      </c>
      <c r="R2673">
        <v>84</v>
      </c>
      <c r="S2673" t="b">
        <v>0</v>
      </c>
      <c r="T2673" t="s">
        <v>8302</v>
      </c>
      <c r="U2673" s="8">
        <v>0.11344</v>
      </c>
      <c r="V2673" s="17">
        <f t="shared" si="246"/>
        <v>33.761904761904759</v>
      </c>
      <c r="W2673" t="s">
        <v>8319</v>
      </c>
      <c r="X2673" t="s">
        <v>8356</v>
      </c>
    </row>
    <row r="2674" spans="1:24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21">
        <f t="shared" si="247"/>
        <v>41962.54069444444</v>
      </c>
      <c r="L2674" s="24">
        <v>41962.540694444448</v>
      </c>
      <c r="M2674" s="27">
        <f t="shared" si="248"/>
        <v>11</v>
      </c>
      <c r="N2674" s="27">
        <f t="shared" si="249"/>
        <v>2014</v>
      </c>
      <c r="O2674" s="25" t="str">
        <f t="shared" si="250"/>
        <v>Nov</v>
      </c>
      <c r="P2674" s="19">
        <f t="shared" si="251"/>
        <v>41992.609722222223</v>
      </c>
      <c r="Q2674" t="b">
        <v>1</v>
      </c>
      <c r="R2674">
        <v>47</v>
      </c>
      <c r="S2674" t="b">
        <v>0</v>
      </c>
      <c r="T2674" t="s">
        <v>8302</v>
      </c>
      <c r="U2674" s="8">
        <v>0.33189999999999997</v>
      </c>
      <c r="V2674" s="17">
        <f t="shared" si="246"/>
        <v>70.61702127659575</v>
      </c>
      <c r="W2674" t="s">
        <v>8319</v>
      </c>
      <c r="X2674" t="s">
        <v>8356</v>
      </c>
    </row>
    <row r="2675" spans="1:24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21">
        <f t="shared" si="247"/>
        <v>42344.675810185181</v>
      </c>
      <c r="L2675" s="24">
        <v>42344.675810185188</v>
      </c>
      <c r="M2675" s="27">
        <f t="shared" si="248"/>
        <v>12</v>
      </c>
      <c r="N2675" s="27">
        <f t="shared" si="249"/>
        <v>2015</v>
      </c>
      <c r="O2675" s="25" t="str">
        <f t="shared" si="250"/>
        <v>Dec</v>
      </c>
      <c r="P2675" s="19">
        <f t="shared" si="251"/>
        <v>42366.041666666664</v>
      </c>
      <c r="Q2675" t="b">
        <v>1</v>
      </c>
      <c r="R2675">
        <v>66</v>
      </c>
      <c r="S2675" t="b">
        <v>0</v>
      </c>
      <c r="T2675" t="s">
        <v>8302</v>
      </c>
      <c r="U2675" s="8">
        <v>0.27579999999999999</v>
      </c>
      <c r="V2675" s="17">
        <f t="shared" si="246"/>
        <v>167.15151515151516</v>
      </c>
      <c r="W2675" t="s">
        <v>8319</v>
      </c>
      <c r="X2675" t="s">
        <v>8356</v>
      </c>
    </row>
    <row r="2676" spans="1:24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21">
        <f t="shared" si="247"/>
        <v>41912.333321759259</v>
      </c>
      <c r="L2676" s="24">
        <v>41912.333321759259</v>
      </c>
      <c r="M2676" s="27">
        <f t="shared" si="248"/>
        <v>9</v>
      </c>
      <c r="N2676" s="27">
        <f t="shared" si="249"/>
        <v>2014</v>
      </c>
      <c r="O2676" s="25" t="str">
        <f t="shared" si="250"/>
        <v>Sep</v>
      </c>
      <c r="P2676" s="19">
        <f t="shared" si="251"/>
        <v>41941.739583333328</v>
      </c>
      <c r="Q2676" t="b">
        <v>1</v>
      </c>
      <c r="R2676">
        <v>171</v>
      </c>
      <c r="S2676" t="b">
        <v>0</v>
      </c>
      <c r="T2676" t="s">
        <v>8302</v>
      </c>
      <c r="U2676" s="8">
        <v>0.62839999999999996</v>
      </c>
      <c r="V2676" s="17">
        <f t="shared" si="246"/>
        <v>128.61988304093566</v>
      </c>
      <c r="W2676" t="s">
        <v>8319</v>
      </c>
      <c r="X2676" t="s">
        <v>8356</v>
      </c>
    </row>
    <row r="2677" spans="1:24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21">
        <f t="shared" si="247"/>
        <v>42529.424421296295</v>
      </c>
      <c r="L2677" s="24">
        <v>42529.424421296295</v>
      </c>
      <c r="M2677" s="27">
        <f t="shared" si="248"/>
        <v>6</v>
      </c>
      <c r="N2677" s="27">
        <f t="shared" si="249"/>
        <v>2016</v>
      </c>
      <c r="O2677" s="25" t="str">
        <f t="shared" si="250"/>
        <v>Jun</v>
      </c>
      <c r="P2677" s="19">
        <f t="shared" si="251"/>
        <v>42555.999305555553</v>
      </c>
      <c r="Q2677" t="b">
        <v>1</v>
      </c>
      <c r="R2677">
        <v>29</v>
      </c>
      <c r="S2677" t="b">
        <v>0</v>
      </c>
      <c r="T2677" t="s">
        <v>8302</v>
      </c>
      <c r="U2677" s="8">
        <v>7.5880000000000003E-2</v>
      </c>
      <c r="V2677" s="17">
        <f t="shared" si="246"/>
        <v>65.41379310344827</v>
      </c>
      <c r="W2677" t="s">
        <v>8319</v>
      </c>
      <c r="X2677" t="s">
        <v>8356</v>
      </c>
    </row>
    <row r="2678" spans="1:24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21">
        <f t="shared" si="247"/>
        <v>41923.649178240739</v>
      </c>
      <c r="L2678" s="24">
        <v>41923.649178240739</v>
      </c>
      <c r="M2678" s="27">
        <f t="shared" si="248"/>
        <v>10</v>
      </c>
      <c r="N2678" s="27">
        <f t="shared" si="249"/>
        <v>2014</v>
      </c>
      <c r="O2678" s="25" t="str">
        <f t="shared" si="250"/>
        <v>Oct</v>
      </c>
      <c r="P2678" s="19">
        <f t="shared" si="251"/>
        <v>41953.690844907404</v>
      </c>
      <c r="Q2678" t="b">
        <v>0</v>
      </c>
      <c r="R2678">
        <v>9</v>
      </c>
      <c r="S2678" t="b">
        <v>0</v>
      </c>
      <c r="T2678" t="s">
        <v>8302</v>
      </c>
      <c r="U2678" s="8">
        <v>0.50380952380952382</v>
      </c>
      <c r="V2678" s="17">
        <f t="shared" si="246"/>
        <v>117.55555555555556</v>
      </c>
      <c r="W2678" t="s">
        <v>8319</v>
      </c>
      <c r="X2678" t="s">
        <v>8356</v>
      </c>
    </row>
    <row r="2679" spans="1:24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21">
        <f t="shared" si="247"/>
        <v>42482.416365740741</v>
      </c>
      <c r="L2679" s="24">
        <v>42482.416365740741</v>
      </c>
      <c r="M2679" s="27">
        <f t="shared" si="248"/>
        <v>4</v>
      </c>
      <c r="N2679" s="27">
        <f t="shared" si="249"/>
        <v>2016</v>
      </c>
      <c r="O2679" s="25" t="str">
        <f t="shared" si="250"/>
        <v>Apr</v>
      </c>
      <c r="P2679" s="19">
        <f t="shared" si="251"/>
        <v>42512.416365740741</v>
      </c>
      <c r="Q2679" t="b">
        <v>0</v>
      </c>
      <c r="R2679">
        <v>27</v>
      </c>
      <c r="S2679" t="b">
        <v>0</v>
      </c>
      <c r="T2679" t="s">
        <v>8302</v>
      </c>
      <c r="U2679" s="8">
        <v>0.17512820512820512</v>
      </c>
      <c r="V2679" s="17">
        <f t="shared" si="246"/>
        <v>126.48148148148148</v>
      </c>
      <c r="W2679" t="s">
        <v>8319</v>
      </c>
      <c r="X2679" t="s">
        <v>8356</v>
      </c>
    </row>
    <row r="2680" spans="1:24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21">
        <f t="shared" si="247"/>
        <v>41792.821099537039</v>
      </c>
      <c r="L2680" s="24">
        <v>41792.821099537039</v>
      </c>
      <c r="M2680" s="27">
        <f t="shared" si="248"/>
        <v>6</v>
      </c>
      <c r="N2680" s="27">
        <f t="shared" si="249"/>
        <v>2014</v>
      </c>
      <c r="O2680" s="25" t="str">
        <f t="shared" si="250"/>
        <v>Jun</v>
      </c>
      <c r="P2680" s="19">
        <f t="shared" si="251"/>
        <v>41822.821099537039</v>
      </c>
      <c r="Q2680" t="b">
        <v>0</v>
      </c>
      <c r="R2680">
        <v>2</v>
      </c>
      <c r="S2680" t="b">
        <v>0</v>
      </c>
      <c r="T2680" t="s">
        <v>8302</v>
      </c>
      <c r="U2680" s="8">
        <v>1.3750000000000001E-4</v>
      </c>
      <c r="V2680" s="17">
        <f t="shared" si="246"/>
        <v>550</v>
      </c>
      <c r="W2680" t="s">
        <v>8319</v>
      </c>
      <c r="X2680" t="s">
        <v>8356</v>
      </c>
    </row>
    <row r="2681" spans="1:24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21">
        <f t="shared" si="247"/>
        <v>42241.589872685181</v>
      </c>
      <c r="L2681" s="24">
        <v>42241.589872685188</v>
      </c>
      <c r="M2681" s="27">
        <f t="shared" si="248"/>
        <v>8</v>
      </c>
      <c r="N2681" s="27">
        <f t="shared" si="249"/>
        <v>2015</v>
      </c>
      <c r="O2681" s="25" t="str">
        <f t="shared" si="250"/>
        <v>Aug</v>
      </c>
      <c r="P2681" s="19">
        <f t="shared" si="251"/>
        <v>42271.589872685181</v>
      </c>
      <c r="Q2681" t="b">
        <v>0</v>
      </c>
      <c r="R2681">
        <v>3</v>
      </c>
      <c r="S2681" t="b">
        <v>0</v>
      </c>
      <c r="T2681" t="s">
        <v>8302</v>
      </c>
      <c r="U2681" s="8">
        <v>3.3E-3</v>
      </c>
      <c r="V2681" s="17">
        <f t="shared" si="246"/>
        <v>44</v>
      </c>
      <c r="W2681" t="s">
        <v>8319</v>
      </c>
      <c r="X2681" t="s">
        <v>8356</v>
      </c>
    </row>
    <row r="2682" spans="1:24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21">
        <f t="shared" si="247"/>
        <v>42032.792754629627</v>
      </c>
      <c r="L2682" s="24">
        <v>42032.792754629627</v>
      </c>
      <c r="M2682" s="27">
        <f t="shared" si="248"/>
        <v>1</v>
      </c>
      <c r="N2682" s="27">
        <f t="shared" si="249"/>
        <v>2015</v>
      </c>
      <c r="O2682" s="25" t="str">
        <f t="shared" si="250"/>
        <v>Jan</v>
      </c>
      <c r="P2682" s="19">
        <f t="shared" si="251"/>
        <v>42062.792754629627</v>
      </c>
      <c r="Q2682" t="b">
        <v>0</v>
      </c>
      <c r="R2682">
        <v>4</v>
      </c>
      <c r="S2682" t="b">
        <v>0</v>
      </c>
      <c r="T2682" t="s">
        <v>8302</v>
      </c>
      <c r="U2682" s="8">
        <v>8.6250000000000007E-3</v>
      </c>
      <c r="V2682" s="17">
        <f t="shared" si="246"/>
        <v>69</v>
      </c>
      <c r="W2682" t="s">
        <v>8319</v>
      </c>
      <c r="X2682" t="s">
        <v>8356</v>
      </c>
    </row>
    <row r="2683" spans="1:24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21">
        <f t="shared" si="247"/>
        <v>42436.003368055557</v>
      </c>
      <c r="L2683" s="24">
        <v>42436.003368055557</v>
      </c>
      <c r="M2683" s="27">
        <f t="shared" si="248"/>
        <v>3</v>
      </c>
      <c r="N2683" s="27">
        <f t="shared" si="249"/>
        <v>2016</v>
      </c>
      <c r="O2683" s="25" t="str">
        <f t="shared" si="250"/>
        <v>Mar</v>
      </c>
      <c r="P2683" s="19">
        <f t="shared" si="251"/>
        <v>42465.961701388886</v>
      </c>
      <c r="Q2683" t="b">
        <v>0</v>
      </c>
      <c r="R2683">
        <v>2</v>
      </c>
      <c r="S2683" t="b">
        <v>0</v>
      </c>
      <c r="T2683" t="s">
        <v>8284</v>
      </c>
      <c r="U2683" s="8">
        <v>6.875E-3</v>
      </c>
      <c r="V2683" s="17">
        <f t="shared" si="246"/>
        <v>27.5</v>
      </c>
      <c r="W2683" t="s">
        <v>8336</v>
      </c>
      <c r="X2683" t="s">
        <v>8337</v>
      </c>
    </row>
    <row r="2684" spans="1:24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21">
        <f t="shared" si="247"/>
        <v>41805.686921296292</v>
      </c>
      <c r="L2684" s="24">
        <v>41805.686921296299</v>
      </c>
      <c r="M2684" s="27">
        <f t="shared" si="248"/>
        <v>6</v>
      </c>
      <c r="N2684" s="27">
        <f t="shared" si="249"/>
        <v>2014</v>
      </c>
      <c r="O2684" s="25" t="str">
        <f t="shared" si="250"/>
        <v>Jun</v>
      </c>
      <c r="P2684" s="19">
        <f t="shared" si="251"/>
        <v>41830.686921296292</v>
      </c>
      <c r="Q2684" t="b">
        <v>0</v>
      </c>
      <c r="R2684">
        <v>20</v>
      </c>
      <c r="S2684" t="b">
        <v>0</v>
      </c>
      <c r="T2684" t="s">
        <v>8284</v>
      </c>
      <c r="U2684" s="8">
        <v>0.28299999999999997</v>
      </c>
      <c r="V2684" s="17">
        <f t="shared" si="246"/>
        <v>84.9</v>
      </c>
      <c r="W2684" t="s">
        <v>8336</v>
      </c>
      <c r="X2684" t="s">
        <v>8337</v>
      </c>
    </row>
    <row r="2685" spans="1:24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21">
        <f t="shared" si="247"/>
        <v>41932.663657407407</v>
      </c>
      <c r="L2685" s="24">
        <v>41932.663657407407</v>
      </c>
      <c r="M2685" s="27">
        <f t="shared" si="248"/>
        <v>10</v>
      </c>
      <c r="N2685" s="27">
        <f t="shared" si="249"/>
        <v>2014</v>
      </c>
      <c r="O2685" s="25" t="str">
        <f t="shared" si="250"/>
        <v>Oct</v>
      </c>
      <c r="P2685" s="19">
        <f t="shared" si="251"/>
        <v>41965.040972222218</v>
      </c>
      <c r="Q2685" t="b">
        <v>0</v>
      </c>
      <c r="R2685">
        <v>3</v>
      </c>
      <c r="S2685" t="b">
        <v>0</v>
      </c>
      <c r="T2685" t="s">
        <v>8284</v>
      </c>
      <c r="U2685" s="8">
        <v>2.3999999999999998E-3</v>
      </c>
      <c r="V2685" s="17">
        <f t="shared" si="246"/>
        <v>12</v>
      </c>
      <c r="W2685" t="s">
        <v>8336</v>
      </c>
      <c r="X2685" t="s">
        <v>8337</v>
      </c>
    </row>
    <row r="2686" spans="1:24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21">
        <f t="shared" si="247"/>
        <v>42034.546759259254</v>
      </c>
      <c r="L2686" s="24">
        <v>42034.546759259261</v>
      </c>
      <c r="M2686" s="27">
        <f t="shared" si="248"/>
        <v>1</v>
      </c>
      <c r="N2686" s="27">
        <f t="shared" si="249"/>
        <v>2015</v>
      </c>
      <c r="O2686" s="25" t="str">
        <f t="shared" si="250"/>
        <v>Jan</v>
      </c>
      <c r="P2686" s="19">
        <f t="shared" si="251"/>
        <v>42064.546759259254</v>
      </c>
      <c r="Q2686" t="b">
        <v>0</v>
      </c>
      <c r="R2686">
        <v>4</v>
      </c>
      <c r="S2686" t="b">
        <v>0</v>
      </c>
      <c r="T2686" t="s">
        <v>8284</v>
      </c>
      <c r="U2686" s="8">
        <v>1.1428571428571429E-2</v>
      </c>
      <c r="V2686" s="17">
        <f t="shared" si="246"/>
        <v>200</v>
      </c>
      <c r="W2686" t="s">
        <v>8336</v>
      </c>
      <c r="X2686" t="s">
        <v>8337</v>
      </c>
    </row>
    <row r="2687" spans="1:24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21">
        <f t="shared" si="247"/>
        <v>41820.706307870372</v>
      </c>
      <c r="L2687" s="24">
        <v>41820.706307870372</v>
      </c>
      <c r="M2687" s="27">
        <f t="shared" si="248"/>
        <v>6</v>
      </c>
      <c r="N2687" s="27">
        <f t="shared" si="249"/>
        <v>2014</v>
      </c>
      <c r="O2687" s="25" t="str">
        <f t="shared" si="250"/>
        <v>Jun</v>
      </c>
      <c r="P2687" s="19">
        <f t="shared" si="251"/>
        <v>41860.706307870372</v>
      </c>
      <c r="Q2687" t="b">
        <v>0</v>
      </c>
      <c r="R2687">
        <v>1</v>
      </c>
      <c r="S2687" t="b">
        <v>0</v>
      </c>
      <c r="T2687" t="s">
        <v>8284</v>
      </c>
      <c r="U2687" s="8">
        <v>2.0000000000000001E-4</v>
      </c>
      <c r="V2687" s="17">
        <f t="shared" si="246"/>
        <v>10</v>
      </c>
      <c r="W2687" t="s">
        <v>8336</v>
      </c>
      <c r="X2687" t="s">
        <v>8337</v>
      </c>
    </row>
    <row r="2688" spans="1:24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21">
        <f t="shared" si="247"/>
        <v>42061.487615740734</v>
      </c>
      <c r="L2688" s="24">
        <v>42061.487615740742</v>
      </c>
      <c r="M2688" s="27">
        <f t="shared" si="248"/>
        <v>2</v>
      </c>
      <c r="N2688" s="27">
        <f t="shared" si="249"/>
        <v>2015</v>
      </c>
      <c r="O2688" s="25" t="str">
        <f t="shared" si="250"/>
        <v>Feb</v>
      </c>
      <c r="P2688" s="19">
        <f t="shared" si="251"/>
        <v>42121.44594907407</v>
      </c>
      <c r="Q2688" t="b">
        <v>0</v>
      </c>
      <c r="R2688">
        <v>0</v>
      </c>
      <c r="S2688" t="b">
        <v>0</v>
      </c>
      <c r="T2688" t="s">
        <v>8284</v>
      </c>
      <c r="U2688" s="8">
        <v>0</v>
      </c>
      <c r="V2688" s="17" t="e">
        <f t="shared" si="246"/>
        <v>#DIV/0!</v>
      </c>
      <c r="W2688" t="s">
        <v>8336</v>
      </c>
      <c r="X2688" t="s">
        <v>8337</v>
      </c>
    </row>
    <row r="2689" spans="1:24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21">
        <f t="shared" si="247"/>
        <v>41892.766469907401</v>
      </c>
      <c r="L2689" s="24">
        <v>41892.766469907408</v>
      </c>
      <c r="M2689" s="27">
        <f t="shared" si="248"/>
        <v>9</v>
      </c>
      <c r="N2689" s="27">
        <f t="shared" si="249"/>
        <v>2014</v>
      </c>
      <c r="O2689" s="25" t="str">
        <f t="shared" si="250"/>
        <v>Sep</v>
      </c>
      <c r="P2689" s="19">
        <f t="shared" si="251"/>
        <v>41912.766469907401</v>
      </c>
      <c r="Q2689" t="b">
        <v>0</v>
      </c>
      <c r="R2689">
        <v>0</v>
      </c>
      <c r="S2689" t="b">
        <v>0</v>
      </c>
      <c r="T2689" t="s">
        <v>8284</v>
      </c>
      <c r="U2689" s="8">
        <v>0</v>
      </c>
      <c r="V2689" s="17" t="e">
        <f t="shared" si="246"/>
        <v>#DIV/0!</v>
      </c>
      <c r="W2689" t="s">
        <v>8336</v>
      </c>
      <c r="X2689" t="s">
        <v>8337</v>
      </c>
    </row>
    <row r="2690" spans="1:24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21">
        <f t="shared" si="247"/>
        <v>42154.431921296295</v>
      </c>
      <c r="L2690" s="24">
        <v>42154.431921296295</v>
      </c>
      <c r="M2690" s="27">
        <f t="shared" si="248"/>
        <v>5</v>
      </c>
      <c r="N2690" s="27">
        <f t="shared" si="249"/>
        <v>2015</v>
      </c>
      <c r="O2690" s="25" t="str">
        <f t="shared" si="250"/>
        <v>May</v>
      </c>
      <c r="P2690" s="19">
        <f t="shared" si="251"/>
        <v>42184.431921296295</v>
      </c>
      <c r="Q2690" t="b">
        <v>0</v>
      </c>
      <c r="R2690">
        <v>14</v>
      </c>
      <c r="S2690" t="b">
        <v>0</v>
      </c>
      <c r="T2690" t="s">
        <v>8284</v>
      </c>
      <c r="U2690" s="8">
        <v>1.48E-3</v>
      </c>
      <c r="V2690" s="17">
        <f t="shared" ref="V2690:V2753" si="252">E2690/R2690</f>
        <v>5.2857142857142856</v>
      </c>
      <c r="W2690" t="s">
        <v>8336</v>
      </c>
      <c r="X2690" t="s">
        <v>8337</v>
      </c>
    </row>
    <row r="2691" spans="1:24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21">
        <f t="shared" ref="K2691:K2754" si="253">(J2690/86400)+25569+(-5/24)</f>
        <v>42027.910532407404</v>
      </c>
      <c r="L2691" s="24">
        <v>42027.910532407404</v>
      </c>
      <c r="M2691" s="27">
        <f t="shared" ref="M2691:M2754" si="254">MONTH(L2691)</f>
        <v>1</v>
      </c>
      <c r="N2691" s="27">
        <f t="shared" ref="N2691:N2754" si="255">YEAR(L2691)</f>
        <v>2015</v>
      </c>
      <c r="O2691" s="25" t="str">
        <f t="shared" ref="O2691:O2754" si="256">VLOOKUP($M2691,$AI$3:$AJ$14,2,FALSE)</f>
        <v>Jan</v>
      </c>
      <c r="P2691" s="19">
        <f t="shared" ref="P2691:P2754" si="257">(I2690/86400)+25569+(-5/24)</f>
        <v>42058.916666666664</v>
      </c>
      <c r="Q2691" t="b">
        <v>0</v>
      </c>
      <c r="R2691">
        <v>1</v>
      </c>
      <c r="S2691" t="b">
        <v>0</v>
      </c>
      <c r="T2691" t="s">
        <v>8284</v>
      </c>
      <c r="U2691" s="8">
        <v>2.8571428571428571E-5</v>
      </c>
      <c r="V2691" s="17">
        <f t="shared" si="252"/>
        <v>1</v>
      </c>
      <c r="W2691" t="s">
        <v>8336</v>
      </c>
      <c r="X2691" t="s">
        <v>8337</v>
      </c>
    </row>
    <row r="2692" spans="1:24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21">
        <f t="shared" si="253"/>
        <v>42551.75335648148</v>
      </c>
      <c r="L2692" s="24">
        <v>42551.75335648148</v>
      </c>
      <c r="M2692" s="27">
        <f t="shared" si="254"/>
        <v>6</v>
      </c>
      <c r="N2692" s="27">
        <f t="shared" si="255"/>
        <v>2016</v>
      </c>
      <c r="O2692" s="25" t="str">
        <f t="shared" si="256"/>
        <v>Jun</v>
      </c>
      <c r="P2692" s="19">
        <f t="shared" si="257"/>
        <v>42581.75335648148</v>
      </c>
      <c r="Q2692" t="b">
        <v>0</v>
      </c>
      <c r="R2692">
        <v>118</v>
      </c>
      <c r="S2692" t="b">
        <v>0</v>
      </c>
      <c r="T2692" t="s">
        <v>8284</v>
      </c>
      <c r="U2692" s="8">
        <v>0.107325</v>
      </c>
      <c r="V2692" s="17">
        <f t="shared" si="252"/>
        <v>72.762711864406782</v>
      </c>
      <c r="W2692" t="s">
        <v>8336</v>
      </c>
      <c r="X2692" t="s">
        <v>8337</v>
      </c>
    </row>
    <row r="2693" spans="1:24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21">
        <f t="shared" si="253"/>
        <v>42112.89671296296</v>
      </c>
      <c r="L2693" s="24">
        <v>42112.89671296296</v>
      </c>
      <c r="M2693" s="27">
        <f t="shared" si="254"/>
        <v>4</v>
      </c>
      <c r="N2693" s="27">
        <f t="shared" si="255"/>
        <v>2015</v>
      </c>
      <c r="O2693" s="25" t="str">
        <f t="shared" si="256"/>
        <v>Apr</v>
      </c>
      <c r="P2693" s="19">
        <f t="shared" si="257"/>
        <v>42157.89671296296</v>
      </c>
      <c r="Q2693" t="b">
        <v>0</v>
      </c>
      <c r="R2693">
        <v>2</v>
      </c>
      <c r="S2693" t="b">
        <v>0</v>
      </c>
      <c r="T2693" t="s">
        <v>8284</v>
      </c>
      <c r="U2693" s="8">
        <v>5.3846153846153844E-4</v>
      </c>
      <c r="V2693" s="17">
        <f t="shared" si="252"/>
        <v>17.5</v>
      </c>
      <c r="W2693" t="s">
        <v>8336</v>
      </c>
      <c r="X2693" t="s">
        <v>8337</v>
      </c>
    </row>
    <row r="2694" spans="1:24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21">
        <f t="shared" si="253"/>
        <v>42089.515706018516</v>
      </c>
      <c r="L2694" s="24">
        <v>42089.515706018516</v>
      </c>
      <c r="M2694" s="27">
        <f t="shared" si="254"/>
        <v>3</v>
      </c>
      <c r="N2694" s="27">
        <f t="shared" si="255"/>
        <v>2015</v>
      </c>
      <c r="O2694" s="25" t="str">
        <f t="shared" si="256"/>
        <v>Mar</v>
      </c>
      <c r="P2694" s="19">
        <f t="shared" si="257"/>
        <v>42134.515706018516</v>
      </c>
      <c r="Q2694" t="b">
        <v>0</v>
      </c>
      <c r="R2694">
        <v>1</v>
      </c>
      <c r="S2694" t="b">
        <v>0</v>
      </c>
      <c r="T2694" t="s">
        <v>8284</v>
      </c>
      <c r="U2694" s="8">
        <v>7.1428571428571426E-3</v>
      </c>
      <c r="V2694" s="17">
        <f t="shared" si="252"/>
        <v>25</v>
      </c>
      <c r="W2694" t="s">
        <v>8336</v>
      </c>
      <c r="X2694" t="s">
        <v>8337</v>
      </c>
    </row>
    <row r="2695" spans="1:24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21">
        <f t="shared" si="253"/>
        <v>42058.125694444439</v>
      </c>
      <c r="L2695" s="24">
        <v>42058.125694444447</v>
      </c>
      <c r="M2695" s="27">
        <f t="shared" si="254"/>
        <v>2</v>
      </c>
      <c r="N2695" s="27">
        <f t="shared" si="255"/>
        <v>2015</v>
      </c>
      <c r="O2695" s="25" t="str">
        <f t="shared" si="256"/>
        <v>Feb</v>
      </c>
      <c r="P2695" s="19">
        <f t="shared" si="257"/>
        <v>42088.084027777775</v>
      </c>
      <c r="Q2695" t="b">
        <v>0</v>
      </c>
      <c r="R2695">
        <v>3</v>
      </c>
      <c r="S2695" t="b">
        <v>0</v>
      </c>
      <c r="T2695" t="s">
        <v>8284</v>
      </c>
      <c r="U2695" s="8">
        <v>8.0000000000000002E-3</v>
      </c>
      <c r="V2695" s="17">
        <f t="shared" si="252"/>
        <v>13.333333333333334</v>
      </c>
      <c r="W2695" t="s">
        <v>8336</v>
      </c>
      <c r="X2695" t="s">
        <v>8337</v>
      </c>
    </row>
    <row r="2696" spans="1:24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21">
        <f t="shared" si="253"/>
        <v>41833.930162037032</v>
      </c>
      <c r="L2696" s="24">
        <v>41833.930162037039</v>
      </c>
      <c r="M2696" s="27">
        <f t="shared" si="254"/>
        <v>7</v>
      </c>
      <c r="N2696" s="27">
        <f t="shared" si="255"/>
        <v>2014</v>
      </c>
      <c r="O2696" s="25" t="str">
        <f t="shared" si="256"/>
        <v>Jul</v>
      </c>
      <c r="P2696" s="19">
        <f t="shared" si="257"/>
        <v>41863.930162037032</v>
      </c>
      <c r="Q2696" t="b">
        <v>0</v>
      </c>
      <c r="R2696">
        <v>1</v>
      </c>
      <c r="S2696" t="b">
        <v>0</v>
      </c>
      <c r="T2696" t="s">
        <v>8284</v>
      </c>
      <c r="U2696" s="8">
        <v>3.3333333333333335E-5</v>
      </c>
      <c r="V2696" s="17">
        <f t="shared" si="252"/>
        <v>1</v>
      </c>
      <c r="W2696" t="s">
        <v>8336</v>
      </c>
      <c r="X2696" t="s">
        <v>8337</v>
      </c>
    </row>
    <row r="2697" spans="1:24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21">
        <f t="shared" si="253"/>
        <v>41877.932164351849</v>
      </c>
      <c r="L2697" s="24">
        <v>41877.932164351849</v>
      </c>
      <c r="M2697" s="27">
        <f t="shared" si="254"/>
        <v>8</v>
      </c>
      <c r="N2697" s="27">
        <f t="shared" si="255"/>
        <v>2014</v>
      </c>
      <c r="O2697" s="25" t="str">
        <f t="shared" si="256"/>
        <v>Aug</v>
      </c>
      <c r="P2697" s="19">
        <f t="shared" si="257"/>
        <v>41907.932164351849</v>
      </c>
      <c r="Q2697" t="b">
        <v>0</v>
      </c>
      <c r="R2697">
        <v>3</v>
      </c>
      <c r="S2697" t="b">
        <v>0</v>
      </c>
      <c r="T2697" t="s">
        <v>8284</v>
      </c>
      <c r="U2697" s="8">
        <v>4.7333333333333333E-3</v>
      </c>
      <c r="V2697" s="17">
        <f t="shared" si="252"/>
        <v>23.666666666666668</v>
      </c>
      <c r="W2697" t="s">
        <v>8336</v>
      </c>
      <c r="X2697" t="s">
        <v>8337</v>
      </c>
    </row>
    <row r="2698" spans="1:24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21">
        <f t="shared" si="253"/>
        <v>42047.973587962959</v>
      </c>
      <c r="L2698" s="24">
        <v>42047.973587962966</v>
      </c>
      <c r="M2698" s="27">
        <f t="shared" si="254"/>
        <v>2</v>
      </c>
      <c r="N2698" s="27">
        <f t="shared" si="255"/>
        <v>2015</v>
      </c>
      <c r="O2698" s="25" t="str">
        <f t="shared" si="256"/>
        <v>Feb</v>
      </c>
      <c r="P2698" s="19">
        <f t="shared" si="257"/>
        <v>42107.931921296295</v>
      </c>
      <c r="Q2698" t="b">
        <v>0</v>
      </c>
      <c r="R2698">
        <v>38</v>
      </c>
      <c r="S2698" t="b">
        <v>0</v>
      </c>
      <c r="T2698" t="s">
        <v>8284</v>
      </c>
      <c r="U2698" s="8">
        <v>5.6500000000000002E-2</v>
      </c>
      <c r="V2698" s="17">
        <f t="shared" si="252"/>
        <v>89.21052631578948</v>
      </c>
      <c r="W2698" t="s">
        <v>8336</v>
      </c>
      <c r="X2698" t="s">
        <v>8337</v>
      </c>
    </row>
    <row r="2699" spans="1:24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21">
        <f t="shared" si="253"/>
        <v>41964.636111111111</v>
      </c>
      <c r="L2699" s="24">
        <v>41964.636111111111</v>
      </c>
      <c r="M2699" s="27">
        <f t="shared" si="254"/>
        <v>11</v>
      </c>
      <c r="N2699" s="27">
        <f t="shared" si="255"/>
        <v>2014</v>
      </c>
      <c r="O2699" s="25" t="str">
        <f t="shared" si="256"/>
        <v>Nov</v>
      </c>
      <c r="P2699" s="19">
        <f t="shared" si="257"/>
        <v>41998.636111111111</v>
      </c>
      <c r="Q2699" t="b">
        <v>0</v>
      </c>
      <c r="R2699">
        <v>52</v>
      </c>
      <c r="S2699" t="b">
        <v>0</v>
      </c>
      <c r="T2699" t="s">
        <v>8284</v>
      </c>
      <c r="U2699" s="8">
        <v>0.26352173913043481</v>
      </c>
      <c r="V2699" s="17">
        <f t="shared" si="252"/>
        <v>116.55769230769231</v>
      </c>
      <c r="W2699" t="s">
        <v>8336</v>
      </c>
      <c r="X2699" t="s">
        <v>8337</v>
      </c>
    </row>
    <row r="2700" spans="1:24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21">
        <f t="shared" si="253"/>
        <v>42187.731747685182</v>
      </c>
      <c r="L2700" s="24">
        <v>42187.731747685182</v>
      </c>
      <c r="M2700" s="27">
        <f t="shared" si="254"/>
        <v>7</v>
      </c>
      <c r="N2700" s="27">
        <f t="shared" si="255"/>
        <v>2015</v>
      </c>
      <c r="O2700" s="25" t="str">
        <f t="shared" si="256"/>
        <v>Jul</v>
      </c>
      <c r="P2700" s="19">
        <f t="shared" si="257"/>
        <v>42218.708333333336</v>
      </c>
      <c r="Q2700" t="b">
        <v>0</v>
      </c>
      <c r="R2700">
        <v>2</v>
      </c>
      <c r="S2700" t="b">
        <v>0</v>
      </c>
      <c r="T2700" t="s">
        <v>8284</v>
      </c>
      <c r="U2700" s="8">
        <v>3.2512500000000002E-3</v>
      </c>
      <c r="V2700" s="17">
        <f t="shared" si="252"/>
        <v>13.005000000000001</v>
      </c>
      <c r="W2700" t="s">
        <v>8336</v>
      </c>
      <c r="X2700" t="s">
        <v>8337</v>
      </c>
    </row>
    <row r="2701" spans="1:24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21">
        <f t="shared" si="253"/>
        <v>41787.689907407403</v>
      </c>
      <c r="L2701" s="24">
        <v>41787.68990740741</v>
      </c>
      <c r="M2701" s="27">
        <f t="shared" si="254"/>
        <v>5</v>
      </c>
      <c r="N2701" s="27">
        <f t="shared" si="255"/>
        <v>2014</v>
      </c>
      <c r="O2701" s="25" t="str">
        <f t="shared" si="256"/>
        <v>May</v>
      </c>
      <c r="P2701" s="19">
        <f t="shared" si="257"/>
        <v>41817.689907407403</v>
      </c>
      <c r="Q2701" t="b">
        <v>0</v>
      </c>
      <c r="R2701">
        <v>0</v>
      </c>
      <c r="S2701" t="b">
        <v>0</v>
      </c>
      <c r="T2701" t="s">
        <v>8284</v>
      </c>
      <c r="U2701" s="8">
        <v>0</v>
      </c>
      <c r="V2701" s="17" t="e">
        <f t="shared" si="252"/>
        <v>#DIV/0!</v>
      </c>
      <c r="W2701" t="s">
        <v>8336</v>
      </c>
      <c r="X2701" t="s">
        <v>8337</v>
      </c>
    </row>
    <row r="2702" spans="1:24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21">
        <f t="shared" si="253"/>
        <v>41829.688229166662</v>
      </c>
      <c r="L2702" s="24">
        <v>41829.68822916667</v>
      </c>
      <c r="M2702" s="27">
        <f t="shared" si="254"/>
        <v>7</v>
      </c>
      <c r="N2702" s="27">
        <f t="shared" si="255"/>
        <v>2014</v>
      </c>
      <c r="O2702" s="25" t="str">
        <f t="shared" si="256"/>
        <v>Jul</v>
      </c>
      <c r="P2702" s="19">
        <f t="shared" si="257"/>
        <v>41859.688229166662</v>
      </c>
      <c r="Q2702" t="b">
        <v>0</v>
      </c>
      <c r="R2702">
        <v>4</v>
      </c>
      <c r="S2702" t="b">
        <v>0</v>
      </c>
      <c r="T2702" t="s">
        <v>8284</v>
      </c>
      <c r="U2702" s="8">
        <v>7.0007000700070005E-3</v>
      </c>
      <c r="V2702" s="17">
        <f t="shared" si="252"/>
        <v>17.5</v>
      </c>
      <c r="W2702" t="s">
        <v>8336</v>
      </c>
      <c r="X2702" t="s">
        <v>8337</v>
      </c>
    </row>
    <row r="2703" spans="1:24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21">
        <f t="shared" si="253"/>
        <v>41870.666342592587</v>
      </c>
      <c r="L2703" s="24">
        <v>41870.666342592594</v>
      </c>
      <c r="M2703" s="27">
        <f t="shared" si="254"/>
        <v>8</v>
      </c>
      <c r="N2703" s="27">
        <f t="shared" si="255"/>
        <v>2014</v>
      </c>
      <c r="O2703" s="25" t="str">
        <f t="shared" si="256"/>
        <v>Aug</v>
      </c>
      <c r="P2703" s="19">
        <f t="shared" si="257"/>
        <v>41900.666342592587</v>
      </c>
      <c r="Q2703" t="b">
        <v>0</v>
      </c>
      <c r="R2703">
        <v>46</v>
      </c>
      <c r="S2703" t="b">
        <v>0</v>
      </c>
      <c r="T2703" t="s">
        <v>8303</v>
      </c>
      <c r="U2703" s="8">
        <v>0.46176470588235297</v>
      </c>
      <c r="V2703" s="17">
        <f t="shared" si="252"/>
        <v>34.130434782608695</v>
      </c>
      <c r="W2703" t="s">
        <v>8317</v>
      </c>
      <c r="X2703" t="s">
        <v>8357</v>
      </c>
    </row>
    <row r="2704" spans="1:24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21">
        <f t="shared" si="253"/>
        <v>42801.566365740735</v>
      </c>
      <c r="L2704" s="24">
        <v>42801.566365740742</v>
      </c>
      <c r="M2704" s="27">
        <f t="shared" si="254"/>
        <v>3</v>
      </c>
      <c r="N2704" s="27">
        <f t="shared" si="255"/>
        <v>2017</v>
      </c>
      <c r="O2704" s="25" t="str">
        <f t="shared" si="256"/>
        <v>Mar</v>
      </c>
      <c r="P2704" s="19">
        <f t="shared" si="257"/>
        <v>42832.524699074071</v>
      </c>
      <c r="Q2704" t="b">
        <v>1</v>
      </c>
      <c r="R2704">
        <v>26</v>
      </c>
      <c r="S2704" t="b">
        <v>0</v>
      </c>
      <c r="T2704" t="s">
        <v>8303</v>
      </c>
      <c r="U2704" s="8">
        <v>0.34410000000000002</v>
      </c>
      <c r="V2704" s="17">
        <f t="shared" si="252"/>
        <v>132.34615384615384</v>
      </c>
      <c r="W2704" t="s">
        <v>8317</v>
      </c>
      <c r="X2704" t="s">
        <v>8357</v>
      </c>
    </row>
    <row r="2705" spans="1:24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21">
        <f t="shared" si="253"/>
        <v>42800.593483796292</v>
      </c>
      <c r="L2705" s="24">
        <v>42800.5934837963</v>
      </c>
      <c r="M2705" s="27">
        <f t="shared" si="254"/>
        <v>3</v>
      </c>
      <c r="N2705" s="27">
        <f t="shared" si="255"/>
        <v>2017</v>
      </c>
      <c r="O2705" s="25" t="str">
        <f t="shared" si="256"/>
        <v>Mar</v>
      </c>
      <c r="P2705" s="19">
        <f t="shared" si="257"/>
        <v>42830.551817129628</v>
      </c>
      <c r="Q2705" t="b">
        <v>0</v>
      </c>
      <c r="R2705">
        <v>45</v>
      </c>
      <c r="S2705" t="b">
        <v>0</v>
      </c>
      <c r="T2705" t="s">
        <v>8303</v>
      </c>
      <c r="U2705" s="8">
        <v>1.0375000000000001</v>
      </c>
      <c r="V2705" s="17">
        <f t="shared" si="252"/>
        <v>922.22222222222217</v>
      </c>
      <c r="W2705" t="s">
        <v>8317</v>
      </c>
      <c r="X2705" t="s">
        <v>8357</v>
      </c>
    </row>
    <row r="2706" spans="1:24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21">
        <f t="shared" si="253"/>
        <v>42756.481828703698</v>
      </c>
      <c r="L2706" s="24">
        <v>42756.481828703705</v>
      </c>
      <c r="M2706" s="27">
        <f t="shared" si="254"/>
        <v>1</v>
      </c>
      <c r="N2706" s="27">
        <f t="shared" si="255"/>
        <v>2017</v>
      </c>
      <c r="O2706" s="25" t="str">
        <f t="shared" si="256"/>
        <v>Jan</v>
      </c>
      <c r="P2706" s="19">
        <f t="shared" si="257"/>
        <v>42816.440162037034</v>
      </c>
      <c r="Q2706" t="b">
        <v>0</v>
      </c>
      <c r="R2706">
        <v>7</v>
      </c>
      <c r="S2706" t="b">
        <v>0</v>
      </c>
      <c r="T2706" t="s">
        <v>8303</v>
      </c>
      <c r="U2706" s="8">
        <v>6.0263157894736845E-2</v>
      </c>
      <c r="V2706" s="17">
        <f t="shared" si="252"/>
        <v>163.57142857142858</v>
      </c>
      <c r="W2706" t="s">
        <v>8317</v>
      </c>
      <c r="X2706" t="s">
        <v>8357</v>
      </c>
    </row>
    <row r="2707" spans="1:24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21">
        <f t="shared" si="253"/>
        <v>42787.654097222221</v>
      </c>
      <c r="L2707" s="24">
        <v>42787.654097222221</v>
      </c>
      <c r="M2707" s="27">
        <f t="shared" si="254"/>
        <v>2</v>
      </c>
      <c r="N2707" s="27">
        <f t="shared" si="255"/>
        <v>2017</v>
      </c>
      <c r="O2707" s="25" t="str">
        <f t="shared" si="256"/>
        <v>Feb</v>
      </c>
      <c r="P2707" s="19">
        <f t="shared" si="257"/>
        <v>42830.61243055555</v>
      </c>
      <c r="Q2707" t="b">
        <v>0</v>
      </c>
      <c r="R2707">
        <v>8</v>
      </c>
      <c r="S2707" t="b">
        <v>0</v>
      </c>
      <c r="T2707" t="s">
        <v>8303</v>
      </c>
      <c r="U2707" s="8">
        <v>0.10539393939393939</v>
      </c>
      <c r="V2707" s="17">
        <f t="shared" si="252"/>
        <v>217.375</v>
      </c>
      <c r="W2707" t="s">
        <v>8317</v>
      </c>
      <c r="X2707" t="s">
        <v>8357</v>
      </c>
    </row>
    <row r="2708" spans="1:24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21">
        <f t="shared" si="253"/>
        <v>42773.70784722222</v>
      </c>
      <c r="L2708" s="24">
        <v>42773.70784722222</v>
      </c>
      <c r="M2708" s="27">
        <f t="shared" si="254"/>
        <v>2</v>
      </c>
      <c r="N2708" s="27">
        <f t="shared" si="255"/>
        <v>2017</v>
      </c>
      <c r="O2708" s="25" t="str">
        <f t="shared" si="256"/>
        <v>Feb</v>
      </c>
      <c r="P2708" s="19">
        <f t="shared" si="257"/>
        <v>42818.666180555556</v>
      </c>
      <c r="Q2708" t="b">
        <v>1</v>
      </c>
      <c r="R2708">
        <v>263</v>
      </c>
      <c r="S2708" t="b">
        <v>1</v>
      </c>
      <c r="T2708" t="s">
        <v>8303</v>
      </c>
      <c r="U2708" s="8">
        <v>1.1229714285714285</v>
      </c>
      <c r="V2708" s="17">
        <f t="shared" si="252"/>
        <v>149.44486692015209</v>
      </c>
      <c r="W2708" t="s">
        <v>8317</v>
      </c>
      <c r="X2708" t="s">
        <v>8357</v>
      </c>
    </row>
    <row r="2709" spans="1:24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21">
        <f t="shared" si="253"/>
        <v>41899.086608796293</v>
      </c>
      <c r="L2709" s="24">
        <v>41899.086608796293</v>
      </c>
      <c r="M2709" s="27">
        <f t="shared" si="254"/>
        <v>9</v>
      </c>
      <c r="N2709" s="27">
        <f t="shared" si="255"/>
        <v>2014</v>
      </c>
      <c r="O2709" s="25" t="str">
        <f t="shared" si="256"/>
        <v>Sep</v>
      </c>
      <c r="P2709" s="19">
        <f t="shared" si="257"/>
        <v>41928.082638888889</v>
      </c>
      <c r="Q2709" t="b">
        <v>1</v>
      </c>
      <c r="R2709">
        <v>394</v>
      </c>
      <c r="S2709" t="b">
        <v>1</v>
      </c>
      <c r="T2709" t="s">
        <v>8303</v>
      </c>
      <c r="U2709" s="8">
        <v>3.50844625</v>
      </c>
      <c r="V2709" s="17">
        <f t="shared" si="252"/>
        <v>71.237487309644663</v>
      </c>
      <c r="W2709" t="s">
        <v>8317</v>
      </c>
      <c r="X2709" t="s">
        <v>8357</v>
      </c>
    </row>
    <row r="2710" spans="1:24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21">
        <f t="shared" si="253"/>
        <v>41391.574571759258</v>
      </c>
      <c r="L2710" s="24">
        <v>41391.574571759258</v>
      </c>
      <c r="M2710" s="27">
        <f t="shared" si="254"/>
        <v>4</v>
      </c>
      <c r="N2710" s="27">
        <f t="shared" si="255"/>
        <v>2013</v>
      </c>
      <c r="O2710" s="25" t="str">
        <f t="shared" si="256"/>
        <v>Apr</v>
      </c>
      <c r="P2710" s="19">
        <f t="shared" si="257"/>
        <v>41421.082638888889</v>
      </c>
      <c r="Q2710" t="b">
        <v>1</v>
      </c>
      <c r="R2710">
        <v>1049</v>
      </c>
      <c r="S2710" t="b">
        <v>1</v>
      </c>
      <c r="T2710" t="s">
        <v>8303</v>
      </c>
      <c r="U2710" s="8">
        <v>2.3321535</v>
      </c>
      <c r="V2710" s="17">
        <f t="shared" si="252"/>
        <v>44.464318398474738</v>
      </c>
      <c r="W2710" t="s">
        <v>8317</v>
      </c>
      <c r="X2710" t="s">
        <v>8357</v>
      </c>
    </row>
    <row r="2711" spans="1:24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21">
        <f t="shared" si="253"/>
        <v>42512.489884259259</v>
      </c>
      <c r="L2711" s="24">
        <v>42512.489884259259</v>
      </c>
      <c r="M2711" s="27">
        <f t="shared" si="254"/>
        <v>5</v>
      </c>
      <c r="N2711" s="27">
        <f t="shared" si="255"/>
        <v>2016</v>
      </c>
      <c r="O2711" s="25" t="str">
        <f t="shared" si="256"/>
        <v>May</v>
      </c>
      <c r="P2711" s="19">
        <f t="shared" si="257"/>
        <v>42572.489884259259</v>
      </c>
      <c r="Q2711" t="b">
        <v>1</v>
      </c>
      <c r="R2711">
        <v>308</v>
      </c>
      <c r="S2711" t="b">
        <v>1</v>
      </c>
      <c r="T2711" t="s">
        <v>8303</v>
      </c>
      <c r="U2711" s="8">
        <v>1.01606</v>
      </c>
      <c r="V2711" s="17">
        <f t="shared" si="252"/>
        <v>164.94480519480518</v>
      </c>
      <c r="W2711" t="s">
        <v>8317</v>
      </c>
      <c r="X2711" t="s">
        <v>8357</v>
      </c>
    </row>
    <row r="2712" spans="1:24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21">
        <f t="shared" si="253"/>
        <v>42611.941446759258</v>
      </c>
      <c r="L2712" s="24">
        <v>42611.941446759258</v>
      </c>
      <c r="M2712" s="27">
        <f t="shared" si="254"/>
        <v>8</v>
      </c>
      <c r="N2712" s="27">
        <f t="shared" si="255"/>
        <v>2016</v>
      </c>
      <c r="O2712" s="25" t="str">
        <f t="shared" si="256"/>
        <v>Aug</v>
      </c>
      <c r="P2712" s="19">
        <f t="shared" si="257"/>
        <v>42646.957638888889</v>
      </c>
      <c r="Q2712" t="b">
        <v>1</v>
      </c>
      <c r="R2712">
        <v>1088</v>
      </c>
      <c r="S2712" t="b">
        <v>1</v>
      </c>
      <c r="T2712" t="s">
        <v>8303</v>
      </c>
      <c r="U2712" s="8">
        <v>1.5390035000000002</v>
      </c>
      <c r="V2712" s="17">
        <f t="shared" si="252"/>
        <v>84.871516544117654</v>
      </c>
      <c r="W2712" t="s">
        <v>8317</v>
      </c>
      <c r="X2712" t="s">
        <v>8357</v>
      </c>
    </row>
    <row r="2713" spans="1:24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21">
        <f t="shared" si="253"/>
        <v>41828.021157407406</v>
      </c>
      <c r="L2713" s="24">
        <v>41828.021157407406</v>
      </c>
      <c r="M2713" s="27">
        <f t="shared" si="254"/>
        <v>7</v>
      </c>
      <c r="N2713" s="27">
        <f t="shared" si="255"/>
        <v>2014</v>
      </c>
      <c r="O2713" s="25" t="str">
        <f t="shared" si="256"/>
        <v>Jul</v>
      </c>
      <c r="P2713" s="19">
        <f t="shared" si="257"/>
        <v>41859.875</v>
      </c>
      <c r="Q2713" t="b">
        <v>1</v>
      </c>
      <c r="R2713">
        <v>73</v>
      </c>
      <c r="S2713" t="b">
        <v>1</v>
      </c>
      <c r="T2713" t="s">
        <v>8303</v>
      </c>
      <c r="U2713" s="8">
        <v>1.007161125319693</v>
      </c>
      <c r="V2713" s="17">
        <f t="shared" si="252"/>
        <v>53.945205479452056</v>
      </c>
      <c r="W2713" t="s">
        <v>8317</v>
      </c>
      <c r="X2713" t="s">
        <v>8357</v>
      </c>
    </row>
    <row r="2714" spans="1:24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21">
        <f t="shared" si="253"/>
        <v>41780.536921296291</v>
      </c>
      <c r="L2714" s="24">
        <v>41780.536921296298</v>
      </c>
      <c r="M2714" s="27">
        <f t="shared" si="254"/>
        <v>5</v>
      </c>
      <c r="N2714" s="27">
        <f t="shared" si="255"/>
        <v>2014</v>
      </c>
      <c r="O2714" s="25" t="str">
        <f t="shared" si="256"/>
        <v>May</v>
      </c>
      <c r="P2714" s="19">
        <f t="shared" si="257"/>
        <v>41810.709027777775</v>
      </c>
      <c r="Q2714" t="b">
        <v>1</v>
      </c>
      <c r="R2714">
        <v>143</v>
      </c>
      <c r="S2714" t="b">
        <v>1</v>
      </c>
      <c r="T2714" t="s">
        <v>8303</v>
      </c>
      <c r="U2714" s="8">
        <v>1.3138181818181818</v>
      </c>
      <c r="V2714" s="17">
        <f t="shared" si="252"/>
        <v>50.531468531468533</v>
      </c>
      <c r="W2714" t="s">
        <v>8317</v>
      </c>
      <c r="X2714" t="s">
        <v>8357</v>
      </c>
    </row>
    <row r="2715" spans="1:24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21">
        <f t="shared" si="253"/>
        <v>41431.853703703702</v>
      </c>
      <c r="L2715" s="24">
        <v>41431.853703703702</v>
      </c>
      <c r="M2715" s="27">
        <f t="shared" si="254"/>
        <v>6</v>
      </c>
      <c r="N2715" s="27">
        <f t="shared" si="255"/>
        <v>2013</v>
      </c>
      <c r="O2715" s="25" t="str">
        <f t="shared" si="256"/>
        <v>Jun</v>
      </c>
      <c r="P2715" s="19">
        <f t="shared" si="257"/>
        <v>41468.541666666664</v>
      </c>
      <c r="Q2715" t="b">
        <v>1</v>
      </c>
      <c r="R2715">
        <v>1420</v>
      </c>
      <c r="S2715" t="b">
        <v>1</v>
      </c>
      <c r="T2715" t="s">
        <v>8303</v>
      </c>
      <c r="U2715" s="8">
        <v>1.0224133333333334</v>
      </c>
      <c r="V2715" s="17">
        <f t="shared" si="252"/>
        <v>108.00140845070422</v>
      </c>
      <c r="W2715" t="s">
        <v>8317</v>
      </c>
      <c r="X2715" t="s">
        <v>8357</v>
      </c>
    </row>
    <row r="2716" spans="1:24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21">
        <f t="shared" si="253"/>
        <v>42322.445416666662</v>
      </c>
      <c r="L2716" s="24">
        <v>42322.445416666669</v>
      </c>
      <c r="M2716" s="27">
        <f t="shared" si="254"/>
        <v>11</v>
      </c>
      <c r="N2716" s="27">
        <f t="shared" si="255"/>
        <v>2015</v>
      </c>
      <c r="O2716" s="25" t="str">
        <f t="shared" si="256"/>
        <v>Nov</v>
      </c>
      <c r="P2716" s="19">
        <f t="shared" si="257"/>
        <v>42362.445416666662</v>
      </c>
      <c r="Q2716" t="b">
        <v>1</v>
      </c>
      <c r="R2716">
        <v>305</v>
      </c>
      <c r="S2716" t="b">
        <v>1</v>
      </c>
      <c r="T2716" t="s">
        <v>8303</v>
      </c>
      <c r="U2716" s="8">
        <v>1.1635599999999999</v>
      </c>
      <c r="V2716" s="17">
        <f t="shared" si="252"/>
        <v>95.373770491803285</v>
      </c>
      <c r="W2716" t="s">
        <v>8317</v>
      </c>
      <c r="X2716" t="s">
        <v>8357</v>
      </c>
    </row>
    <row r="2717" spans="1:24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21">
        <f t="shared" si="253"/>
        <v>42629.446712962956</v>
      </c>
      <c r="L2717" s="24">
        <v>42629.446712962963</v>
      </c>
      <c r="M2717" s="27">
        <f t="shared" si="254"/>
        <v>9</v>
      </c>
      <c r="N2717" s="27">
        <f t="shared" si="255"/>
        <v>2016</v>
      </c>
      <c r="O2717" s="25" t="str">
        <f t="shared" si="256"/>
        <v>Sep</v>
      </c>
      <c r="P2717" s="19">
        <f t="shared" si="257"/>
        <v>42657.749999999993</v>
      </c>
      <c r="Q2717" t="b">
        <v>1</v>
      </c>
      <c r="R2717">
        <v>551</v>
      </c>
      <c r="S2717" t="b">
        <v>1</v>
      </c>
      <c r="T2717" t="s">
        <v>8303</v>
      </c>
      <c r="U2717" s="8">
        <v>2.6462241666666664</v>
      </c>
      <c r="V2717" s="17">
        <f t="shared" si="252"/>
        <v>57.631016333938291</v>
      </c>
      <c r="W2717" t="s">
        <v>8317</v>
      </c>
      <c r="X2717" t="s">
        <v>8357</v>
      </c>
    </row>
    <row r="2718" spans="1:24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21">
        <f t="shared" si="253"/>
        <v>42387.190138888887</v>
      </c>
      <c r="L2718" s="24">
        <v>42387.190138888887</v>
      </c>
      <c r="M2718" s="27">
        <f t="shared" si="254"/>
        <v>1</v>
      </c>
      <c r="N2718" s="27">
        <f t="shared" si="255"/>
        <v>2016</v>
      </c>
      <c r="O2718" s="25" t="str">
        <f t="shared" si="256"/>
        <v>Jan</v>
      </c>
      <c r="P2718" s="19">
        <f t="shared" si="257"/>
        <v>42421.190138888887</v>
      </c>
      <c r="Q2718" t="b">
        <v>1</v>
      </c>
      <c r="R2718">
        <v>187</v>
      </c>
      <c r="S2718" t="b">
        <v>1</v>
      </c>
      <c r="T2718" t="s">
        <v>8303</v>
      </c>
      <c r="U2718" s="8">
        <v>1.1998010000000001</v>
      </c>
      <c r="V2718" s="17">
        <f t="shared" si="252"/>
        <v>64.160481283422456</v>
      </c>
      <c r="W2718" t="s">
        <v>8317</v>
      </c>
      <c r="X2718" t="s">
        <v>8357</v>
      </c>
    </row>
    <row r="2719" spans="1:24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21">
        <f t="shared" si="253"/>
        <v>42255.124918981477</v>
      </c>
      <c r="L2719" s="24">
        <v>42255.124918981484</v>
      </c>
      <c r="M2719" s="27">
        <f t="shared" si="254"/>
        <v>9</v>
      </c>
      <c r="N2719" s="27">
        <f t="shared" si="255"/>
        <v>2015</v>
      </c>
      <c r="O2719" s="25" t="str">
        <f t="shared" si="256"/>
        <v>Sep</v>
      </c>
      <c r="P2719" s="19">
        <f t="shared" si="257"/>
        <v>42285.124918981477</v>
      </c>
      <c r="Q2719" t="b">
        <v>1</v>
      </c>
      <c r="R2719">
        <v>325</v>
      </c>
      <c r="S2719" t="b">
        <v>1</v>
      </c>
      <c r="T2719" t="s">
        <v>8303</v>
      </c>
      <c r="U2719" s="8">
        <v>1.2010400000000001</v>
      </c>
      <c r="V2719" s="17">
        <f t="shared" si="252"/>
        <v>92.387692307692305</v>
      </c>
      <c r="W2719" t="s">
        <v>8317</v>
      </c>
      <c r="X2719" t="s">
        <v>8357</v>
      </c>
    </row>
    <row r="2720" spans="1:24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21">
        <f t="shared" si="253"/>
        <v>41934.706585648142</v>
      </c>
      <c r="L2720" s="24">
        <v>41934.706585648149</v>
      </c>
      <c r="M2720" s="27">
        <f t="shared" si="254"/>
        <v>10</v>
      </c>
      <c r="N2720" s="27">
        <f t="shared" si="255"/>
        <v>2014</v>
      </c>
      <c r="O2720" s="25" t="str">
        <f t="shared" si="256"/>
        <v>Oct</v>
      </c>
      <c r="P2720" s="19">
        <f t="shared" si="257"/>
        <v>41979.748252314814</v>
      </c>
      <c r="Q2720" t="b">
        <v>1</v>
      </c>
      <c r="R2720">
        <v>148</v>
      </c>
      <c r="S2720" t="b">
        <v>1</v>
      </c>
      <c r="T2720" t="s">
        <v>8303</v>
      </c>
      <c r="U2720" s="8">
        <v>1.0358333333333334</v>
      </c>
      <c r="V2720" s="17">
        <f t="shared" si="252"/>
        <v>125.97972972972973</v>
      </c>
      <c r="W2720" t="s">
        <v>8317</v>
      </c>
      <c r="X2720" t="s">
        <v>8357</v>
      </c>
    </row>
    <row r="2721" spans="1:24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21">
        <f t="shared" si="253"/>
        <v>42465.388252314813</v>
      </c>
      <c r="L2721" s="24">
        <v>42465.388252314813</v>
      </c>
      <c r="M2721" s="27">
        <f t="shared" si="254"/>
        <v>4</v>
      </c>
      <c r="N2721" s="27">
        <f t="shared" si="255"/>
        <v>2016</v>
      </c>
      <c r="O2721" s="25" t="str">
        <f t="shared" si="256"/>
        <v>Apr</v>
      </c>
      <c r="P2721" s="19">
        <f t="shared" si="257"/>
        <v>42493.749999999993</v>
      </c>
      <c r="Q2721" t="b">
        <v>0</v>
      </c>
      <c r="R2721">
        <v>69</v>
      </c>
      <c r="S2721" t="b">
        <v>1</v>
      </c>
      <c r="T2721" t="s">
        <v>8303</v>
      </c>
      <c r="U2721" s="8">
        <v>1.0883333333333334</v>
      </c>
      <c r="V2721" s="17">
        <f t="shared" si="252"/>
        <v>94.637681159420296</v>
      </c>
      <c r="W2721" t="s">
        <v>8317</v>
      </c>
      <c r="X2721" t="s">
        <v>8357</v>
      </c>
    </row>
    <row r="2722" spans="1:24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21">
        <f t="shared" si="253"/>
        <v>42417.822847222218</v>
      </c>
      <c r="L2722" s="24">
        <v>42417.822847222225</v>
      </c>
      <c r="M2722" s="27">
        <f t="shared" si="254"/>
        <v>2</v>
      </c>
      <c r="N2722" s="27">
        <f t="shared" si="255"/>
        <v>2016</v>
      </c>
      <c r="O2722" s="25" t="str">
        <f t="shared" si="256"/>
        <v>Feb</v>
      </c>
      <c r="P2722" s="19">
        <f t="shared" si="257"/>
        <v>42477.781180555554</v>
      </c>
      <c r="Q2722" t="b">
        <v>0</v>
      </c>
      <c r="R2722">
        <v>173</v>
      </c>
      <c r="S2722" t="b">
        <v>1</v>
      </c>
      <c r="T2722" t="s">
        <v>8303</v>
      </c>
      <c r="U2722" s="8">
        <v>1.1812400000000001</v>
      </c>
      <c r="V2722" s="17">
        <f t="shared" si="252"/>
        <v>170.69942196531792</v>
      </c>
      <c r="W2722" t="s">
        <v>8317</v>
      </c>
      <c r="X2722" t="s">
        <v>8357</v>
      </c>
    </row>
    <row r="2723" spans="1:24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21">
        <f t="shared" si="253"/>
        <v>42655.257557870369</v>
      </c>
      <c r="L2723" s="24">
        <v>42655.257557870369</v>
      </c>
      <c r="M2723" s="27">
        <f t="shared" si="254"/>
        <v>10</v>
      </c>
      <c r="N2723" s="27">
        <f t="shared" si="255"/>
        <v>2016</v>
      </c>
      <c r="O2723" s="25" t="str">
        <f t="shared" si="256"/>
        <v>Oct</v>
      </c>
      <c r="P2723" s="19">
        <f t="shared" si="257"/>
        <v>42685.299224537033</v>
      </c>
      <c r="Q2723" t="b">
        <v>0</v>
      </c>
      <c r="R2723">
        <v>269</v>
      </c>
      <c r="S2723" t="b">
        <v>1</v>
      </c>
      <c r="T2723" t="s">
        <v>8295</v>
      </c>
      <c r="U2723" s="8">
        <v>14.62</v>
      </c>
      <c r="V2723" s="17">
        <f t="shared" si="252"/>
        <v>40.762081784386616</v>
      </c>
      <c r="W2723" t="s">
        <v>8319</v>
      </c>
      <c r="X2723" t="s">
        <v>8349</v>
      </c>
    </row>
    <row r="2724" spans="1:24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21">
        <f t="shared" si="253"/>
        <v>41493.335625</v>
      </c>
      <c r="L2724" s="24">
        <v>41493.335625</v>
      </c>
      <c r="M2724" s="27">
        <f t="shared" si="254"/>
        <v>8</v>
      </c>
      <c r="N2724" s="27">
        <f t="shared" si="255"/>
        <v>2013</v>
      </c>
      <c r="O2724" s="25" t="str">
        <f t="shared" si="256"/>
        <v>Aug</v>
      </c>
      <c r="P2724" s="19">
        <f t="shared" si="257"/>
        <v>41523.583333333328</v>
      </c>
      <c r="Q2724" t="b">
        <v>0</v>
      </c>
      <c r="R2724">
        <v>185</v>
      </c>
      <c r="S2724" t="b">
        <v>1</v>
      </c>
      <c r="T2724" t="s">
        <v>8295</v>
      </c>
      <c r="U2724" s="8">
        <v>2.5253999999999999</v>
      </c>
      <c r="V2724" s="17">
        <f t="shared" si="252"/>
        <v>68.254054054054052</v>
      </c>
      <c r="W2724" t="s">
        <v>8319</v>
      </c>
      <c r="X2724" t="s">
        <v>8349</v>
      </c>
    </row>
    <row r="2725" spans="1:24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21">
        <f t="shared" si="253"/>
        <v>42704.64876157407</v>
      </c>
      <c r="L2725" s="24">
        <v>42704.648761574077</v>
      </c>
      <c r="M2725" s="27">
        <f t="shared" si="254"/>
        <v>11</v>
      </c>
      <c r="N2725" s="27">
        <f t="shared" si="255"/>
        <v>2016</v>
      </c>
      <c r="O2725" s="25" t="str">
        <f t="shared" si="256"/>
        <v>Nov</v>
      </c>
      <c r="P2725" s="19">
        <f t="shared" si="257"/>
        <v>42764.64876157407</v>
      </c>
      <c r="Q2725" t="b">
        <v>0</v>
      </c>
      <c r="R2725">
        <v>176</v>
      </c>
      <c r="S2725" t="b">
        <v>1</v>
      </c>
      <c r="T2725" t="s">
        <v>8295</v>
      </c>
      <c r="U2725" s="8">
        <v>1.4005000000000001</v>
      </c>
      <c r="V2725" s="17">
        <f t="shared" si="252"/>
        <v>95.48863636363636</v>
      </c>
      <c r="W2725" t="s">
        <v>8319</v>
      </c>
      <c r="X2725" t="s">
        <v>8349</v>
      </c>
    </row>
    <row r="2726" spans="1:24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21">
        <f t="shared" si="253"/>
        <v>41944.630648148144</v>
      </c>
      <c r="L2726" s="24">
        <v>41944.630648148152</v>
      </c>
      <c r="M2726" s="27">
        <f t="shared" si="254"/>
        <v>11</v>
      </c>
      <c r="N2726" s="27">
        <f t="shared" si="255"/>
        <v>2014</v>
      </c>
      <c r="O2726" s="25" t="str">
        <f t="shared" si="256"/>
        <v>Nov</v>
      </c>
      <c r="P2726" s="19">
        <f t="shared" si="257"/>
        <v>42004.672314814808</v>
      </c>
      <c r="Q2726" t="b">
        <v>0</v>
      </c>
      <c r="R2726">
        <v>1019</v>
      </c>
      <c r="S2726" t="b">
        <v>1</v>
      </c>
      <c r="T2726" t="s">
        <v>8295</v>
      </c>
      <c r="U2726" s="8">
        <v>2.9687520259319289</v>
      </c>
      <c r="V2726" s="17">
        <f t="shared" si="252"/>
        <v>7.1902649656526005</v>
      </c>
      <c r="W2726" t="s">
        <v>8319</v>
      </c>
      <c r="X2726" t="s">
        <v>8349</v>
      </c>
    </row>
    <row r="2727" spans="1:24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21">
        <f t="shared" si="253"/>
        <v>42199.118738425925</v>
      </c>
      <c r="L2727" s="24">
        <v>42199.118738425925</v>
      </c>
      <c r="M2727" s="27">
        <f t="shared" si="254"/>
        <v>7</v>
      </c>
      <c r="N2727" s="27">
        <f t="shared" si="255"/>
        <v>2015</v>
      </c>
      <c r="O2727" s="25" t="str">
        <f t="shared" si="256"/>
        <v>Jul</v>
      </c>
      <c r="P2727" s="19">
        <f t="shared" si="257"/>
        <v>42231.118738425925</v>
      </c>
      <c r="Q2727" t="b">
        <v>0</v>
      </c>
      <c r="R2727">
        <v>113</v>
      </c>
      <c r="S2727" t="b">
        <v>1</v>
      </c>
      <c r="T2727" t="s">
        <v>8295</v>
      </c>
      <c r="U2727" s="8">
        <v>1.445425</v>
      </c>
      <c r="V2727" s="17">
        <f t="shared" si="252"/>
        <v>511.65486725663715</v>
      </c>
      <c r="W2727" t="s">
        <v>8319</v>
      </c>
      <c r="X2727" t="s">
        <v>8349</v>
      </c>
    </row>
    <row r="2728" spans="1:24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21">
        <f t="shared" si="253"/>
        <v>42745.53628472222</v>
      </c>
      <c r="L2728" s="24">
        <v>42745.53628472222</v>
      </c>
      <c r="M2728" s="27">
        <f t="shared" si="254"/>
        <v>1</v>
      </c>
      <c r="N2728" s="27">
        <f t="shared" si="255"/>
        <v>2017</v>
      </c>
      <c r="O2728" s="25" t="str">
        <f t="shared" si="256"/>
        <v>Jan</v>
      </c>
      <c r="P2728" s="19">
        <f t="shared" si="257"/>
        <v>42795.53628472222</v>
      </c>
      <c r="Q2728" t="b">
        <v>0</v>
      </c>
      <c r="R2728">
        <v>404</v>
      </c>
      <c r="S2728" t="b">
        <v>1</v>
      </c>
      <c r="T2728" t="s">
        <v>8295</v>
      </c>
      <c r="U2728" s="8">
        <v>1.05745</v>
      </c>
      <c r="V2728" s="17">
        <f t="shared" si="252"/>
        <v>261.74504950495049</v>
      </c>
      <c r="W2728" t="s">
        <v>8319</v>
      </c>
      <c r="X2728" t="s">
        <v>8349</v>
      </c>
    </row>
    <row r="2729" spans="1:24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21">
        <f t="shared" si="253"/>
        <v>42452.371655092589</v>
      </c>
      <c r="L2729" s="24">
        <v>42452.371655092589</v>
      </c>
      <c r="M2729" s="27">
        <f t="shared" si="254"/>
        <v>3</v>
      </c>
      <c r="N2729" s="27">
        <f t="shared" si="255"/>
        <v>2016</v>
      </c>
      <c r="O2729" s="25" t="str">
        <f t="shared" si="256"/>
        <v>Mar</v>
      </c>
      <c r="P2729" s="19">
        <f t="shared" si="257"/>
        <v>42482.371655092589</v>
      </c>
      <c r="Q2729" t="b">
        <v>0</v>
      </c>
      <c r="R2729">
        <v>707</v>
      </c>
      <c r="S2729" t="b">
        <v>1</v>
      </c>
      <c r="T2729" t="s">
        <v>8295</v>
      </c>
      <c r="U2729" s="8">
        <v>4.9321000000000002</v>
      </c>
      <c r="V2729" s="17">
        <f t="shared" si="252"/>
        <v>69.760961810466767</v>
      </c>
      <c r="W2729" t="s">
        <v>8319</v>
      </c>
      <c r="X2729" t="s">
        <v>8349</v>
      </c>
    </row>
    <row r="2730" spans="1:24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21">
        <f t="shared" si="253"/>
        <v>42198.468321759261</v>
      </c>
      <c r="L2730" s="24">
        <v>42198.468321759261</v>
      </c>
      <c r="M2730" s="27">
        <f t="shared" si="254"/>
        <v>7</v>
      </c>
      <c r="N2730" s="27">
        <f t="shared" si="255"/>
        <v>2015</v>
      </c>
      <c r="O2730" s="25" t="str">
        <f t="shared" si="256"/>
        <v>Jul</v>
      </c>
      <c r="P2730" s="19">
        <f t="shared" si="257"/>
        <v>42223.468321759261</v>
      </c>
      <c r="Q2730" t="b">
        <v>0</v>
      </c>
      <c r="R2730">
        <v>392</v>
      </c>
      <c r="S2730" t="b">
        <v>1</v>
      </c>
      <c r="T2730" t="s">
        <v>8295</v>
      </c>
      <c r="U2730" s="8">
        <v>2.0182666666666669</v>
      </c>
      <c r="V2730" s="17">
        <f t="shared" si="252"/>
        <v>77.229591836734699</v>
      </c>
      <c r="W2730" t="s">
        <v>8319</v>
      </c>
      <c r="X2730" t="s">
        <v>8349</v>
      </c>
    </row>
    <row r="2731" spans="1:24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21">
        <f t="shared" si="253"/>
        <v>42333.391597222224</v>
      </c>
      <c r="L2731" s="24">
        <v>42333.391597222224</v>
      </c>
      <c r="M2731" s="27">
        <f t="shared" si="254"/>
        <v>11</v>
      </c>
      <c r="N2731" s="27">
        <f t="shared" si="255"/>
        <v>2015</v>
      </c>
      <c r="O2731" s="25" t="str">
        <f t="shared" si="256"/>
        <v>Nov</v>
      </c>
      <c r="P2731" s="19">
        <f t="shared" si="257"/>
        <v>42368.391597222224</v>
      </c>
      <c r="Q2731" t="b">
        <v>0</v>
      </c>
      <c r="R2731">
        <v>23</v>
      </c>
      <c r="S2731" t="b">
        <v>1</v>
      </c>
      <c r="T2731" t="s">
        <v>8295</v>
      </c>
      <c r="U2731" s="8">
        <v>1.0444</v>
      </c>
      <c r="V2731" s="17">
        <f t="shared" si="252"/>
        <v>340.56521739130437</v>
      </c>
      <c r="W2731" t="s">
        <v>8319</v>
      </c>
      <c r="X2731" t="s">
        <v>8349</v>
      </c>
    </row>
    <row r="2732" spans="1:24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21">
        <f t="shared" si="253"/>
        <v>42095.032372685186</v>
      </c>
      <c r="L2732" s="24">
        <v>42095.032372685186</v>
      </c>
      <c r="M2732" s="27">
        <f t="shared" si="254"/>
        <v>4</v>
      </c>
      <c r="N2732" s="27">
        <f t="shared" si="255"/>
        <v>2015</v>
      </c>
      <c r="O2732" s="25" t="str">
        <f t="shared" si="256"/>
        <v>Apr</v>
      </c>
      <c r="P2732" s="19">
        <f t="shared" si="257"/>
        <v>42125.032372685186</v>
      </c>
      <c r="Q2732" t="b">
        <v>0</v>
      </c>
      <c r="R2732">
        <v>682</v>
      </c>
      <c r="S2732" t="b">
        <v>1</v>
      </c>
      <c r="T2732" t="s">
        <v>8295</v>
      </c>
      <c r="U2732" s="8">
        <v>1.7029262962962963</v>
      </c>
      <c r="V2732" s="17">
        <f t="shared" si="252"/>
        <v>67.417903225806455</v>
      </c>
      <c r="W2732" t="s">
        <v>8319</v>
      </c>
      <c r="X2732" t="s">
        <v>8349</v>
      </c>
    </row>
    <row r="2733" spans="1:24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21">
        <f t="shared" si="253"/>
        <v>41351.333043981482</v>
      </c>
      <c r="L2733" s="24">
        <v>41351.333043981482</v>
      </c>
      <c r="M2733" s="27">
        <f t="shared" si="254"/>
        <v>3</v>
      </c>
      <c r="N2733" s="27">
        <f t="shared" si="255"/>
        <v>2013</v>
      </c>
      <c r="O2733" s="25" t="str">
        <f t="shared" si="256"/>
        <v>Mar</v>
      </c>
      <c r="P2733" s="19">
        <f t="shared" si="257"/>
        <v>41386.333043981482</v>
      </c>
      <c r="Q2733" t="b">
        <v>0</v>
      </c>
      <c r="R2733">
        <v>37</v>
      </c>
      <c r="S2733" t="b">
        <v>1</v>
      </c>
      <c r="T2733" t="s">
        <v>8295</v>
      </c>
      <c r="U2733" s="8">
        <v>1.0430333333333333</v>
      </c>
      <c r="V2733" s="17">
        <f t="shared" si="252"/>
        <v>845.70270270270271</v>
      </c>
      <c r="W2733" t="s">
        <v>8319</v>
      </c>
      <c r="X2733" t="s">
        <v>8349</v>
      </c>
    </row>
    <row r="2734" spans="1:24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21">
        <f t="shared" si="253"/>
        <v>41872.317384259259</v>
      </c>
      <c r="L2734" s="24">
        <v>41872.317384259259</v>
      </c>
      <c r="M2734" s="27">
        <f t="shared" si="254"/>
        <v>8</v>
      </c>
      <c r="N2734" s="27">
        <f t="shared" si="255"/>
        <v>2014</v>
      </c>
      <c r="O2734" s="25" t="str">
        <f t="shared" si="256"/>
        <v>Aug</v>
      </c>
      <c r="P2734" s="19">
        <f t="shared" si="257"/>
        <v>41929.958333333328</v>
      </c>
      <c r="Q2734" t="b">
        <v>0</v>
      </c>
      <c r="R2734">
        <v>146</v>
      </c>
      <c r="S2734" t="b">
        <v>1</v>
      </c>
      <c r="T2734" t="s">
        <v>8295</v>
      </c>
      <c r="U2734" s="8">
        <v>1.1825000000000001</v>
      </c>
      <c r="V2734" s="17">
        <f t="shared" si="252"/>
        <v>97.191780821917803</v>
      </c>
      <c r="W2734" t="s">
        <v>8319</v>
      </c>
      <c r="X2734" t="s">
        <v>8349</v>
      </c>
    </row>
    <row r="2735" spans="1:24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21">
        <f t="shared" si="253"/>
        <v>41389.599861111106</v>
      </c>
      <c r="L2735" s="24">
        <v>41389.599861111114</v>
      </c>
      <c r="M2735" s="27">
        <f t="shared" si="254"/>
        <v>4</v>
      </c>
      <c r="N2735" s="27">
        <f t="shared" si="255"/>
        <v>2013</v>
      </c>
      <c r="O2735" s="25" t="str">
        <f t="shared" si="256"/>
        <v>Apr</v>
      </c>
      <c r="P2735" s="19">
        <f t="shared" si="257"/>
        <v>41421.791666666664</v>
      </c>
      <c r="Q2735" t="b">
        <v>0</v>
      </c>
      <c r="R2735">
        <v>119</v>
      </c>
      <c r="S2735" t="b">
        <v>1</v>
      </c>
      <c r="T2735" t="s">
        <v>8295</v>
      </c>
      <c r="U2735" s="8">
        <v>1.07538</v>
      </c>
      <c r="V2735" s="17">
        <f t="shared" si="252"/>
        <v>451.84033613445376</v>
      </c>
      <c r="W2735" t="s">
        <v>8319</v>
      </c>
      <c r="X2735" t="s">
        <v>8349</v>
      </c>
    </row>
    <row r="2736" spans="1:24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21">
        <f t="shared" si="253"/>
        <v>42044.064513888887</v>
      </c>
      <c r="L2736" s="24">
        <v>42044.064513888887</v>
      </c>
      <c r="M2736" s="27">
        <f t="shared" si="254"/>
        <v>2</v>
      </c>
      <c r="N2736" s="27">
        <f t="shared" si="255"/>
        <v>2015</v>
      </c>
      <c r="O2736" s="25" t="str">
        <f t="shared" si="256"/>
        <v>Feb</v>
      </c>
      <c r="P2736" s="19">
        <f t="shared" si="257"/>
        <v>42104.022847222215</v>
      </c>
      <c r="Q2736" t="b">
        <v>0</v>
      </c>
      <c r="R2736">
        <v>163</v>
      </c>
      <c r="S2736" t="b">
        <v>1</v>
      </c>
      <c r="T2736" t="s">
        <v>8295</v>
      </c>
      <c r="U2736" s="8">
        <v>22603</v>
      </c>
      <c r="V2736" s="17">
        <f t="shared" si="252"/>
        <v>138.66871165644173</v>
      </c>
      <c r="W2736" t="s">
        <v>8319</v>
      </c>
      <c r="X2736" t="s">
        <v>8349</v>
      </c>
    </row>
    <row r="2737" spans="1:24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21">
        <f t="shared" si="253"/>
        <v>42626.460555555554</v>
      </c>
      <c r="L2737" s="24">
        <v>42626.460555555554</v>
      </c>
      <c r="M2737" s="27">
        <f t="shared" si="254"/>
        <v>9</v>
      </c>
      <c r="N2737" s="27">
        <f t="shared" si="255"/>
        <v>2016</v>
      </c>
      <c r="O2737" s="25" t="str">
        <f t="shared" si="256"/>
        <v>Sep</v>
      </c>
      <c r="P2737" s="19">
        <f t="shared" si="257"/>
        <v>42656.707638888889</v>
      </c>
      <c r="Q2737" t="b">
        <v>0</v>
      </c>
      <c r="R2737">
        <v>339</v>
      </c>
      <c r="S2737" t="b">
        <v>1</v>
      </c>
      <c r="T2737" t="s">
        <v>8295</v>
      </c>
      <c r="U2737" s="8">
        <v>9.7813466666666677</v>
      </c>
      <c r="V2737" s="17">
        <f t="shared" si="252"/>
        <v>21.640147492625371</v>
      </c>
      <c r="W2737" t="s">
        <v>8319</v>
      </c>
      <c r="X2737" t="s">
        <v>8349</v>
      </c>
    </row>
    <row r="2738" spans="1:24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21">
        <f t="shared" si="253"/>
        <v>41315.912615740737</v>
      </c>
      <c r="L2738" s="24">
        <v>41315.912615740737</v>
      </c>
      <c r="M2738" s="27">
        <f t="shared" si="254"/>
        <v>2</v>
      </c>
      <c r="N2738" s="27">
        <f t="shared" si="255"/>
        <v>2013</v>
      </c>
      <c r="O2738" s="25" t="str">
        <f t="shared" si="256"/>
        <v>Feb</v>
      </c>
      <c r="P2738" s="19">
        <f t="shared" si="257"/>
        <v>41346.625</v>
      </c>
      <c r="Q2738" t="b">
        <v>0</v>
      </c>
      <c r="R2738">
        <v>58</v>
      </c>
      <c r="S2738" t="b">
        <v>1</v>
      </c>
      <c r="T2738" t="s">
        <v>8295</v>
      </c>
      <c r="U2738" s="8">
        <v>1.2290000000000001</v>
      </c>
      <c r="V2738" s="17">
        <f t="shared" si="252"/>
        <v>169.51724137931035</v>
      </c>
      <c r="W2738" t="s">
        <v>8319</v>
      </c>
      <c r="X2738" t="s">
        <v>8349</v>
      </c>
    </row>
    <row r="2739" spans="1:24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21">
        <f t="shared" si="253"/>
        <v>41722.458020833328</v>
      </c>
      <c r="L2739" s="24">
        <v>41722.458020833335</v>
      </c>
      <c r="M2739" s="27">
        <f t="shared" si="254"/>
        <v>3</v>
      </c>
      <c r="N2739" s="27">
        <f t="shared" si="255"/>
        <v>2014</v>
      </c>
      <c r="O2739" s="25" t="str">
        <f t="shared" si="256"/>
        <v>Mar</v>
      </c>
      <c r="P2739" s="19">
        <f t="shared" si="257"/>
        <v>41752.458020833328</v>
      </c>
      <c r="Q2739" t="b">
        <v>0</v>
      </c>
      <c r="R2739">
        <v>456</v>
      </c>
      <c r="S2739" t="b">
        <v>1</v>
      </c>
      <c r="T2739" t="s">
        <v>8295</v>
      </c>
      <c r="U2739" s="8">
        <v>2.4606080000000001</v>
      </c>
      <c r="V2739" s="17">
        <f t="shared" si="252"/>
        <v>161.88210526315791</v>
      </c>
      <c r="W2739" t="s">
        <v>8319</v>
      </c>
      <c r="X2739" t="s">
        <v>8349</v>
      </c>
    </row>
    <row r="2740" spans="1:24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21">
        <f t="shared" si="253"/>
        <v>41611.709340277775</v>
      </c>
      <c r="L2740" s="24">
        <v>41611.709340277775</v>
      </c>
      <c r="M2740" s="27">
        <f t="shared" si="254"/>
        <v>12</v>
      </c>
      <c r="N2740" s="27">
        <f t="shared" si="255"/>
        <v>2013</v>
      </c>
      <c r="O2740" s="25" t="str">
        <f t="shared" si="256"/>
        <v>Dec</v>
      </c>
      <c r="P2740" s="19">
        <f t="shared" si="257"/>
        <v>41654.583333333328</v>
      </c>
      <c r="Q2740" t="b">
        <v>0</v>
      </c>
      <c r="R2740">
        <v>15</v>
      </c>
      <c r="S2740" t="b">
        <v>1</v>
      </c>
      <c r="T2740" t="s">
        <v>8295</v>
      </c>
      <c r="U2740" s="8">
        <v>1.4794</v>
      </c>
      <c r="V2740" s="17">
        <f t="shared" si="252"/>
        <v>493.13333333333333</v>
      </c>
      <c r="W2740" t="s">
        <v>8319</v>
      </c>
      <c r="X2740" t="s">
        <v>8349</v>
      </c>
    </row>
    <row r="2741" spans="1:24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21">
        <f t="shared" si="253"/>
        <v>42619.935231481482</v>
      </c>
      <c r="L2741" s="24">
        <v>42619.935231481482</v>
      </c>
      <c r="M2741" s="27">
        <f t="shared" si="254"/>
        <v>9</v>
      </c>
      <c r="N2741" s="27">
        <f t="shared" si="255"/>
        <v>2016</v>
      </c>
      <c r="O2741" s="25" t="str">
        <f t="shared" si="256"/>
        <v>Sep</v>
      </c>
      <c r="P2741" s="19">
        <f t="shared" si="257"/>
        <v>42679.935231481482</v>
      </c>
      <c r="Q2741" t="b">
        <v>0</v>
      </c>
      <c r="R2741">
        <v>191</v>
      </c>
      <c r="S2741" t="b">
        <v>1</v>
      </c>
      <c r="T2741" t="s">
        <v>8295</v>
      </c>
      <c r="U2741" s="8">
        <v>3.8409090909090908</v>
      </c>
      <c r="V2741" s="17">
        <f t="shared" si="252"/>
        <v>22.120418848167539</v>
      </c>
      <c r="W2741" t="s">
        <v>8319</v>
      </c>
      <c r="X2741" t="s">
        <v>8349</v>
      </c>
    </row>
    <row r="2742" spans="1:24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21">
        <f t="shared" si="253"/>
        <v>41719.679594907408</v>
      </c>
      <c r="L2742" s="24">
        <v>41719.679594907408</v>
      </c>
      <c r="M2742" s="27">
        <f t="shared" si="254"/>
        <v>3</v>
      </c>
      <c r="N2742" s="27">
        <f t="shared" si="255"/>
        <v>2014</v>
      </c>
      <c r="O2742" s="25" t="str">
        <f t="shared" si="256"/>
        <v>Mar</v>
      </c>
      <c r="P2742" s="19">
        <f t="shared" si="257"/>
        <v>41764.679594907408</v>
      </c>
      <c r="Q2742" t="b">
        <v>0</v>
      </c>
      <c r="R2742">
        <v>17</v>
      </c>
      <c r="S2742" t="b">
        <v>1</v>
      </c>
      <c r="T2742" t="s">
        <v>8295</v>
      </c>
      <c r="U2742" s="8">
        <v>1.0333333333333334</v>
      </c>
      <c r="V2742" s="17">
        <f t="shared" si="252"/>
        <v>18.235294117647058</v>
      </c>
      <c r="W2742" t="s">
        <v>8319</v>
      </c>
      <c r="X2742" t="s">
        <v>8349</v>
      </c>
    </row>
    <row r="2743" spans="1:24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21">
        <f t="shared" si="253"/>
        <v>42044.823518518511</v>
      </c>
      <c r="L2743" s="24">
        <v>42044.823518518519</v>
      </c>
      <c r="M2743" s="27">
        <f t="shared" si="254"/>
        <v>2</v>
      </c>
      <c r="N2743" s="27">
        <f t="shared" si="255"/>
        <v>2015</v>
      </c>
      <c r="O2743" s="25" t="str">
        <f t="shared" si="256"/>
        <v>Feb</v>
      </c>
      <c r="P2743" s="19">
        <f t="shared" si="257"/>
        <v>42074.781851851854</v>
      </c>
      <c r="Q2743" t="b">
        <v>0</v>
      </c>
      <c r="R2743">
        <v>4</v>
      </c>
      <c r="S2743" t="b">
        <v>0</v>
      </c>
      <c r="T2743" t="s">
        <v>8304</v>
      </c>
      <c r="U2743" s="8">
        <v>4.3750000000000004E-3</v>
      </c>
      <c r="V2743" s="17">
        <f t="shared" si="252"/>
        <v>8.75</v>
      </c>
      <c r="W2743" t="s">
        <v>8322</v>
      </c>
      <c r="X2743" t="s">
        <v>8358</v>
      </c>
    </row>
    <row r="2744" spans="1:24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21">
        <f t="shared" si="253"/>
        <v>41911.449097222219</v>
      </c>
      <c r="L2744" s="24">
        <v>41911.449097222219</v>
      </c>
      <c r="M2744" s="27">
        <f t="shared" si="254"/>
        <v>9</v>
      </c>
      <c r="N2744" s="27">
        <f t="shared" si="255"/>
        <v>2014</v>
      </c>
      <c r="O2744" s="25" t="str">
        <f t="shared" si="256"/>
        <v>Sep</v>
      </c>
      <c r="P2744" s="19">
        <f t="shared" si="257"/>
        <v>41931.879861111105</v>
      </c>
      <c r="Q2744" t="b">
        <v>0</v>
      </c>
      <c r="R2744">
        <v>18</v>
      </c>
      <c r="S2744" t="b">
        <v>0</v>
      </c>
      <c r="T2744" t="s">
        <v>8304</v>
      </c>
      <c r="U2744" s="8">
        <v>0.29239999999999999</v>
      </c>
      <c r="V2744" s="17">
        <f t="shared" si="252"/>
        <v>40.611111111111114</v>
      </c>
      <c r="W2744" t="s">
        <v>8322</v>
      </c>
      <c r="X2744" t="s">
        <v>8358</v>
      </c>
    </row>
    <row r="2745" spans="1:24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21">
        <f t="shared" si="253"/>
        <v>41030.511423611111</v>
      </c>
      <c r="L2745" s="24">
        <v>41030.511423611111</v>
      </c>
      <c r="M2745" s="27">
        <f t="shared" si="254"/>
        <v>5</v>
      </c>
      <c r="N2745" s="27">
        <f t="shared" si="255"/>
        <v>2012</v>
      </c>
      <c r="O2745" s="25" t="str">
        <f t="shared" si="256"/>
        <v>May</v>
      </c>
      <c r="P2745" s="19">
        <f t="shared" si="257"/>
        <v>41044.511423611111</v>
      </c>
      <c r="Q2745" t="b">
        <v>0</v>
      </c>
      <c r="R2745">
        <v>0</v>
      </c>
      <c r="S2745" t="b">
        <v>0</v>
      </c>
      <c r="T2745" t="s">
        <v>8304</v>
      </c>
      <c r="U2745" s="8">
        <v>0</v>
      </c>
      <c r="V2745" s="17" t="e">
        <f t="shared" si="252"/>
        <v>#DIV/0!</v>
      </c>
      <c r="W2745" t="s">
        <v>8322</v>
      </c>
      <c r="X2745" t="s">
        <v>8358</v>
      </c>
    </row>
    <row r="2746" spans="1:24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21">
        <f t="shared" si="253"/>
        <v>42632.120451388888</v>
      </c>
      <c r="L2746" s="24">
        <v>42632.120451388888</v>
      </c>
      <c r="M2746" s="27">
        <f t="shared" si="254"/>
        <v>9</v>
      </c>
      <c r="N2746" s="27">
        <f t="shared" si="255"/>
        <v>2016</v>
      </c>
      <c r="O2746" s="25" t="str">
        <f t="shared" si="256"/>
        <v>Sep</v>
      </c>
      <c r="P2746" s="19">
        <f t="shared" si="257"/>
        <v>42662.120451388888</v>
      </c>
      <c r="Q2746" t="b">
        <v>0</v>
      </c>
      <c r="R2746">
        <v>22</v>
      </c>
      <c r="S2746" t="b">
        <v>0</v>
      </c>
      <c r="T2746" t="s">
        <v>8304</v>
      </c>
      <c r="U2746" s="8">
        <v>5.2187499999999998E-2</v>
      </c>
      <c r="V2746" s="17">
        <f t="shared" si="252"/>
        <v>37.954545454545453</v>
      </c>
      <c r="W2746" t="s">
        <v>8322</v>
      </c>
      <c r="X2746" t="s">
        <v>8358</v>
      </c>
    </row>
    <row r="2747" spans="1:24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21">
        <f t="shared" si="253"/>
        <v>40937.854143518518</v>
      </c>
      <c r="L2747" s="24">
        <v>40937.854143518518</v>
      </c>
      <c r="M2747" s="27">
        <f t="shared" si="254"/>
        <v>1</v>
      </c>
      <c r="N2747" s="27">
        <f t="shared" si="255"/>
        <v>2012</v>
      </c>
      <c r="O2747" s="25" t="str">
        <f t="shared" si="256"/>
        <v>Jan</v>
      </c>
      <c r="P2747" s="19">
        <f t="shared" si="257"/>
        <v>40967.854143518518</v>
      </c>
      <c r="Q2747" t="b">
        <v>0</v>
      </c>
      <c r="R2747">
        <v>49</v>
      </c>
      <c r="S2747" t="b">
        <v>0</v>
      </c>
      <c r="T2747" t="s">
        <v>8304</v>
      </c>
      <c r="U2747" s="8">
        <v>0.21887499999999999</v>
      </c>
      <c r="V2747" s="17">
        <f t="shared" si="252"/>
        <v>35.734693877551024</v>
      </c>
      <c r="W2747" t="s">
        <v>8322</v>
      </c>
      <c r="X2747" t="s">
        <v>8358</v>
      </c>
    </row>
    <row r="2748" spans="1:24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21">
        <f t="shared" si="253"/>
        <v>41044.779722222222</v>
      </c>
      <c r="L2748" s="24">
        <v>41044.779722222222</v>
      </c>
      <c r="M2748" s="27">
        <f t="shared" si="254"/>
        <v>5</v>
      </c>
      <c r="N2748" s="27">
        <f t="shared" si="255"/>
        <v>2012</v>
      </c>
      <c r="O2748" s="25" t="str">
        <f t="shared" si="256"/>
        <v>May</v>
      </c>
      <c r="P2748" s="19">
        <f t="shared" si="257"/>
        <v>41104.779722222222</v>
      </c>
      <c r="Q2748" t="b">
        <v>0</v>
      </c>
      <c r="R2748">
        <v>19</v>
      </c>
      <c r="S2748" t="b">
        <v>0</v>
      </c>
      <c r="T2748" t="s">
        <v>8304</v>
      </c>
      <c r="U2748" s="8">
        <v>0.26700000000000002</v>
      </c>
      <c r="V2748" s="17">
        <f t="shared" si="252"/>
        <v>42.157894736842103</v>
      </c>
      <c r="W2748" t="s">
        <v>8322</v>
      </c>
      <c r="X2748" t="s">
        <v>8358</v>
      </c>
    </row>
    <row r="2749" spans="1:24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21">
        <f t="shared" si="253"/>
        <v>41850.57304398148</v>
      </c>
      <c r="L2749" s="24">
        <v>41850.57304398148</v>
      </c>
      <c r="M2749" s="27">
        <f t="shared" si="254"/>
        <v>7</v>
      </c>
      <c r="N2749" s="27">
        <f t="shared" si="255"/>
        <v>2014</v>
      </c>
      <c r="O2749" s="25" t="str">
        <f t="shared" si="256"/>
        <v>Jul</v>
      </c>
      <c r="P2749" s="19">
        <f t="shared" si="257"/>
        <v>41880.57304398148</v>
      </c>
      <c r="Q2749" t="b">
        <v>0</v>
      </c>
      <c r="R2749">
        <v>4</v>
      </c>
      <c r="S2749" t="b">
        <v>0</v>
      </c>
      <c r="T2749" t="s">
        <v>8304</v>
      </c>
      <c r="U2749" s="8">
        <v>0.28000000000000003</v>
      </c>
      <c r="V2749" s="17">
        <f t="shared" si="252"/>
        <v>35</v>
      </c>
      <c r="W2749" t="s">
        <v>8322</v>
      </c>
      <c r="X2749" t="s">
        <v>8358</v>
      </c>
    </row>
    <row r="2750" spans="1:24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21">
        <f t="shared" si="253"/>
        <v>41044.439780092587</v>
      </c>
      <c r="L2750" s="24">
        <v>41044.439780092594</v>
      </c>
      <c r="M2750" s="27">
        <f t="shared" si="254"/>
        <v>5</v>
      </c>
      <c r="N2750" s="27">
        <f t="shared" si="255"/>
        <v>2012</v>
      </c>
      <c r="O2750" s="25" t="str">
        <f t="shared" si="256"/>
        <v>May</v>
      </c>
      <c r="P2750" s="19">
        <f t="shared" si="257"/>
        <v>41075.923611111109</v>
      </c>
      <c r="Q2750" t="b">
        <v>0</v>
      </c>
      <c r="R2750">
        <v>4</v>
      </c>
      <c r="S2750" t="b">
        <v>0</v>
      </c>
      <c r="T2750" t="s">
        <v>8304</v>
      </c>
      <c r="U2750" s="8">
        <v>1.06E-2</v>
      </c>
      <c r="V2750" s="17">
        <f t="shared" si="252"/>
        <v>13.25</v>
      </c>
      <c r="W2750" t="s">
        <v>8322</v>
      </c>
      <c r="X2750" t="s">
        <v>8358</v>
      </c>
    </row>
    <row r="2751" spans="1:24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21">
        <f t="shared" si="253"/>
        <v>42585.502337962964</v>
      </c>
      <c r="L2751" s="24">
        <v>42585.502337962964</v>
      </c>
      <c r="M2751" s="27">
        <f t="shared" si="254"/>
        <v>8</v>
      </c>
      <c r="N2751" s="27">
        <f t="shared" si="255"/>
        <v>2016</v>
      </c>
      <c r="O2751" s="25" t="str">
        <f t="shared" si="256"/>
        <v>Aug</v>
      </c>
      <c r="P2751" s="19">
        <f t="shared" si="257"/>
        <v>42615.502337962964</v>
      </c>
      <c r="Q2751" t="b">
        <v>0</v>
      </c>
      <c r="R2751">
        <v>2</v>
      </c>
      <c r="S2751" t="b">
        <v>0</v>
      </c>
      <c r="T2751" t="s">
        <v>8304</v>
      </c>
      <c r="U2751" s="8">
        <v>1.0999999999999999E-2</v>
      </c>
      <c r="V2751" s="17">
        <f t="shared" si="252"/>
        <v>55</v>
      </c>
      <c r="W2751" t="s">
        <v>8322</v>
      </c>
      <c r="X2751" t="s">
        <v>8358</v>
      </c>
    </row>
    <row r="2752" spans="1:24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21">
        <f t="shared" si="253"/>
        <v>42068.59070601852</v>
      </c>
      <c r="L2752" s="24">
        <v>42068.59070601852</v>
      </c>
      <c r="M2752" s="27">
        <f t="shared" si="254"/>
        <v>3</v>
      </c>
      <c r="N2752" s="27">
        <f t="shared" si="255"/>
        <v>2015</v>
      </c>
      <c r="O2752" s="25" t="str">
        <f t="shared" si="256"/>
        <v>Mar</v>
      </c>
      <c r="P2752" s="19">
        <f t="shared" si="257"/>
        <v>42098.549039351848</v>
      </c>
      <c r="Q2752" t="b">
        <v>0</v>
      </c>
      <c r="R2752">
        <v>0</v>
      </c>
      <c r="S2752" t="b">
        <v>0</v>
      </c>
      <c r="T2752" t="s">
        <v>8304</v>
      </c>
      <c r="U2752" s="8">
        <v>0</v>
      </c>
      <c r="V2752" s="17" t="e">
        <f t="shared" si="252"/>
        <v>#DIV/0!</v>
      </c>
      <c r="W2752" t="s">
        <v>8322</v>
      </c>
      <c r="X2752" t="s">
        <v>8358</v>
      </c>
    </row>
    <row r="2753" spans="1:24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21">
        <f t="shared" si="253"/>
        <v>41078.691493055558</v>
      </c>
      <c r="L2753" s="24">
        <v>41078.691493055558</v>
      </c>
      <c r="M2753" s="27">
        <f t="shared" si="254"/>
        <v>6</v>
      </c>
      <c r="N2753" s="27">
        <f t="shared" si="255"/>
        <v>2012</v>
      </c>
      <c r="O2753" s="25" t="str">
        <f t="shared" si="256"/>
        <v>Jun</v>
      </c>
      <c r="P2753" s="19">
        <f t="shared" si="257"/>
        <v>41090.625</v>
      </c>
      <c r="Q2753" t="b">
        <v>0</v>
      </c>
      <c r="R2753">
        <v>0</v>
      </c>
      <c r="S2753" t="b">
        <v>0</v>
      </c>
      <c r="T2753" t="s">
        <v>8304</v>
      </c>
      <c r="U2753" s="8">
        <v>0</v>
      </c>
      <c r="V2753" s="17" t="e">
        <f t="shared" si="252"/>
        <v>#DIV/0!</v>
      </c>
      <c r="W2753" t="s">
        <v>8322</v>
      </c>
      <c r="X2753" t="s">
        <v>8358</v>
      </c>
    </row>
    <row r="2754" spans="1:24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21">
        <f t="shared" si="253"/>
        <v>41747.678726851846</v>
      </c>
      <c r="L2754" s="24">
        <v>41747.678726851853</v>
      </c>
      <c r="M2754" s="27">
        <f t="shared" si="254"/>
        <v>4</v>
      </c>
      <c r="N2754" s="27">
        <f t="shared" si="255"/>
        <v>2014</v>
      </c>
      <c r="O2754" s="25" t="str">
        <f t="shared" si="256"/>
        <v>Apr</v>
      </c>
      <c r="P2754" s="19">
        <f t="shared" si="257"/>
        <v>41807.678726851846</v>
      </c>
      <c r="Q2754" t="b">
        <v>0</v>
      </c>
      <c r="R2754">
        <v>14</v>
      </c>
      <c r="S2754" t="b">
        <v>0</v>
      </c>
      <c r="T2754" t="s">
        <v>8304</v>
      </c>
      <c r="U2754" s="8">
        <v>0.11458333333333333</v>
      </c>
      <c r="V2754" s="17">
        <f t="shared" ref="V2754:V2817" si="258">E2754/R2754</f>
        <v>39.285714285714285</v>
      </c>
      <c r="W2754" t="s">
        <v>8322</v>
      </c>
      <c r="X2754" t="s">
        <v>8358</v>
      </c>
    </row>
    <row r="2755" spans="1:24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21">
        <f t="shared" ref="K2755:K2818" si="259">(J2754/86400)+25569+(-5/24)</f>
        <v>40855.556759259256</v>
      </c>
      <c r="L2755" s="24">
        <v>40855.556759259256</v>
      </c>
      <c r="M2755" s="27">
        <f t="shared" ref="M2755:M2818" si="260">MONTH(L2755)</f>
        <v>11</v>
      </c>
      <c r="N2755" s="27">
        <f t="shared" ref="N2755:N2818" si="261">YEAR(L2755)</f>
        <v>2011</v>
      </c>
      <c r="O2755" s="25" t="str">
        <f t="shared" ref="O2755:O2818" si="262">VLOOKUP($M2755,$AI$3:$AJ$14,2,FALSE)</f>
        <v>Nov</v>
      </c>
      <c r="P2755" s="19">
        <f t="shared" ref="P2755:P2818" si="263">(I2754/86400)+25569+(-5/24)</f>
        <v>40895.556759259256</v>
      </c>
      <c r="Q2755" t="b">
        <v>0</v>
      </c>
      <c r="R2755">
        <v>8</v>
      </c>
      <c r="S2755" t="b">
        <v>0</v>
      </c>
      <c r="T2755" t="s">
        <v>8304</v>
      </c>
      <c r="U2755" s="8">
        <v>0.19</v>
      </c>
      <c r="V2755" s="17">
        <f t="shared" si="258"/>
        <v>47.5</v>
      </c>
      <c r="W2755" t="s">
        <v>8322</v>
      </c>
      <c r="X2755" t="s">
        <v>8358</v>
      </c>
    </row>
    <row r="2756" spans="1:24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21">
        <f t="shared" si="259"/>
        <v>41117.692395833328</v>
      </c>
      <c r="L2756" s="24">
        <v>41117.692395833335</v>
      </c>
      <c r="M2756" s="27">
        <f t="shared" si="260"/>
        <v>7</v>
      </c>
      <c r="N2756" s="27">
        <f t="shared" si="261"/>
        <v>2012</v>
      </c>
      <c r="O2756" s="25" t="str">
        <f t="shared" si="262"/>
        <v>Jul</v>
      </c>
      <c r="P2756" s="19">
        <f t="shared" si="263"/>
        <v>41147.692395833328</v>
      </c>
      <c r="Q2756" t="b">
        <v>0</v>
      </c>
      <c r="R2756">
        <v>0</v>
      </c>
      <c r="S2756" t="b">
        <v>0</v>
      </c>
      <c r="T2756" t="s">
        <v>8304</v>
      </c>
      <c r="U2756" s="8">
        <v>0</v>
      </c>
      <c r="V2756" s="17" t="e">
        <f t="shared" si="258"/>
        <v>#DIV/0!</v>
      </c>
      <c r="W2756" t="s">
        <v>8322</v>
      </c>
      <c r="X2756" t="s">
        <v>8358</v>
      </c>
    </row>
    <row r="2757" spans="1:24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21">
        <f t="shared" si="259"/>
        <v>41863.427673611106</v>
      </c>
      <c r="L2757" s="24">
        <v>41863.427673611113</v>
      </c>
      <c r="M2757" s="27">
        <f t="shared" si="260"/>
        <v>8</v>
      </c>
      <c r="N2757" s="27">
        <f t="shared" si="261"/>
        <v>2014</v>
      </c>
      <c r="O2757" s="25" t="str">
        <f t="shared" si="262"/>
        <v>Aug</v>
      </c>
      <c r="P2757" s="19">
        <f t="shared" si="263"/>
        <v>41893.427673611106</v>
      </c>
      <c r="Q2757" t="b">
        <v>0</v>
      </c>
      <c r="R2757">
        <v>15</v>
      </c>
      <c r="S2757" t="b">
        <v>0</v>
      </c>
      <c r="T2757" t="s">
        <v>8304</v>
      </c>
      <c r="U2757" s="8">
        <v>0.52</v>
      </c>
      <c r="V2757" s="17">
        <f t="shared" si="258"/>
        <v>17.333333333333332</v>
      </c>
      <c r="W2757" t="s">
        <v>8322</v>
      </c>
      <c r="X2757" t="s">
        <v>8358</v>
      </c>
    </row>
    <row r="2758" spans="1:24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21">
        <f t="shared" si="259"/>
        <v>42072.582488425927</v>
      </c>
      <c r="L2758" s="24">
        <v>42072.582488425927</v>
      </c>
      <c r="M2758" s="27">
        <f t="shared" si="260"/>
        <v>3</v>
      </c>
      <c r="N2758" s="27">
        <f t="shared" si="261"/>
        <v>2015</v>
      </c>
      <c r="O2758" s="25" t="str">
        <f t="shared" si="262"/>
        <v>Mar</v>
      </c>
      <c r="P2758" s="19">
        <f t="shared" si="263"/>
        <v>42102.582488425927</v>
      </c>
      <c r="Q2758" t="b">
        <v>0</v>
      </c>
      <c r="R2758">
        <v>33</v>
      </c>
      <c r="S2758" t="b">
        <v>0</v>
      </c>
      <c r="T2758" t="s">
        <v>8304</v>
      </c>
      <c r="U2758" s="8">
        <v>0.1048</v>
      </c>
      <c r="V2758" s="17">
        <f t="shared" si="258"/>
        <v>31.757575757575758</v>
      </c>
      <c r="W2758" t="s">
        <v>8322</v>
      </c>
      <c r="X2758" t="s">
        <v>8358</v>
      </c>
    </row>
    <row r="2759" spans="1:24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21">
        <f t="shared" si="259"/>
        <v>41620.692141203697</v>
      </c>
      <c r="L2759" s="24">
        <v>41620.692141203705</v>
      </c>
      <c r="M2759" s="27">
        <f t="shared" si="260"/>
        <v>12</v>
      </c>
      <c r="N2759" s="27">
        <f t="shared" si="261"/>
        <v>2013</v>
      </c>
      <c r="O2759" s="25" t="str">
        <f t="shared" si="262"/>
        <v>Dec</v>
      </c>
      <c r="P2759" s="19">
        <f t="shared" si="263"/>
        <v>41650.692141203697</v>
      </c>
      <c r="Q2759" t="b">
        <v>0</v>
      </c>
      <c r="R2759">
        <v>2</v>
      </c>
      <c r="S2759" t="b">
        <v>0</v>
      </c>
      <c r="T2759" t="s">
        <v>8304</v>
      </c>
      <c r="U2759" s="8">
        <v>6.6666666666666671E-3</v>
      </c>
      <c r="V2759" s="17">
        <f t="shared" si="258"/>
        <v>5</v>
      </c>
      <c r="W2759" t="s">
        <v>8322</v>
      </c>
      <c r="X2759" t="s">
        <v>8358</v>
      </c>
    </row>
    <row r="2760" spans="1:24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21">
        <f t="shared" si="259"/>
        <v>42573.448287037034</v>
      </c>
      <c r="L2760" s="24">
        <v>42573.448287037034</v>
      </c>
      <c r="M2760" s="27">
        <f t="shared" si="260"/>
        <v>7</v>
      </c>
      <c r="N2760" s="27">
        <f t="shared" si="261"/>
        <v>2016</v>
      </c>
      <c r="O2760" s="25" t="str">
        <f t="shared" si="262"/>
        <v>Jul</v>
      </c>
      <c r="P2760" s="19">
        <f t="shared" si="263"/>
        <v>42588.448287037034</v>
      </c>
      <c r="Q2760" t="b">
        <v>0</v>
      </c>
      <c r="R2760">
        <v>6</v>
      </c>
      <c r="S2760" t="b">
        <v>0</v>
      </c>
      <c r="T2760" t="s">
        <v>8304</v>
      </c>
      <c r="U2760" s="8">
        <v>0.11700000000000001</v>
      </c>
      <c r="V2760" s="17">
        <f t="shared" si="258"/>
        <v>39</v>
      </c>
      <c r="W2760" t="s">
        <v>8322</v>
      </c>
      <c r="X2760" t="s">
        <v>8358</v>
      </c>
    </row>
    <row r="2761" spans="1:24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21">
        <f t="shared" si="259"/>
        <v>42639.23359953703</v>
      </c>
      <c r="L2761" s="24">
        <v>42639.233599537038</v>
      </c>
      <c r="M2761" s="27">
        <f t="shared" si="260"/>
        <v>9</v>
      </c>
      <c r="N2761" s="27">
        <f t="shared" si="261"/>
        <v>2016</v>
      </c>
      <c r="O2761" s="25" t="str">
        <f t="shared" si="262"/>
        <v>Sep</v>
      </c>
      <c r="P2761" s="19">
        <f t="shared" si="263"/>
        <v>42653.23359953703</v>
      </c>
      <c r="Q2761" t="b">
        <v>0</v>
      </c>
      <c r="R2761">
        <v>2</v>
      </c>
      <c r="S2761" t="b">
        <v>0</v>
      </c>
      <c r="T2761" t="s">
        <v>8304</v>
      </c>
      <c r="U2761" s="8">
        <v>0.105</v>
      </c>
      <c r="V2761" s="17">
        <f t="shared" si="258"/>
        <v>52.5</v>
      </c>
      <c r="W2761" t="s">
        <v>8322</v>
      </c>
      <c r="X2761" t="s">
        <v>8358</v>
      </c>
    </row>
    <row r="2762" spans="1:24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21">
        <f t="shared" si="259"/>
        <v>42524.158171296294</v>
      </c>
      <c r="L2762" s="24">
        <v>42524.158171296294</v>
      </c>
      <c r="M2762" s="27">
        <f t="shared" si="260"/>
        <v>6</v>
      </c>
      <c r="N2762" s="27">
        <f t="shared" si="261"/>
        <v>2016</v>
      </c>
      <c r="O2762" s="25" t="str">
        <f t="shared" si="262"/>
        <v>Jun</v>
      </c>
      <c r="P2762" s="19">
        <f t="shared" si="263"/>
        <v>42567.158171296294</v>
      </c>
      <c r="Q2762" t="b">
        <v>0</v>
      </c>
      <c r="R2762">
        <v>0</v>
      </c>
      <c r="S2762" t="b">
        <v>0</v>
      </c>
      <c r="T2762" t="s">
        <v>8304</v>
      </c>
      <c r="U2762" s="8">
        <v>0</v>
      </c>
      <c r="V2762" s="17" t="e">
        <f t="shared" si="258"/>
        <v>#DIV/0!</v>
      </c>
      <c r="W2762" t="s">
        <v>8322</v>
      </c>
      <c r="X2762" t="s">
        <v>8358</v>
      </c>
    </row>
    <row r="2763" spans="1:24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21">
        <f t="shared" si="259"/>
        <v>41415.252986111111</v>
      </c>
      <c r="L2763" s="24">
        <v>41415.252986111111</v>
      </c>
      <c r="M2763" s="27">
        <f t="shared" si="260"/>
        <v>5</v>
      </c>
      <c r="N2763" s="27">
        <f t="shared" si="261"/>
        <v>2013</v>
      </c>
      <c r="O2763" s="25" t="str">
        <f t="shared" si="262"/>
        <v>May</v>
      </c>
      <c r="P2763" s="19">
        <f t="shared" si="263"/>
        <v>41445.252986111111</v>
      </c>
      <c r="Q2763" t="b">
        <v>0</v>
      </c>
      <c r="R2763">
        <v>4</v>
      </c>
      <c r="S2763" t="b">
        <v>0</v>
      </c>
      <c r="T2763" t="s">
        <v>8304</v>
      </c>
      <c r="U2763" s="8">
        <v>7.1999999999999998E-3</v>
      </c>
      <c r="V2763" s="17">
        <f t="shared" si="258"/>
        <v>9</v>
      </c>
      <c r="W2763" t="s">
        <v>8322</v>
      </c>
      <c r="X2763" t="s">
        <v>8358</v>
      </c>
    </row>
    <row r="2764" spans="1:24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21">
        <f t="shared" si="259"/>
        <v>41246.85524305555</v>
      </c>
      <c r="L2764" s="24">
        <v>41246.855243055557</v>
      </c>
      <c r="M2764" s="27">
        <f t="shared" si="260"/>
        <v>12</v>
      </c>
      <c r="N2764" s="27">
        <f t="shared" si="261"/>
        <v>2012</v>
      </c>
      <c r="O2764" s="25" t="str">
        <f t="shared" si="262"/>
        <v>Dec</v>
      </c>
      <c r="P2764" s="19">
        <f t="shared" si="263"/>
        <v>41276.85524305555</v>
      </c>
      <c r="Q2764" t="b">
        <v>0</v>
      </c>
      <c r="R2764">
        <v>1</v>
      </c>
      <c r="S2764" t="b">
        <v>0</v>
      </c>
      <c r="T2764" t="s">
        <v>8304</v>
      </c>
      <c r="U2764" s="8">
        <v>7.6923076923076927E-3</v>
      </c>
      <c r="V2764" s="17">
        <f t="shared" si="258"/>
        <v>25</v>
      </c>
      <c r="W2764" t="s">
        <v>8322</v>
      </c>
      <c r="X2764" t="s">
        <v>8358</v>
      </c>
    </row>
    <row r="2765" spans="1:24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21">
        <f t="shared" si="259"/>
        <v>40926.828645833331</v>
      </c>
      <c r="L2765" s="24">
        <v>40926.828645833331</v>
      </c>
      <c r="M2765" s="27">
        <f t="shared" si="260"/>
        <v>1</v>
      </c>
      <c r="N2765" s="27">
        <f t="shared" si="261"/>
        <v>2012</v>
      </c>
      <c r="O2765" s="25" t="str">
        <f t="shared" si="262"/>
        <v>Jan</v>
      </c>
      <c r="P2765" s="19">
        <f t="shared" si="263"/>
        <v>40986.786979166667</v>
      </c>
      <c r="Q2765" t="b">
        <v>0</v>
      </c>
      <c r="R2765">
        <v>3</v>
      </c>
      <c r="S2765" t="b">
        <v>0</v>
      </c>
      <c r="T2765" t="s">
        <v>8304</v>
      </c>
      <c r="U2765" s="8">
        <v>2.2842639593908631E-3</v>
      </c>
      <c r="V2765" s="17">
        <f t="shared" si="258"/>
        <v>30</v>
      </c>
      <c r="W2765" t="s">
        <v>8322</v>
      </c>
      <c r="X2765" t="s">
        <v>8358</v>
      </c>
    </row>
    <row r="2766" spans="1:24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21">
        <f t="shared" si="259"/>
        <v>41373.371342592589</v>
      </c>
      <c r="L2766" s="24">
        <v>41373.371342592596</v>
      </c>
      <c r="M2766" s="27">
        <f t="shared" si="260"/>
        <v>4</v>
      </c>
      <c r="N2766" s="27">
        <f t="shared" si="261"/>
        <v>2013</v>
      </c>
      <c r="O2766" s="25" t="str">
        <f t="shared" si="262"/>
        <v>Apr</v>
      </c>
      <c r="P2766" s="19">
        <f t="shared" si="263"/>
        <v>41418.371342592589</v>
      </c>
      <c r="Q2766" t="b">
        <v>0</v>
      </c>
      <c r="R2766">
        <v>4</v>
      </c>
      <c r="S2766" t="b">
        <v>0</v>
      </c>
      <c r="T2766" t="s">
        <v>8304</v>
      </c>
      <c r="U2766" s="8">
        <v>1.125E-2</v>
      </c>
      <c r="V2766" s="17">
        <f t="shared" si="258"/>
        <v>11.25</v>
      </c>
      <c r="W2766" t="s">
        <v>8322</v>
      </c>
      <c r="X2766" t="s">
        <v>8358</v>
      </c>
    </row>
    <row r="2767" spans="1:24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21">
        <f t="shared" si="259"/>
        <v>41030.083692129629</v>
      </c>
      <c r="L2767" s="24">
        <v>41030.083692129629</v>
      </c>
      <c r="M2767" s="27">
        <f t="shared" si="260"/>
        <v>5</v>
      </c>
      <c r="N2767" s="27">
        <f t="shared" si="261"/>
        <v>2012</v>
      </c>
      <c r="O2767" s="25" t="str">
        <f t="shared" si="262"/>
        <v>May</v>
      </c>
      <c r="P2767" s="19">
        <f t="shared" si="263"/>
        <v>41059.583333333328</v>
      </c>
      <c r="Q2767" t="b">
        <v>0</v>
      </c>
      <c r="R2767">
        <v>0</v>
      </c>
      <c r="S2767" t="b">
        <v>0</v>
      </c>
      <c r="T2767" t="s">
        <v>8304</v>
      </c>
      <c r="U2767" s="8">
        <v>0</v>
      </c>
      <c r="V2767" s="17" t="e">
        <f t="shared" si="258"/>
        <v>#DIV/0!</v>
      </c>
      <c r="W2767" t="s">
        <v>8322</v>
      </c>
      <c r="X2767" t="s">
        <v>8358</v>
      </c>
    </row>
    <row r="2768" spans="1:24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21">
        <f t="shared" si="259"/>
        <v>41194.370694444442</v>
      </c>
      <c r="L2768" s="24">
        <v>41194.370694444442</v>
      </c>
      <c r="M2768" s="27">
        <f t="shared" si="260"/>
        <v>10</v>
      </c>
      <c r="N2768" s="27">
        <f t="shared" si="261"/>
        <v>2012</v>
      </c>
      <c r="O2768" s="25" t="str">
        <f t="shared" si="262"/>
        <v>Oct</v>
      </c>
      <c r="P2768" s="19">
        <f t="shared" si="263"/>
        <v>41210.370694444442</v>
      </c>
      <c r="Q2768" t="b">
        <v>0</v>
      </c>
      <c r="R2768">
        <v>4</v>
      </c>
      <c r="S2768" t="b">
        <v>0</v>
      </c>
      <c r="T2768" t="s">
        <v>8304</v>
      </c>
      <c r="U2768" s="8">
        <v>0.02</v>
      </c>
      <c r="V2768" s="17">
        <f t="shared" si="258"/>
        <v>25</v>
      </c>
      <c r="W2768" t="s">
        <v>8322</v>
      </c>
      <c r="X2768" t="s">
        <v>8358</v>
      </c>
    </row>
    <row r="2769" spans="1:24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21">
        <f t="shared" si="259"/>
        <v>40736.459699074076</v>
      </c>
      <c r="L2769" s="24">
        <v>40736.459699074076</v>
      </c>
      <c r="M2769" s="27">
        <f t="shared" si="260"/>
        <v>7</v>
      </c>
      <c r="N2769" s="27">
        <f t="shared" si="261"/>
        <v>2011</v>
      </c>
      <c r="O2769" s="25" t="str">
        <f t="shared" si="262"/>
        <v>Jul</v>
      </c>
      <c r="P2769" s="19">
        <f t="shared" si="263"/>
        <v>40766.459699074076</v>
      </c>
      <c r="Q2769" t="b">
        <v>0</v>
      </c>
      <c r="R2769">
        <v>3</v>
      </c>
      <c r="S2769" t="b">
        <v>0</v>
      </c>
      <c r="T2769" t="s">
        <v>8304</v>
      </c>
      <c r="U2769" s="8">
        <v>8.5000000000000006E-3</v>
      </c>
      <c r="V2769" s="17">
        <f t="shared" si="258"/>
        <v>11.333333333333334</v>
      </c>
      <c r="W2769" t="s">
        <v>8322</v>
      </c>
      <c r="X2769" t="s">
        <v>8358</v>
      </c>
    </row>
    <row r="2770" spans="1:24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21">
        <f t="shared" si="259"/>
        <v>42172.750578703701</v>
      </c>
      <c r="L2770" s="24">
        <v>42172.750578703701</v>
      </c>
      <c r="M2770" s="27">
        <f t="shared" si="260"/>
        <v>6</v>
      </c>
      <c r="N2770" s="27">
        <f t="shared" si="261"/>
        <v>2015</v>
      </c>
      <c r="O2770" s="25" t="str">
        <f t="shared" si="262"/>
        <v>Jun</v>
      </c>
      <c r="P2770" s="19">
        <f t="shared" si="263"/>
        <v>42232.750578703701</v>
      </c>
      <c r="Q2770" t="b">
        <v>0</v>
      </c>
      <c r="R2770">
        <v>34</v>
      </c>
      <c r="S2770" t="b">
        <v>0</v>
      </c>
      <c r="T2770" t="s">
        <v>8304</v>
      </c>
      <c r="U2770" s="8">
        <v>0.14314285714285716</v>
      </c>
      <c r="V2770" s="17">
        <f t="shared" si="258"/>
        <v>29.470588235294116</v>
      </c>
      <c r="W2770" t="s">
        <v>8322</v>
      </c>
      <c r="X2770" t="s">
        <v>8358</v>
      </c>
    </row>
    <row r="2771" spans="1:24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21">
        <f t="shared" si="259"/>
        <v>40967.4065162037</v>
      </c>
      <c r="L2771" s="24">
        <v>40967.4065162037</v>
      </c>
      <c r="M2771" s="27">
        <f t="shared" si="260"/>
        <v>2</v>
      </c>
      <c r="N2771" s="27">
        <f t="shared" si="261"/>
        <v>2012</v>
      </c>
      <c r="O2771" s="25" t="str">
        <f t="shared" si="262"/>
        <v>Feb</v>
      </c>
      <c r="P2771" s="19">
        <f t="shared" si="263"/>
        <v>40997.364849537036</v>
      </c>
      <c r="Q2771" t="b">
        <v>0</v>
      </c>
      <c r="R2771">
        <v>2</v>
      </c>
      <c r="S2771" t="b">
        <v>0</v>
      </c>
      <c r="T2771" t="s">
        <v>8304</v>
      </c>
      <c r="U2771" s="8">
        <v>2.5000000000000001E-3</v>
      </c>
      <c r="V2771" s="17">
        <f t="shared" si="258"/>
        <v>1</v>
      </c>
      <c r="W2771" t="s">
        <v>8322</v>
      </c>
      <c r="X2771" t="s">
        <v>8358</v>
      </c>
    </row>
    <row r="2772" spans="1:24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21">
        <f t="shared" si="259"/>
        <v>41745.617939814816</v>
      </c>
      <c r="L2772" s="24">
        <v>41745.617939814816</v>
      </c>
      <c r="M2772" s="27">
        <f t="shared" si="260"/>
        <v>4</v>
      </c>
      <c r="N2772" s="27">
        <f t="shared" si="261"/>
        <v>2014</v>
      </c>
      <c r="O2772" s="25" t="str">
        <f t="shared" si="262"/>
        <v>Apr</v>
      </c>
      <c r="P2772" s="19">
        <f t="shared" si="263"/>
        <v>41795.617939814816</v>
      </c>
      <c r="Q2772" t="b">
        <v>0</v>
      </c>
      <c r="R2772">
        <v>33</v>
      </c>
      <c r="S2772" t="b">
        <v>0</v>
      </c>
      <c r="T2772" t="s">
        <v>8304</v>
      </c>
      <c r="U2772" s="8">
        <v>0.1041125</v>
      </c>
      <c r="V2772" s="17">
        <f t="shared" si="258"/>
        <v>63.098484848484851</v>
      </c>
      <c r="W2772" t="s">
        <v>8322</v>
      </c>
      <c r="X2772" t="s">
        <v>8358</v>
      </c>
    </row>
    <row r="2773" spans="1:24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21">
        <f t="shared" si="259"/>
        <v>41686.496874999997</v>
      </c>
      <c r="L2773" s="24">
        <v>41686.496874999997</v>
      </c>
      <c r="M2773" s="27">
        <f t="shared" si="260"/>
        <v>2</v>
      </c>
      <c r="N2773" s="27">
        <f t="shared" si="261"/>
        <v>2014</v>
      </c>
      <c r="O2773" s="25" t="str">
        <f t="shared" si="262"/>
        <v>Feb</v>
      </c>
      <c r="P2773" s="19">
        <f t="shared" si="263"/>
        <v>41716.455208333333</v>
      </c>
      <c r="Q2773" t="b">
        <v>0</v>
      </c>
      <c r="R2773">
        <v>0</v>
      </c>
      <c r="S2773" t="b">
        <v>0</v>
      </c>
      <c r="T2773" t="s">
        <v>8304</v>
      </c>
      <c r="U2773" s="8">
        <v>0</v>
      </c>
      <c r="V2773" s="17" t="e">
        <f t="shared" si="258"/>
        <v>#DIV/0!</v>
      </c>
      <c r="W2773" t="s">
        <v>8322</v>
      </c>
      <c r="X2773" t="s">
        <v>8358</v>
      </c>
    </row>
    <row r="2774" spans="1:24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21">
        <f t="shared" si="259"/>
        <v>41257.323379629626</v>
      </c>
      <c r="L2774" s="24">
        <v>41257.323379629626</v>
      </c>
      <c r="M2774" s="27">
        <f t="shared" si="260"/>
        <v>12</v>
      </c>
      <c r="N2774" s="27">
        <f t="shared" si="261"/>
        <v>2012</v>
      </c>
      <c r="O2774" s="25" t="str">
        <f t="shared" si="262"/>
        <v>Dec</v>
      </c>
      <c r="P2774" s="19">
        <f t="shared" si="263"/>
        <v>41306.5</v>
      </c>
      <c r="Q2774" t="b">
        <v>0</v>
      </c>
      <c r="R2774">
        <v>0</v>
      </c>
      <c r="S2774" t="b">
        <v>0</v>
      </c>
      <c r="T2774" t="s">
        <v>8304</v>
      </c>
      <c r="U2774" s="8">
        <v>0</v>
      </c>
      <c r="V2774" s="17" t="e">
        <f t="shared" si="258"/>
        <v>#DIV/0!</v>
      </c>
      <c r="W2774" t="s">
        <v>8322</v>
      </c>
      <c r="X2774" t="s">
        <v>8358</v>
      </c>
    </row>
    <row r="2775" spans="1:24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21">
        <f t="shared" si="259"/>
        <v>41537.660810185182</v>
      </c>
      <c r="L2775" s="24">
        <v>41537.660810185182</v>
      </c>
      <c r="M2775" s="27">
        <f t="shared" si="260"/>
        <v>9</v>
      </c>
      <c r="N2775" s="27">
        <f t="shared" si="261"/>
        <v>2013</v>
      </c>
      <c r="O2775" s="25" t="str">
        <f t="shared" si="262"/>
        <v>Sep</v>
      </c>
      <c r="P2775" s="19">
        <f t="shared" si="263"/>
        <v>41552.660810185182</v>
      </c>
      <c r="Q2775" t="b">
        <v>0</v>
      </c>
      <c r="R2775">
        <v>1</v>
      </c>
      <c r="S2775" t="b">
        <v>0</v>
      </c>
      <c r="T2775" t="s">
        <v>8304</v>
      </c>
      <c r="U2775" s="8">
        <v>1.8867924528301887E-3</v>
      </c>
      <c r="V2775" s="17">
        <f t="shared" si="258"/>
        <v>1</v>
      </c>
      <c r="W2775" t="s">
        <v>8322</v>
      </c>
      <c r="X2775" t="s">
        <v>8358</v>
      </c>
    </row>
    <row r="2776" spans="1:24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21">
        <f t="shared" si="259"/>
        <v>42474.656493055554</v>
      </c>
      <c r="L2776" s="24">
        <v>42474.656493055554</v>
      </c>
      <c r="M2776" s="27">
        <f t="shared" si="260"/>
        <v>4</v>
      </c>
      <c r="N2776" s="27">
        <f t="shared" si="261"/>
        <v>2016</v>
      </c>
      <c r="O2776" s="25" t="str">
        <f t="shared" si="262"/>
        <v>Apr</v>
      </c>
      <c r="P2776" s="19">
        <f t="shared" si="263"/>
        <v>42484.656493055554</v>
      </c>
      <c r="Q2776" t="b">
        <v>0</v>
      </c>
      <c r="R2776">
        <v>13</v>
      </c>
      <c r="S2776" t="b">
        <v>0</v>
      </c>
      <c r="T2776" t="s">
        <v>8304</v>
      </c>
      <c r="U2776" s="8">
        <v>0.14249999999999999</v>
      </c>
      <c r="V2776" s="17">
        <f t="shared" si="258"/>
        <v>43.846153846153847</v>
      </c>
      <c r="W2776" t="s">
        <v>8322</v>
      </c>
      <c r="X2776" t="s">
        <v>8358</v>
      </c>
    </row>
    <row r="2777" spans="1:24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21">
        <f t="shared" si="259"/>
        <v>41310.918148148143</v>
      </c>
      <c r="L2777" s="24">
        <v>41310.91814814815</v>
      </c>
      <c r="M2777" s="27">
        <f t="shared" si="260"/>
        <v>2</v>
      </c>
      <c r="N2777" s="27">
        <f t="shared" si="261"/>
        <v>2013</v>
      </c>
      <c r="O2777" s="25" t="str">
        <f t="shared" si="262"/>
        <v>Feb</v>
      </c>
      <c r="P2777" s="19">
        <f t="shared" si="263"/>
        <v>41340.918148148143</v>
      </c>
      <c r="Q2777" t="b">
        <v>0</v>
      </c>
      <c r="R2777">
        <v>2</v>
      </c>
      <c r="S2777" t="b">
        <v>0</v>
      </c>
      <c r="T2777" t="s">
        <v>8304</v>
      </c>
      <c r="U2777" s="8">
        <v>0.03</v>
      </c>
      <c r="V2777" s="17">
        <f t="shared" si="258"/>
        <v>75</v>
      </c>
      <c r="W2777" t="s">
        <v>8322</v>
      </c>
      <c r="X2777" t="s">
        <v>8358</v>
      </c>
    </row>
    <row r="2778" spans="1:24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21">
        <f t="shared" si="259"/>
        <v>40862.805023148147</v>
      </c>
      <c r="L2778" s="24">
        <v>40862.805023148147</v>
      </c>
      <c r="M2778" s="27">
        <f t="shared" si="260"/>
        <v>11</v>
      </c>
      <c r="N2778" s="27">
        <f t="shared" si="261"/>
        <v>2011</v>
      </c>
      <c r="O2778" s="25" t="str">
        <f t="shared" si="262"/>
        <v>Nov</v>
      </c>
      <c r="P2778" s="19">
        <f t="shared" si="263"/>
        <v>40892.805023148147</v>
      </c>
      <c r="Q2778" t="b">
        <v>0</v>
      </c>
      <c r="R2778">
        <v>36</v>
      </c>
      <c r="S2778" t="b">
        <v>0</v>
      </c>
      <c r="T2778" t="s">
        <v>8304</v>
      </c>
      <c r="U2778" s="8">
        <v>7.8809523809523815E-2</v>
      </c>
      <c r="V2778" s="17">
        <f t="shared" si="258"/>
        <v>45.972222222222221</v>
      </c>
      <c r="W2778" t="s">
        <v>8322</v>
      </c>
      <c r="X2778" t="s">
        <v>8358</v>
      </c>
    </row>
    <row r="2779" spans="1:24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21">
        <f t="shared" si="259"/>
        <v>42136.088842592588</v>
      </c>
      <c r="L2779" s="24">
        <v>42136.088842592595</v>
      </c>
      <c r="M2779" s="27">
        <f t="shared" si="260"/>
        <v>5</v>
      </c>
      <c r="N2779" s="27">
        <f t="shared" si="261"/>
        <v>2015</v>
      </c>
      <c r="O2779" s="25" t="str">
        <f t="shared" si="262"/>
        <v>May</v>
      </c>
      <c r="P2779" s="19">
        <f t="shared" si="263"/>
        <v>42167.088842592588</v>
      </c>
      <c r="Q2779" t="b">
        <v>0</v>
      </c>
      <c r="R2779">
        <v>1</v>
      </c>
      <c r="S2779" t="b">
        <v>0</v>
      </c>
      <c r="T2779" t="s">
        <v>8304</v>
      </c>
      <c r="U2779" s="8">
        <v>3.3333333333333335E-3</v>
      </c>
      <c r="V2779" s="17">
        <f t="shared" si="258"/>
        <v>10</v>
      </c>
      <c r="W2779" t="s">
        <v>8322</v>
      </c>
      <c r="X2779" t="s">
        <v>8358</v>
      </c>
    </row>
    <row r="2780" spans="1:24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21">
        <f t="shared" si="259"/>
        <v>42172.460694444446</v>
      </c>
      <c r="L2780" s="24">
        <v>42172.460694444446</v>
      </c>
      <c r="M2780" s="27">
        <f t="shared" si="260"/>
        <v>6</v>
      </c>
      <c r="N2780" s="27">
        <f t="shared" si="261"/>
        <v>2015</v>
      </c>
      <c r="O2780" s="25" t="str">
        <f t="shared" si="262"/>
        <v>Jun</v>
      </c>
      <c r="P2780" s="19">
        <f t="shared" si="263"/>
        <v>42202.460694444446</v>
      </c>
      <c r="Q2780" t="b">
        <v>0</v>
      </c>
      <c r="R2780">
        <v>15</v>
      </c>
      <c r="S2780" t="b">
        <v>0</v>
      </c>
      <c r="T2780" t="s">
        <v>8304</v>
      </c>
      <c r="U2780" s="8">
        <v>0.25545454545454543</v>
      </c>
      <c r="V2780" s="17">
        <f t="shared" si="258"/>
        <v>93.666666666666671</v>
      </c>
      <c r="W2780" t="s">
        <v>8322</v>
      </c>
      <c r="X2780" t="s">
        <v>8358</v>
      </c>
    </row>
    <row r="2781" spans="1:24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21">
        <f t="shared" si="259"/>
        <v>41846.769745370366</v>
      </c>
      <c r="L2781" s="24">
        <v>41846.769745370373</v>
      </c>
      <c r="M2781" s="27">
        <f t="shared" si="260"/>
        <v>7</v>
      </c>
      <c r="N2781" s="27">
        <f t="shared" si="261"/>
        <v>2014</v>
      </c>
      <c r="O2781" s="25" t="str">
        <f t="shared" si="262"/>
        <v>Jul</v>
      </c>
      <c r="P2781" s="19">
        <f t="shared" si="263"/>
        <v>41876.769745370366</v>
      </c>
      <c r="Q2781" t="b">
        <v>0</v>
      </c>
      <c r="R2781">
        <v>1</v>
      </c>
      <c r="S2781" t="b">
        <v>0</v>
      </c>
      <c r="T2781" t="s">
        <v>8304</v>
      </c>
      <c r="U2781" s="8">
        <v>2.12E-2</v>
      </c>
      <c r="V2781" s="17">
        <f t="shared" si="258"/>
        <v>53</v>
      </c>
      <c r="W2781" t="s">
        <v>8322</v>
      </c>
      <c r="X2781" t="s">
        <v>8358</v>
      </c>
    </row>
    <row r="2782" spans="1:24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21">
        <f t="shared" si="259"/>
        <v>42300.377557870372</v>
      </c>
      <c r="L2782" s="24">
        <v>42300.377557870372</v>
      </c>
      <c r="M2782" s="27">
        <f t="shared" si="260"/>
        <v>10</v>
      </c>
      <c r="N2782" s="27">
        <f t="shared" si="261"/>
        <v>2015</v>
      </c>
      <c r="O2782" s="25" t="str">
        <f t="shared" si="262"/>
        <v>Oct</v>
      </c>
      <c r="P2782" s="19">
        <f t="shared" si="263"/>
        <v>42330.419224537036</v>
      </c>
      <c r="Q2782" t="b">
        <v>0</v>
      </c>
      <c r="R2782">
        <v>0</v>
      </c>
      <c r="S2782" t="b">
        <v>0</v>
      </c>
      <c r="T2782" t="s">
        <v>8304</v>
      </c>
      <c r="U2782" s="8">
        <v>0</v>
      </c>
      <c r="V2782" s="17" t="e">
        <f t="shared" si="258"/>
        <v>#DIV/0!</v>
      </c>
      <c r="W2782" t="s">
        <v>8322</v>
      </c>
      <c r="X2782" t="s">
        <v>8358</v>
      </c>
    </row>
    <row r="2783" spans="1:24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21">
        <f t="shared" si="259"/>
        <v>42774.239444444444</v>
      </c>
      <c r="L2783" s="24">
        <v>42774.239444444444</v>
      </c>
      <c r="M2783" s="27">
        <f t="shared" si="260"/>
        <v>2</v>
      </c>
      <c r="N2783" s="27">
        <f t="shared" si="261"/>
        <v>2017</v>
      </c>
      <c r="O2783" s="25" t="str">
        <f t="shared" si="262"/>
        <v>Feb</v>
      </c>
      <c r="P2783" s="19">
        <f t="shared" si="263"/>
        <v>42804.239444444444</v>
      </c>
      <c r="Q2783" t="b">
        <v>0</v>
      </c>
      <c r="R2783">
        <v>28</v>
      </c>
      <c r="S2783" t="b">
        <v>1</v>
      </c>
      <c r="T2783" t="s">
        <v>8271</v>
      </c>
      <c r="U2783" s="8">
        <v>1.0528</v>
      </c>
      <c r="V2783" s="17">
        <f t="shared" si="258"/>
        <v>47</v>
      </c>
      <c r="W2783" t="s">
        <v>8317</v>
      </c>
      <c r="X2783" t="s">
        <v>8318</v>
      </c>
    </row>
    <row r="2784" spans="1:24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21">
        <f t="shared" si="259"/>
        <v>42018.733263888884</v>
      </c>
      <c r="L2784" s="24">
        <v>42018.733263888891</v>
      </c>
      <c r="M2784" s="27">
        <f t="shared" si="260"/>
        <v>1</v>
      </c>
      <c r="N2784" s="27">
        <f t="shared" si="261"/>
        <v>2015</v>
      </c>
      <c r="O2784" s="25" t="str">
        <f t="shared" si="262"/>
        <v>Jan</v>
      </c>
      <c r="P2784" s="19">
        <f t="shared" si="263"/>
        <v>42047.083333333336</v>
      </c>
      <c r="Q2784" t="b">
        <v>0</v>
      </c>
      <c r="R2784">
        <v>18</v>
      </c>
      <c r="S2784" t="b">
        <v>1</v>
      </c>
      <c r="T2784" t="s">
        <v>8271</v>
      </c>
      <c r="U2784" s="8">
        <v>1.2</v>
      </c>
      <c r="V2784" s="17">
        <f t="shared" si="258"/>
        <v>66.666666666666671</v>
      </c>
      <c r="W2784" t="s">
        <v>8317</v>
      </c>
      <c r="X2784" t="s">
        <v>8318</v>
      </c>
    </row>
    <row r="2785" spans="1:24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21">
        <f t="shared" si="259"/>
        <v>42026.716643518514</v>
      </c>
      <c r="L2785" s="24">
        <v>42026.716643518521</v>
      </c>
      <c r="M2785" s="27">
        <f t="shared" si="260"/>
        <v>1</v>
      </c>
      <c r="N2785" s="27">
        <f t="shared" si="261"/>
        <v>2015</v>
      </c>
      <c r="O2785" s="25" t="str">
        <f t="shared" si="262"/>
        <v>Jan</v>
      </c>
      <c r="P2785" s="19">
        <f t="shared" si="263"/>
        <v>42051.999305555553</v>
      </c>
      <c r="Q2785" t="b">
        <v>0</v>
      </c>
      <c r="R2785">
        <v>61</v>
      </c>
      <c r="S2785" t="b">
        <v>1</v>
      </c>
      <c r="T2785" t="s">
        <v>8271</v>
      </c>
      <c r="U2785" s="8">
        <v>1.145</v>
      </c>
      <c r="V2785" s="17">
        <f t="shared" si="258"/>
        <v>18.770491803278688</v>
      </c>
      <c r="W2785" t="s">
        <v>8317</v>
      </c>
      <c r="X2785" t="s">
        <v>8318</v>
      </c>
    </row>
    <row r="2786" spans="1:24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21">
        <f t="shared" si="259"/>
        <v>42103.326921296299</v>
      </c>
      <c r="L2786" s="24">
        <v>42103.326921296299</v>
      </c>
      <c r="M2786" s="27">
        <f t="shared" si="260"/>
        <v>4</v>
      </c>
      <c r="N2786" s="27">
        <f t="shared" si="261"/>
        <v>2015</v>
      </c>
      <c r="O2786" s="25" t="str">
        <f t="shared" si="262"/>
        <v>Apr</v>
      </c>
      <c r="P2786" s="19">
        <f t="shared" si="263"/>
        <v>42117.326921296299</v>
      </c>
      <c r="Q2786" t="b">
        <v>0</v>
      </c>
      <c r="R2786">
        <v>108</v>
      </c>
      <c r="S2786" t="b">
        <v>1</v>
      </c>
      <c r="T2786" t="s">
        <v>8271</v>
      </c>
      <c r="U2786" s="8">
        <v>1.19</v>
      </c>
      <c r="V2786" s="17">
        <f t="shared" si="258"/>
        <v>66.111111111111114</v>
      </c>
      <c r="W2786" t="s">
        <v>8317</v>
      </c>
      <c r="X2786" t="s">
        <v>8318</v>
      </c>
    </row>
    <row r="2787" spans="1:24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21">
        <f t="shared" si="259"/>
        <v>41920.579201388886</v>
      </c>
      <c r="L2787" s="24">
        <v>41920.579201388886</v>
      </c>
      <c r="M2787" s="27">
        <f t="shared" si="260"/>
        <v>10</v>
      </c>
      <c r="N2787" s="27">
        <f t="shared" si="261"/>
        <v>2014</v>
      </c>
      <c r="O2787" s="25" t="str">
        <f t="shared" si="262"/>
        <v>Oct</v>
      </c>
      <c r="P2787" s="19">
        <f t="shared" si="263"/>
        <v>41941.579201388886</v>
      </c>
      <c r="Q2787" t="b">
        <v>0</v>
      </c>
      <c r="R2787">
        <v>142</v>
      </c>
      <c r="S2787" t="b">
        <v>1</v>
      </c>
      <c r="T2787" t="s">
        <v>8271</v>
      </c>
      <c r="U2787" s="8">
        <v>1.0468</v>
      </c>
      <c r="V2787" s="17">
        <f t="shared" si="258"/>
        <v>36.859154929577464</v>
      </c>
      <c r="W2787" t="s">
        <v>8317</v>
      </c>
      <c r="X2787" t="s">
        <v>8318</v>
      </c>
    </row>
    <row r="2788" spans="1:24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21">
        <f t="shared" si="259"/>
        <v>42557.981099537035</v>
      </c>
      <c r="L2788" s="24">
        <v>42557.981099537035</v>
      </c>
      <c r="M2788" s="27">
        <f t="shared" si="260"/>
        <v>7</v>
      </c>
      <c r="N2788" s="27">
        <f t="shared" si="261"/>
        <v>2016</v>
      </c>
      <c r="O2788" s="25" t="str">
        <f t="shared" si="262"/>
        <v>Jul</v>
      </c>
      <c r="P2788" s="19">
        <f t="shared" si="263"/>
        <v>42587.666666666664</v>
      </c>
      <c r="Q2788" t="b">
        <v>0</v>
      </c>
      <c r="R2788">
        <v>74</v>
      </c>
      <c r="S2788" t="b">
        <v>1</v>
      </c>
      <c r="T2788" t="s">
        <v>8271</v>
      </c>
      <c r="U2788" s="8">
        <v>1.1783999999999999</v>
      </c>
      <c r="V2788" s="17">
        <f t="shared" si="258"/>
        <v>39.810810810810814</v>
      </c>
      <c r="W2788" t="s">
        <v>8317</v>
      </c>
      <c r="X2788" t="s">
        <v>8318</v>
      </c>
    </row>
    <row r="2789" spans="1:24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21">
        <f t="shared" si="259"/>
        <v>41815.360879629625</v>
      </c>
      <c r="L2789" s="24">
        <v>41815.360879629632</v>
      </c>
      <c r="M2789" s="27">
        <f t="shared" si="260"/>
        <v>6</v>
      </c>
      <c r="N2789" s="27">
        <f t="shared" si="261"/>
        <v>2014</v>
      </c>
      <c r="O2789" s="25" t="str">
        <f t="shared" si="262"/>
        <v>Jun</v>
      </c>
      <c r="P2789" s="19">
        <f t="shared" si="263"/>
        <v>41829.360879629625</v>
      </c>
      <c r="Q2789" t="b">
        <v>0</v>
      </c>
      <c r="R2789">
        <v>38</v>
      </c>
      <c r="S2789" t="b">
        <v>1</v>
      </c>
      <c r="T2789" t="s">
        <v>8271</v>
      </c>
      <c r="U2789" s="8">
        <v>1.1970000000000001</v>
      </c>
      <c r="V2789" s="17">
        <f t="shared" si="258"/>
        <v>31.5</v>
      </c>
      <c r="W2789" t="s">
        <v>8317</v>
      </c>
      <c r="X2789" t="s">
        <v>8318</v>
      </c>
    </row>
    <row r="2790" spans="1:24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21">
        <f t="shared" si="259"/>
        <v>41807.990185185183</v>
      </c>
      <c r="L2790" s="24">
        <v>41807.990185185183</v>
      </c>
      <c r="M2790" s="27">
        <f t="shared" si="260"/>
        <v>6</v>
      </c>
      <c r="N2790" s="27">
        <f t="shared" si="261"/>
        <v>2014</v>
      </c>
      <c r="O2790" s="25" t="str">
        <f t="shared" si="262"/>
        <v>Jun</v>
      </c>
      <c r="P2790" s="19">
        <f t="shared" si="263"/>
        <v>41837.990185185183</v>
      </c>
      <c r="Q2790" t="b">
        <v>0</v>
      </c>
      <c r="R2790">
        <v>20</v>
      </c>
      <c r="S2790" t="b">
        <v>1</v>
      </c>
      <c r="T2790" t="s">
        <v>8271</v>
      </c>
      <c r="U2790" s="8">
        <v>1.0249999999999999</v>
      </c>
      <c r="V2790" s="17">
        <f t="shared" si="258"/>
        <v>102.5</v>
      </c>
      <c r="W2790" t="s">
        <v>8317</v>
      </c>
      <c r="X2790" t="s">
        <v>8318</v>
      </c>
    </row>
    <row r="2791" spans="1:24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21">
        <f t="shared" si="259"/>
        <v>42550.49355324074</v>
      </c>
      <c r="L2791" s="24">
        <v>42550.49355324074</v>
      </c>
      <c r="M2791" s="27">
        <f t="shared" si="260"/>
        <v>6</v>
      </c>
      <c r="N2791" s="27">
        <f t="shared" si="261"/>
        <v>2016</v>
      </c>
      <c r="O2791" s="25" t="str">
        <f t="shared" si="262"/>
        <v>Jun</v>
      </c>
      <c r="P2791" s="19">
        <f t="shared" si="263"/>
        <v>42580.49355324074</v>
      </c>
      <c r="Q2791" t="b">
        <v>0</v>
      </c>
      <c r="R2791">
        <v>24</v>
      </c>
      <c r="S2791" t="b">
        <v>1</v>
      </c>
      <c r="T2791" t="s">
        <v>8271</v>
      </c>
      <c r="U2791" s="8">
        <v>1.0116666666666667</v>
      </c>
      <c r="V2791" s="17">
        <f t="shared" si="258"/>
        <v>126.45833333333333</v>
      </c>
      <c r="W2791" t="s">
        <v>8317</v>
      </c>
      <c r="X2791" t="s">
        <v>8318</v>
      </c>
    </row>
    <row r="2792" spans="1:24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21">
        <f t="shared" si="259"/>
        <v>42055.804791666662</v>
      </c>
      <c r="L2792" s="24">
        <v>42055.804791666669</v>
      </c>
      <c r="M2792" s="27">
        <f t="shared" si="260"/>
        <v>2</v>
      </c>
      <c r="N2792" s="27">
        <f t="shared" si="261"/>
        <v>2015</v>
      </c>
      <c r="O2792" s="25" t="str">
        <f t="shared" si="262"/>
        <v>Feb</v>
      </c>
      <c r="P2792" s="19">
        <f t="shared" si="263"/>
        <v>42074.958333333336</v>
      </c>
      <c r="Q2792" t="b">
        <v>0</v>
      </c>
      <c r="R2792">
        <v>66</v>
      </c>
      <c r="S2792" t="b">
        <v>1</v>
      </c>
      <c r="T2792" t="s">
        <v>8271</v>
      </c>
      <c r="U2792" s="8">
        <v>1.0533333333333332</v>
      </c>
      <c r="V2792" s="17">
        <f t="shared" si="258"/>
        <v>47.878787878787875</v>
      </c>
      <c r="W2792" t="s">
        <v>8317</v>
      </c>
      <c r="X2792" t="s">
        <v>8318</v>
      </c>
    </row>
    <row r="2793" spans="1:24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21">
        <f t="shared" si="259"/>
        <v>42016.730358796289</v>
      </c>
      <c r="L2793" s="24">
        <v>42016.730358796296</v>
      </c>
      <c r="M2793" s="27">
        <f t="shared" si="260"/>
        <v>1</v>
      </c>
      <c r="N2793" s="27">
        <f t="shared" si="261"/>
        <v>2015</v>
      </c>
      <c r="O2793" s="25" t="str">
        <f t="shared" si="262"/>
        <v>Jan</v>
      </c>
      <c r="P2793" s="19">
        <f t="shared" si="263"/>
        <v>42046.730358796289</v>
      </c>
      <c r="Q2793" t="b">
        <v>0</v>
      </c>
      <c r="R2793">
        <v>28</v>
      </c>
      <c r="S2793" t="b">
        <v>1</v>
      </c>
      <c r="T2793" t="s">
        <v>8271</v>
      </c>
      <c r="U2793" s="8">
        <v>1.0249999999999999</v>
      </c>
      <c r="V2793" s="17">
        <f t="shared" si="258"/>
        <v>73.214285714285708</v>
      </c>
      <c r="W2793" t="s">
        <v>8317</v>
      </c>
      <c r="X2793" t="s">
        <v>8318</v>
      </c>
    </row>
    <row r="2794" spans="1:24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21">
        <f t="shared" si="259"/>
        <v>42591.691655092589</v>
      </c>
      <c r="L2794" s="24">
        <v>42591.691655092596</v>
      </c>
      <c r="M2794" s="27">
        <f t="shared" si="260"/>
        <v>8</v>
      </c>
      <c r="N2794" s="27">
        <f t="shared" si="261"/>
        <v>2016</v>
      </c>
      <c r="O2794" s="25" t="str">
        <f t="shared" si="262"/>
        <v>Aug</v>
      </c>
      <c r="P2794" s="19">
        <f t="shared" si="263"/>
        <v>42621.958333333336</v>
      </c>
      <c r="Q2794" t="b">
        <v>0</v>
      </c>
      <c r="R2794">
        <v>24</v>
      </c>
      <c r="S2794" t="b">
        <v>1</v>
      </c>
      <c r="T2794" t="s">
        <v>8271</v>
      </c>
      <c r="U2794" s="8">
        <v>1.0760000000000001</v>
      </c>
      <c r="V2794" s="17">
        <f t="shared" si="258"/>
        <v>89.666666666666671</v>
      </c>
      <c r="W2794" t="s">
        <v>8317</v>
      </c>
      <c r="X2794" t="s">
        <v>8318</v>
      </c>
    </row>
    <row r="2795" spans="1:24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21">
        <f t="shared" si="259"/>
        <v>42183.022673611107</v>
      </c>
      <c r="L2795" s="24">
        <v>42183.022673611114</v>
      </c>
      <c r="M2795" s="27">
        <f t="shared" si="260"/>
        <v>6</v>
      </c>
      <c r="N2795" s="27">
        <f t="shared" si="261"/>
        <v>2015</v>
      </c>
      <c r="O2795" s="25" t="str">
        <f t="shared" si="262"/>
        <v>Jun</v>
      </c>
      <c r="P2795" s="19">
        <f t="shared" si="263"/>
        <v>42228.022673611107</v>
      </c>
      <c r="Q2795" t="b">
        <v>0</v>
      </c>
      <c r="R2795">
        <v>73</v>
      </c>
      <c r="S2795" t="b">
        <v>1</v>
      </c>
      <c r="T2795" t="s">
        <v>8271</v>
      </c>
      <c r="U2795" s="8">
        <v>1.105675</v>
      </c>
      <c r="V2795" s="17">
        <f t="shared" si="258"/>
        <v>151.4623287671233</v>
      </c>
      <c r="W2795" t="s">
        <v>8317</v>
      </c>
      <c r="X2795" t="s">
        <v>8318</v>
      </c>
    </row>
    <row r="2796" spans="1:24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21">
        <f t="shared" si="259"/>
        <v>42176.210706018515</v>
      </c>
      <c r="L2796" s="24">
        <v>42176.210706018515</v>
      </c>
      <c r="M2796" s="27">
        <f t="shared" si="260"/>
        <v>6</v>
      </c>
      <c r="N2796" s="27">
        <f t="shared" si="261"/>
        <v>2015</v>
      </c>
      <c r="O2796" s="25" t="str">
        <f t="shared" si="262"/>
        <v>Jun</v>
      </c>
      <c r="P2796" s="19">
        <f t="shared" si="263"/>
        <v>42206.210706018515</v>
      </c>
      <c r="Q2796" t="b">
        <v>0</v>
      </c>
      <c r="R2796">
        <v>3</v>
      </c>
      <c r="S2796" t="b">
        <v>1</v>
      </c>
      <c r="T2796" t="s">
        <v>8271</v>
      </c>
      <c r="U2796" s="8">
        <v>1.5</v>
      </c>
      <c r="V2796" s="17">
        <f t="shared" si="258"/>
        <v>25</v>
      </c>
      <c r="W2796" t="s">
        <v>8317</v>
      </c>
      <c r="X2796" t="s">
        <v>8318</v>
      </c>
    </row>
    <row r="2797" spans="1:24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21">
        <f t="shared" si="259"/>
        <v>42416.48332175926</v>
      </c>
      <c r="L2797" s="24">
        <v>42416.48332175926</v>
      </c>
      <c r="M2797" s="27">
        <f t="shared" si="260"/>
        <v>2</v>
      </c>
      <c r="N2797" s="27">
        <f t="shared" si="261"/>
        <v>2016</v>
      </c>
      <c r="O2797" s="25" t="str">
        <f t="shared" si="262"/>
        <v>Feb</v>
      </c>
      <c r="P2797" s="19">
        <f t="shared" si="263"/>
        <v>42432.583333333336</v>
      </c>
      <c r="Q2797" t="b">
        <v>0</v>
      </c>
      <c r="R2797">
        <v>20</v>
      </c>
      <c r="S2797" t="b">
        <v>1</v>
      </c>
      <c r="T2797" t="s">
        <v>8271</v>
      </c>
      <c r="U2797" s="8">
        <v>1.0428571428571429</v>
      </c>
      <c r="V2797" s="17">
        <f t="shared" si="258"/>
        <v>36.5</v>
      </c>
      <c r="W2797" t="s">
        <v>8317</v>
      </c>
      <c r="X2797" t="s">
        <v>8318</v>
      </c>
    </row>
    <row r="2798" spans="1:24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21">
        <f t="shared" si="259"/>
        <v>41780.317604166667</v>
      </c>
      <c r="L2798" s="24">
        <v>41780.317604166667</v>
      </c>
      <c r="M2798" s="27">
        <f t="shared" si="260"/>
        <v>5</v>
      </c>
      <c r="N2798" s="27">
        <f t="shared" si="261"/>
        <v>2014</v>
      </c>
      <c r="O2798" s="25" t="str">
        <f t="shared" si="262"/>
        <v>May</v>
      </c>
      <c r="P2798" s="19">
        <f t="shared" si="263"/>
        <v>41796.75</v>
      </c>
      <c r="Q2798" t="b">
        <v>0</v>
      </c>
      <c r="R2798">
        <v>21</v>
      </c>
      <c r="S2798" t="b">
        <v>1</v>
      </c>
      <c r="T2798" t="s">
        <v>8271</v>
      </c>
      <c r="U2798" s="8">
        <v>1.155</v>
      </c>
      <c r="V2798" s="17">
        <f t="shared" si="258"/>
        <v>44</v>
      </c>
      <c r="W2798" t="s">
        <v>8317</v>
      </c>
      <c r="X2798" t="s">
        <v>8318</v>
      </c>
    </row>
    <row r="2799" spans="1:24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21">
        <f t="shared" si="259"/>
        <v>41795.319768518515</v>
      </c>
      <c r="L2799" s="24">
        <v>41795.319768518515</v>
      </c>
      <c r="M2799" s="27">
        <f t="shared" si="260"/>
        <v>6</v>
      </c>
      <c r="N2799" s="27">
        <f t="shared" si="261"/>
        <v>2014</v>
      </c>
      <c r="O2799" s="25" t="str">
        <f t="shared" si="262"/>
        <v>Jun</v>
      </c>
      <c r="P2799" s="19">
        <f t="shared" si="263"/>
        <v>41825.319768518515</v>
      </c>
      <c r="Q2799" t="b">
        <v>0</v>
      </c>
      <c r="R2799">
        <v>94</v>
      </c>
      <c r="S2799" t="b">
        <v>1</v>
      </c>
      <c r="T2799" t="s">
        <v>8271</v>
      </c>
      <c r="U2799" s="8">
        <v>1.02645125</v>
      </c>
      <c r="V2799" s="17">
        <f t="shared" si="258"/>
        <v>87.357553191489373</v>
      </c>
      <c r="W2799" t="s">
        <v>8317</v>
      </c>
      <c r="X2799" t="s">
        <v>8318</v>
      </c>
    </row>
    <row r="2800" spans="1:24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21">
        <f t="shared" si="259"/>
        <v>41798.731944444444</v>
      </c>
      <c r="L2800" s="24">
        <v>41798.731944444444</v>
      </c>
      <c r="M2800" s="27">
        <f t="shared" si="260"/>
        <v>6</v>
      </c>
      <c r="N2800" s="27">
        <f t="shared" si="261"/>
        <v>2014</v>
      </c>
      <c r="O2800" s="25" t="str">
        <f t="shared" si="262"/>
        <v>Jun</v>
      </c>
      <c r="P2800" s="19">
        <f t="shared" si="263"/>
        <v>41828.731944444444</v>
      </c>
      <c r="Q2800" t="b">
        <v>0</v>
      </c>
      <c r="R2800">
        <v>139</v>
      </c>
      <c r="S2800" t="b">
        <v>1</v>
      </c>
      <c r="T2800" t="s">
        <v>8271</v>
      </c>
      <c r="U2800" s="8">
        <v>1.014</v>
      </c>
      <c r="V2800" s="17">
        <f t="shared" si="258"/>
        <v>36.474820143884891</v>
      </c>
      <c r="W2800" t="s">
        <v>8317</v>
      </c>
      <c r="X2800" t="s">
        <v>8318</v>
      </c>
    </row>
    <row r="2801" spans="1:24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21">
        <f t="shared" si="259"/>
        <v>42201.466678240737</v>
      </c>
      <c r="L2801" s="24">
        <v>42201.466678240744</v>
      </c>
      <c r="M2801" s="27">
        <f t="shared" si="260"/>
        <v>7</v>
      </c>
      <c r="N2801" s="27">
        <f t="shared" si="261"/>
        <v>2015</v>
      </c>
      <c r="O2801" s="25" t="str">
        <f t="shared" si="262"/>
        <v>Jul</v>
      </c>
      <c r="P2801" s="19">
        <f t="shared" si="263"/>
        <v>42216.458333333336</v>
      </c>
      <c r="Q2801" t="b">
        <v>0</v>
      </c>
      <c r="R2801">
        <v>130</v>
      </c>
      <c r="S2801" t="b">
        <v>1</v>
      </c>
      <c r="T2801" t="s">
        <v>8271</v>
      </c>
      <c r="U2801" s="8">
        <v>1.1663479999999999</v>
      </c>
      <c r="V2801" s="17">
        <f t="shared" si="258"/>
        <v>44.859538461538463</v>
      </c>
      <c r="W2801" t="s">
        <v>8317</v>
      </c>
      <c r="X2801" t="s">
        <v>8318</v>
      </c>
    </row>
    <row r="2802" spans="1:24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21">
        <f t="shared" si="259"/>
        <v>42507.05636574074</v>
      </c>
      <c r="L2802" s="24">
        <v>42507.05636574074</v>
      </c>
      <c r="M2802" s="27">
        <f t="shared" si="260"/>
        <v>5</v>
      </c>
      <c r="N2802" s="27">
        <f t="shared" si="261"/>
        <v>2016</v>
      </c>
      <c r="O2802" s="25" t="str">
        <f t="shared" si="262"/>
        <v>May</v>
      </c>
      <c r="P2802" s="19">
        <f t="shared" si="263"/>
        <v>42538.458333333336</v>
      </c>
      <c r="Q2802" t="b">
        <v>0</v>
      </c>
      <c r="R2802">
        <v>31</v>
      </c>
      <c r="S2802" t="b">
        <v>1</v>
      </c>
      <c r="T2802" t="s">
        <v>8271</v>
      </c>
      <c r="U2802" s="8">
        <v>1.33</v>
      </c>
      <c r="V2802" s="17">
        <f t="shared" si="258"/>
        <v>42.903225806451616</v>
      </c>
      <c r="W2802" t="s">
        <v>8317</v>
      </c>
      <c r="X2802" t="s">
        <v>8318</v>
      </c>
    </row>
    <row r="2803" spans="1:24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21">
        <f t="shared" si="259"/>
        <v>41948.344513888886</v>
      </c>
      <c r="L2803" s="24">
        <v>41948.344513888886</v>
      </c>
      <c r="M2803" s="27">
        <f t="shared" si="260"/>
        <v>11</v>
      </c>
      <c r="N2803" s="27">
        <f t="shared" si="261"/>
        <v>2014</v>
      </c>
      <c r="O2803" s="25" t="str">
        <f t="shared" si="262"/>
        <v>Nov</v>
      </c>
      <c r="P2803" s="19">
        <f t="shared" si="263"/>
        <v>42008.344513888886</v>
      </c>
      <c r="Q2803" t="b">
        <v>0</v>
      </c>
      <c r="R2803">
        <v>13</v>
      </c>
      <c r="S2803" t="b">
        <v>1</v>
      </c>
      <c r="T2803" t="s">
        <v>8271</v>
      </c>
      <c r="U2803" s="8">
        <v>1.3320000000000001</v>
      </c>
      <c r="V2803" s="17">
        <f t="shared" si="258"/>
        <v>51.230769230769234</v>
      </c>
      <c r="W2803" t="s">
        <v>8317</v>
      </c>
      <c r="X2803" t="s">
        <v>8318</v>
      </c>
    </row>
    <row r="2804" spans="1:24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21">
        <f t="shared" si="259"/>
        <v>41900.034826388888</v>
      </c>
      <c r="L2804" s="24">
        <v>41900.034826388888</v>
      </c>
      <c r="M2804" s="27">
        <f t="shared" si="260"/>
        <v>9</v>
      </c>
      <c r="N2804" s="27">
        <f t="shared" si="261"/>
        <v>2014</v>
      </c>
      <c r="O2804" s="25" t="str">
        <f t="shared" si="262"/>
        <v>Sep</v>
      </c>
      <c r="P2804" s="19">
        <f t="shared" si="263"/>
        <v>41922.25</v>
      </c>
      <c r="Q2804" t="b">
        <v>0</v>
      </c>
      <c r="R2804">
        <v>90</v>
      </c>
      <c r="S2804" t="b">
        <v>1</v>
      </c>
      <c r="T2804" t="s">
        <v>8271</v>
      </c>
      <c r="U2804" s="8">
        <v>1.0183333333333333</v>
      </c>
      <c r="V2804" s="17">
        <f t="shared" si="258"/>
        <v>33.944444444444443</v>
      </c>
      <c r="W2804" t="s">
        <v>8317</v>
      </c>
      <c r="X2804" t="s">
        <v>8318</v>
      </c>
    </row>
    <row r="2805" spans="1:24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21">
        <f t="shared" si="259"/>
        <v>42192.438738425924</v>
      </c>
      <c r="L2805" s="24">
        <v>42192.438738425924</v>
      </c>
      <c r="M2805" s="27">
        <f t="shared" si="260"/>
        <v>7</v>
      </c>
      <c r="N2805" s="27">
        <f t="shared" si="261"/>
        <v>2015</v>
      </c>
      <c r="O2805" s="25" t="str">
        <f t="shared" si="262"/>
        <v>Jul</v>
      </c>
      <c r="P2805" s="19">
        <f t="shared" si="263"/>
        <v>42222.438738425924</v>
      </c>
      <c r="Q2805" t="b">
        <v>0</v>
      </c>
      <c r="R2805">
        <v>141</v>
      </c>
      <c r="S2805" t="b">
        <v>1</v>
      </c>
      <c r="T2805" t="s">
        <v>8271</v>
      </c>
      <c r="U2805" s="8">
        <v>1.2795000000000001</v>
      </c>
      <c r="V2805" s="17">
        <f t="shared" si="258"/>
        <v>90.744680851063833</v>
      </c>
      <c r="W2805" t="s">
        <v>8317</v>
      </c>
      <c r="X2805" t="s">
        <v>8318</v>
      </c>
    </row>
    <row r="2806" spans="1:24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21">
        <f t="shared" si="259"/>
        <v>42157.857361111113</v>
      </c>
      <c r="L2806" s="24">
        <v>42157.857361111113</v>
      </c>
      <c r="M2806" s="27">
        <f t="shared" si="260"/>
        <v>6</v>
      </c>
      <c r="N2806" s="27">
        <f t="shared" si="261"/>
        <v>2015</v>
      </c>
      <c r="O2806" s="25" t="str">
        <f t="shared" si="262"/>
        <v>Jun</v>
      </c>
      <c r="P2806" s="19">
        <f t="shared" si="263"/>
        <v>42200.791666666664</v>
      </c>
      <c r="Q2806" t="b">
        <v>0</v>
      </c>
      <c r="R2806">
        <v>23</v>
      </c>
      <c r="S2806" t="b">
        <v>1</v>
      </c>
      <c r="T2806" t="s">
        <v>8271</v>
      </c>
      <c r="U2806" s="8">
        <v>1.1499999999999999</v>
      </c>
      <c r="V2806" s="17">
        <f t="shared" si="258"/>
        <v>50</v>
      </c>
      <c r="W2806" t="s">
        <v>8317</v>
      </c>
      <c r="X2806" t="s">
        <v>8318</v>
      </c>
    </row>
    <row r="2807" spans="1:24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21">
        <f t="shared" si="259"/>
        <v>41881.245254629626</v>
      </c>
      <c r="L2807" s="24">
        <v>41881.245254629626</v>
      </c>
      <c r="M2807" s="27">
        <f t="shared" si="260"/>
        <v>8</v>
      </c>
      <c r="N2807" s="27">
        <f t="shared" si="261"/>
        <v>2014</v>
      </c>
      <c r="O2807" s="25" t="str">
        <f t="shared" si="262"/>
        <v>Aug</v>
      </c>
      <c r="P2807" s="19">
        <f t="shared" si="263"/>
        <v>41911.245254629626</v>
      </c>
      <c r="Q2807" t="b">
        <v>0</v>
      </c>
      <c r="R2807">
        <v>18</v>
      </c>
      <c r="S2807" t="b">
        <v>1</v>
      </c>
      <c r="T2807" t="s">
        <v>8271</v>
      </c>
      <c r="U2807" s="8">
        <v>1.1000000000000001</v>
      </c>
      <c r="V2807" s="17">
        <f t="shared" si="258"/>
        <v>24.444444444444443</v>
      </c>
      <c r="W2807" t="s">
        <v>8317</v>
      </c>
      <c r="X2807" t="s">
        <v>8318</v>
      </c>
    </row>
    <row r="2808" spans="1:24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21">
        <f t="shared" si="259"/>
        <v>42213.2971412037</v>
      </c>
      <c r="L2808" s="24">
        <v>42213.2971412037</v>
      </c>
      <c r="M2808" s="27">
        <f t="shared" si="260"/>
        <v>7</v>
      </c>
      <c r="N2808" s="27">
        <f t="shared" si="261"/>
        <v>2015</v>
      </c>
      <c r="O2808" s="25" t="str">
        <f t="shared" si="262"/>
        <v>Jul</v>
      </c>
      <c r="P2808" s="19">
        <f t="shared" si="263"/>
        <v>42238.2971412037</v>
      </c>
      <c r="Q2808" t="b">
        <v>0</v>
      </c>
      <c r="R2808">
        <v>76</v>
      </c>
      <c r="S2808" t="b">
        <v>1</v>
      </c>
      <c r="T2808" t="s">
        <v>8271</v>
      </c>
      <c r="U2808" s="8">
        <v>1.121</v>
      </c>
      <c r="V2808" s="17">
        <f t="shared" si="258"/>
        <v>44.25</v>
      </c>
      <c r="W2808" t="s">
        <v>8317</v>
      </c>
      <c r="X2808" t="s">
        <v>8318</v>
      </c>
    </row>
    <row r="2809" spans="1:24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21">
        <f t="shared" si="259"/>
        <v>42185.058912037035</v>
      </c>
      <c r="L2809" s="24">
        <v>42185.058912037035</v>
      </c>
      <c r="M2809" s="27">
        <f t="shared" si="260"/>
        <v>6</v>
      </c>
      <c r="N2809" s="27">
        <f t="shared" si="261"/>
        <v>2015</v>
      </c>
      <c r="O2809" s="25" t="str">
        <f t="shared" si="262"/>
        <v>Jun</v>
      </c>
      <c r="P2809" s="19">
        <f t="shared" si="263"/>
        <v>42221.249999999993</v>
      </c>
      <c r="Q2809" t="b">
        <v>0</v>
      </c>
      <c r="R2809">
        <v>93</v>
      </c>
      <c r="S2809" t="b">
        <v>1</v>
      </c>
      <c r="T2809" t="s">
        <v>8271</v>
      </c>
      <c r="U2809" s="8">
        <v>1.26</v>
      </c>
      <c r="V2809" s="17">
        <f t="shared" si="258"/>
        <v>67.741935483870961</v>
      </c>
      <c r="W2809" t="s">
        <v>8317</v>
      </c>
      <c r="X2809" t="s">
        <v>8318</v>
      </c>
    </row>
    <row r="2810" spans="1:24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21">
        <f t="shared" si="259"/>
        <v>42154.664791666662</v>
      </c>
      <c r="L2810" s="24">
        <v>42154.66479166667</v>
      </c>
      <c r="M2810" s="27">
        <f t="shared" si="260"/>
        <v>5</v>
      </c>
      <c r="N2810" s="27">
        <f t="shared" si="261"/>
        <v>2015</v>
      </c>
      <c r="O2810" s="25" t="str">
        <f t="shared" si="262"/>
        <v>May</v>
      </c>
      <c r="P2810" s="19">
        <f t="shared" si="263"/>
        <v>42184.664791666662</v>
      </c>
      <c r="Q2810" t="b">
        <v>0</v>
      </c>
      <c r="R2810">
        <v>69</v>
      </c>
      <c r="S2810" t="b">
        <v>1</v>
      </c>
      <c r="T2810" t="s">
        <v>8271</v>
      </c>
      <c r="U2810" s="8">
        <v>1.0024444444444445</v>
      </c>
      <c r="V2810" s="17">
        <f t="shared" si="258"/>
        <v>65.376811594202906</v>
      </c>
      <c r="W2810" t="s">
        <v>8317</v>
      </c>
      <c r="X2810" t="s">
        <v>8318</v>
      </c>
    </row>
    <row r="2811" spans="1:24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21">
        <f t="shared" si="259"/>
        <v>42208.638136574074</v>
      </c>
      <c r="L2811" s="24">
        <v>42208.638136574074</v>
      </c>
      <c r="M2811" s="27">
        <f t="shared" si="260"/>
        <v>7</v>
      </c>
      <c r="N2811" s="27">
        <f t="shared" si="261"/>
        <v>2015</v>
      </c>
      <c r="O2811" s="25" t="str">
        <f t="shared" si="262"/>
        <v>Jul</v>
      </c>
      <c r="P2811" s="19">
        <f t="shared" si="263"/>
        <v>42238.638136574074</v>
      </c>
      <c r="Q2811" t="b">
        <v>0</v>
      </c>
      <c r="R2811">
        <v>21</v>
      </c>
      <c r="S2811" t="b">
        <v>1</v>
      </c>
      <c r="T2811" t="s">
        <v>8271</v>
      </c>
      <c r="U2811" s="8">
        <v>1.024</v>
      </c>
      <c r="V2811" s="17">
        <f t="shared" si="258"/>
        <v>121.9047619047619</v>
      </c>
      <c r="W2811" t="s">
        <v>8317</v>
      </c>
      <c r="X2811" t="s">
        <v>8318</v>
      </c>
    </row>
    <row r="2812" spans="1:24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21">
        <f t="shared" si="259"/>
        <v>42451.288483796299</v>
      </c>
      <c r="L2812" s="24">
        <v>42451.288483796299</v>
      </c>
      <c r="M2812" s="27">
        <f t="shared" si="260"/>
        <v>3</v>
      </c>
      <c r="N2812" s="27">
        <f t="shared" si="261"/>
        <v>2016</v>
      </c>
      <c r="O2812" s="25" t="str">
        <f t="shared" si="262"/>
        <v>Mar</v>
      </c>
      <c r="P2812" s="19">
        <f t="shared" si="263"/>
        <v>42459.402083333327</v>
      </c>
      <c r="Q2812" t="b">
        <v>0</v>
      </c>
      <c r="R2812">
        <v>57</v>
      </c>
      <c r="S2812" t="b">
        <v>1</v>
      </c>
      <c r="T2812" t="s">
        <v>8271</v>
      </c>
      <c r="U2812" s="8">
        <v>1.0820000000000001</v>
      </c>
      <c r="V2812" s="17">
        <f t="shared" si="258"/>
        <v>47.456140350877192</v>
      </c>
      <c r="W2812" t="s">
        <v>8317</v>
      </c>
      <c r="X2812" t="s">
        <v>8318</v>
      </c>
    </row>
    <row r="2813" spans="1:24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21">
        <f t="shared" si="259"/>
        <v>41758.931296296294</v>
      </c>
      <c r="L2813" s="24">
        <v>41758.931296296294</v>
      </c>
      <c r="M2813" s="27">
        <f t="shared" si="260"/>
        <v>4</v>
      </c>
      <c r="N2813" s="27">
        <f t="shared" si="261"/>
        <v>2014</v>
      </c>
      <c r="O2813" s="25" t="str">
        <f t="shared" si="262"/>
        <v>Apr</v>
      </c>
      <c r="P2813" s="19">
        <f t="shared" si="263"/>
        <v>41790.957638888889</v>
      </c>
      <c r="Q2813" t="b">
        <v>0</v>
      </c>
      <c r="R2813">
        <v>108</v>
      </c>
      <c r="S2813" t="b">
        <v>1</v>
      </c>
      <c r="T2813" t="s">
        <v>8271</v>
      </c>
      <c r="U2813" s="8">
        <v>1.0026999999999999</v>
      </c>
      <c r="V2813" s="17">
        <f t="shared" si="258"/>
        <v>92.842592592592595</v>
      </c>
      <c r="W2813" t="s">
        <v>8317</v>
      </c>
      <c r="X2813" t="s">
        <v>8318</v>
      </c>
    </row>
    <row r="2814" spans="1:24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21">
        <f t="shared" si="259"/>
        <v>42028.288229166668</v>
      </c>
      <c r="L2814" s="24">
        <v>42028.288229166668</v>
      </c>
      <c r="M2814" s="27">
        <f t="shared" si="260"/>
        <v>1</v>
      </c>
      <c r="N2814" s="27">
        <f t="shared" si="261"/>
        <v>2015</v>
      </c>
      <c r="O2814" s="25" t="str">
        <f t="shared" si="262"/>
        <v>Jan</v>
      </c>
      <c r="P2814" s="19">
        <f t="shared" si="263"/>
        <v>42058.288229166668</v>
      </c>
      <c r="Q2814" t="b">
        <v>0</v>
      </c>
      <c r="R2814">
        <v>83</v>
      </c>
      <c r="S2814" t="b">
        <v>1</v>
      </c>
      <c r="T2814" t="s">
        <v>8271</v>
      </c>
      <c r="U2814" s="8">
        <v>1.133</v>
      </c>
      <c r="V2814" s="17">
        <f t="shared" si="258"/>
        <v>68.253012048192772</v>
      </c>
      <c r="W2814" t="s">
        <v>8317</v>
      </c>
      <c r="X2814" t="s">
        <v>8318</v>
      </c>
    </row>
    <row r="2815" spans="1:24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21">
        <f t="shared" si="259"/>
        <v>42054.535856481474</v>
      </c>
      <c r="L2815" s="24">
        <v>42054.535856481481</v>
      </c>
      <c r="M2815" s="27">
        <f t="shared" si="260"/>
        <v>2</v>
      </c>
      <c r="N2815" s="27">
        <f t="shared" si="261"/>
        <v>2015</v>
      </c>
      <c r="O2815" s="25" t="str">
        <f t="shared" si="262"/>
        <v>Feb</v>
      </c>
      <c r="P2815" s="19">
        <f t="shared" si="263"/>
        <v>42099.958333333336</v>
      </c>
      <c r="Q2815" t="b">
        <v>0</v>
      </c>
      <c r="R2815">
        <v>96</v>
      </c>
      <c r="S2815" t="b">
        <v>1</v>
      </c>
      <c r="T2815" t="s">
        <v>8271</v>
      </c>
      <c r="U2815" s="8">
        <v>1.2757571428571428</v>
      </c>
      <c r="V2815" s="17">
        <f t="shared" si="258"/>
        <v>37.209583333333335</v>
      </c>
      <c r="W2815" t="s">
        <v>8317</v>
      </c>
      <c r="X2815" t="s">
        <v>8318</v>
      </c>
    </row>
    <row r="2816" spans="1:24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21">
        <f t="shared" si="259"/>
        <v>42693.534270833326</v>
      </c>
      <c r="L2816" s="24">
        <v>42693.534270833334</v>
      </c>
      <c r="M2816" s="27">
        <f t="shared" si="260"/>
        <v>11</v>
      </c>
      <c r="N2816" s="27">
        <f t="shared" si="261"/>
        <v>2016</v>
      </c>
      <c r="O2816" s="25" t="str">
        <f t="shared" si="262"/>
        <v>Nov</v>
      </c>
      <c r="P2816" s="19">
        <f t="shared" si="263"/>
        <v>42718.534270833326</v>
      </c>
      <c r="Q2816" t="b">
        <v>0</v>
      </c>
      <c r="R2816">
        <v>64</v>
      </c>
      <c r="S2816" t="b">
        <v>1</v>
      </c>
      <c r="T2816" t="s">
        <v>8271</v>
      </c>
      <c r="U2816" s="8">
        <v>1.0773333333333333</v>
      </c>
      <c r="V2816" s="17">
        <f t="shared" si="258"/>
        <v>25.25</v>
      </c>
      <c r="W2816" t="s">
        <v>8317</v>
      </c>
      <c r="X2816" t="s">
        <v>8318</v>
      </c>
    </row>
    <row r="2817" spans="1:24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21">
        <f t="shared" si="259"/>
        <v>42103.191145833327</v>
      </c>
      <c r="L2817" s="24">
        <v>42103.191145833334</v>
      </c>
      <c r="M2817" s="27">
        <f t="shared" si="260"/>
        <v>4</v>
      </c>
      <c r="N2817" s="27">
        <f t="shared" si="261"/>
        <v>2015</v>
      </c>
      <c r="O2817" s="25" t="str">
        <f t="shared" si="262"/>
        <v>Apr</v>
      </c>
      <c r="P2817" s="19">
        <f t="shared" si="263"/>
        <v>42133.191145833327</v>
      </c>
      <c r="Q2817" t="b">
        <v>0</v>
      </c>
      <c r="R2817">
        <v>14</v>
      </c>
      <c r="S2817" t="b">
        <v>1</v>
      </c>
      <c r="T2817" t="s">
        <v>8271</v>
      </c>
      <c r="U2817" s="8">
        <v>2.42</v>
      </c>
      <c r="V2817" s="17">
        <f t="shared" si="258"/>
        <v>43.214285714285715</v>
      </c>
      <c r="W2817" t="s">
        <v>8317</v>
      </c>
      <c r="X2817" t="s">
        <v>8318</v>
      </c>
    </row>
    <row r="2818" spans="1:24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21">
        <f t="shared" si="259"/>
        <v>42559.568391203698</v>
      </c>
      <c r="L2818" s="24">
        <v>42559.568391203706</v>
      </c>
      <c r="M2818" s="27">
        <f t="shared" si="260"/>
        <v>7</v>
      </c>
      <c r="N2818" s="27">
        <f t="shared" si="261"/>
        <v>2016</v>
      </c>
      <c r="O2818" s="25" t="str">
        <f t="shared" si="262"/>
        <v>Jul</v>
      </c>
      <c r="P2818" s="19">
        <f t="shared" si="263"/>
        <v>42589.568391203698</v>
      </c>
      <c r="Q2818" t="b">
        <v>0</v>
      </c>
      <c r="R2818">
        <v>169</v>
      </c>
      <c r="S2818" t="b">
        <v>1</v>
      </c>
      <c r="T2818" t="s">
        <v>8271</v>
      </c>
      <c r="U2818" s="8">
        <v>1.4156666666666666</v>
      </c>
      <c r="V2818" s="17">
        <f t="shared" ref="V2818:V2881" si="264">E2818/R2818</f>
        <v>25.130177514792898</v>
      </c>
      <c r="W2818" t="s">
        <v>8317</v>
      </c>
      <c r="X2818" t="s">
        <v>8318</v>
      </c>
    </row>
    <row r="2819" spans="1:24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21">
        <f t="shared" ref="K2819:K2882" si="265">(J2818/86400)+25569+(-5/24)</f>
        <v>42188.259166666663</v>
      </c>
      <c r="L2819" s="24">
        <v>42188.259166666663</v>
      </c>
      <c r="M2819" s="27">
        <f t="shared" ref="M2819:M2882" si="266">MONTH(L2819)</f>
        <v>7</v>
      </c>
      <c r="N2819" s="27">
        <f t="shared" ref="N2819:N2882" si="267">YEAR(L2819)</f>
        <v>2015</v>
      </c>
      <c r="O2819" s="25" t="str">
        <f t="shared" ref="O2819:O2882" si="268">VLOOKUP($M2819,$AI$3:$AJ$14,2,FALSE)</f>
        <v>Jul</v>
      </c>
      <c r="P2819" s="19">
        <f t="shared" ref="P2819:P2882" si="269">(I2818/86400)+25569+(-5/24)</f>
        <v>42218.458333333336</v>
      </c>
      <c r="Q2819" t="b">
        <v>0</v>
      </c>
      <c r="R2819">
        <v>33</v>
      </c>
      <c r="S2819" t="b">
        <v>1</v>
      </c>
      <c r="T2819" t="s">
        <v>8271</v>
      </c>
      <c r="U2819" s="8">
        <v>1.3</v>
      </c>
      <c r="V2819" s="17">
        <f t="shared" si="264"/>
        <v>23.636363636363637</v>
      </c>
      <c r="W2819" t="s">
        <v>8317</v>
      </c>
      <c r="X2819" t="s">
        <v>8318</v>
      </c>
    </row>
    <row r="2820" spans="1:24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21">
        <f t="shared" si="265"/>
        <v>42023.42664351852</v>
      </c>
      <c r="L2820" s="24">
        <v>42023.42664351852</v>
      </c>
      <c r="M2820" s="27">
        <f t="shared" si="266"/>
        <v>1</v>
      </c>
      <c r="N2820" s="27">
        <f t="shared" si="267"/>
        <v>2015</v>
      </c>
      <c r="O2820" s="25" t="str">
        <f t="shared" si="268"/>
        <v>Jan</v>
      </c>
      <c r="P2820" s="19">
        <f t="shared" si="269"/>
        <v>42063.42664351852</v>
      </c>
      <c r="Q2820" t="b">
        <v>0</v>
      </c>
      <c r="R2820">
        <v>102</v>
      </c>
      <c r="S2820" t="b">
        <v>1</v>
      </c>
      <c r="T2820" t="s">
        <v>8271</v>
      </c>
      <c r="U2820" s="8">
        <v>1.0603</v>
      </c>
      <c r="V2820" s="17">
        <f t="shared" si="264"/>
        <v>103.95098039215686</v>
      </c>
      <c r="W2820" t="s">
        <v>8317</v>
      </c>
      <c r="X2820" t="s">
        <v>8318</v>
      </c>
    </row>
    <row r="2821" spans="1:24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21">
        <f t="shared" si="265"/>
        <v>42250.389884259253</v>
      </c>
      <c r="L2821" s="24">
        <v>42250.389884259261</v>
      </c>
      <c r="M2821" s="27">
        <f t="shared" si="266"/>
        <v>9</v>
      </c>
      <c r="N2821" s="27">
        <f t="shared" si="267"/>
        <v>2015</v>
      </c>
      <c r="O2821" s="25" t="str">
        <f t="shared" si="268"/>
        <v>Sep</v>
      </c>
      <c r="P2821" s="19">
        <f t="shared" si="269"/>
        <v>42270.389884259253</v>
      </c>
      <c r="Q2821" t="b">
        <v>0</v>
      </c>
      <c r="R2821">
        <v>104</v>
      </c>
      <c r="S2821" t="b">
        <v>1</v>
      </c>
      <c r="T2821" t="s">
        <v>8271</v>
      </c>
      <c r="U2821" s="8">
        <v>1.048</v>
      </c>
      <c r="V2821" s="17">
        <f t="shared" si="264"/>
        <v>50.384615384615387</v>
      </c>
      <c r="W2821" t="s">
        <v>8317</v>
      </c>
      <c r="X2821" t="s">
        <v>8318</v>
      </c>
    </row>
    <row r="2822" spans="1:24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21">
        <f t="shared" si="265"/>
        <v>42139.317233796297</v>
      </c>
      <c r="L2822" s="24">
        <v>42139.317233796297</v>
      </c>
      <c r="M2822" s="27">
        <f t="shared" si="266"/>
        <v>5</v>
      </c>
      <c r="N2822" s="27">
        <f t="shared" si="267"/>
        <v>2015</v>
      </c>
      <c r="O2822" s="25" t="str">
        <f t="shared" si="268"/>
        <v>May</v>
      </c>
      <c r="P2822" s="19">
        <f t="shared" si="269"/>
        <v>42169.317233796297</v>
      </c>
      <c r="Q2822" t="b">
        <v>0</v>
      </c>
      <c r="R2822">
        <v>20</v>
      </c>
      <c r="S2822" t="b">
        <v>1</v>
      </c>
      <c r="T2822" t="s">
        <v>8271</v>
      </c>
      <c r="U2822" s="8">
        <v>1.36</v>
      </c>
      <c r="V2822" s="17">
        <f t="shared" si="264"/>
        <v>13.6</v>
      </c>
      <c r="W2822" t="s">
        <v>8317</v>
      </c>
      <c r="X2822" t="s">
        <v>8318</v>
      </c>
    </row>
    <row r="2823" spans="1:24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21">
        <f t="shared" si="265"/>
        <v>42401.402650462966</v>
      </c>
      <c r="L2823" s="24">
        <v>42401.402650462966</v>
      </c>
      <c r="M2823" s="27">
        <f t="shared" si="266"/>
        <v>2</v>
      </c>
      <c r="N2823" s="27">
        <f t="shared" si="267"/>
        <v>2016</v>
      </c>
      <c r="O2823" s="25" t="str">
        <f t="shared" si="268"/>
        <v>Feb</v>
      </c>
      <c r="P2823" s="19">
        <f t="shared" si="269"/>
        <v>42425.791666666664</v>
      </c>
      <c r="Q2823" t="b">
        <v>0</v>
      </c>
      <c r="R2823">
        <v>35</v>
      </c>
      <c r="S2823" t="b">
        <v>1</v>
      </c>
      <c r="T2823" t="s">
        <v>8271</v>
      </c>
      <c r="U2823" s="8">
        <v>1</v>
      </c>
      <c r="V2823" s="17">
        <f t="shared" si="264"/>
        <v>28.571428571428573</v>
      </c>
      <c r="W2823" t="s">
        <v>8317</v>
      </c>
      <c r="X2823" t="s">
        <v>8318</v>
      </c>
    </row>
    <row r="2824" spans="1:24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21">
        <f t="shared" si="265"/>
        <v>41875.714525462965</v>
      </c>
      <c r="L2824" s="24">
        <v>41875.714525462965</v>
      </c>
      <c r="M2824" s="27">
        <f t="shared" si="266"/>
        <v>8</v>
      </c>
      <c r="N2824" s="27">
        <f t="shared" si="267"/>
        <v>2014</v>
      </c>
      <c r="O2824" s="25" t="str">
        <f t="shared" si="268"/>
        <v>Aug</v>
      </c>
      <c r="P2824" s="19">
        <f t="shared" si="269"/>
        <v>41905.714525462965</v>
      </c>
      <c r="Q2824" t="b">
        <v>0</v>
      </c>
      <c r="R2824">
        <v>94</v>
      </c>
      <c r="S2824" t="b">
        <v>1</v>
      </c>
      <c r="T2824" t="s">
        <v>8271</v>
      </c>
      <c r="U2824" s="8">
        <v>1</v>
      </c>
      <c r="V2824" s="17">
        <f t="shared" si="264"/>
        <v>63.829787234042556</v>
      </c>
      <c r="W2824" t="s">
        <v>8317</v>
      </c>
      <c r="X2824" t="s">
        <v>8318</v>
      </c>
    </row>
    <row r="2825" spans="1:24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21">
        <f t="shared" si="265"/>
        <v>42060.475601851846</v>
      </c>
      <c r="L2825" s="24">
        <v>42060.475601851853</v>
      </c>
      <c r="M2825" s="27">
        <f t="shared" si="266"/>
        <v>2</v>
      </c>
      <c r="N2825" s="27">
        <f t="shared" si="267"/>
        <v>2015</v>
      </c>
      <c r="O2825" s="25" t="str">
        <f t="shared" si="268"/>
        <v>Feb</v>
      </c>
      <c r="P2825" s="19">
        <f t="shared" si="269"/>
        <v>42090.433935185181</v>
      </c>
      <c r="Q2825" t="b">
        <v>0</v>
      </c>
      <c r="R2825">
        <v>14</v>
      </c>
      <c r="S2825" t="b">
        <v>1</v>
      </c>
      <c r="T2825" t="s">
        <v>8271</v>
      </c>
      <c r="U2825" s="8">
        <v>1.24</v>
      </c>
      <c r="V2825" s="17">
        <f t="shared" si="264"/>
        <v>8.8571428571428577</v>
      </c>
      <c r="W2825" t="s">
        <v>8317</v>
      </c>
      <c r="X2825" t="s">
        <v>8318</v>
      </c>
    </row>
    <row r="2826" spans="1:24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21">
        <f t="shared" si="265"/>
        <v>42066.803310185183</v>
      </c>
      <c r="L2826" s="24">
        <v>42066.803310185183</v>
      </c>
      <c r="M2826" s="27">
        <f t="shared" si="266"/>
        <v>3</v>
      </c>
      <c r="N2826" s="27">
        <f t="shared" si="267"/>
        <v>2015</v>
      </c>
      <c r="O2826" s="25" t="str">
        <f t="shared" si="268"/>
        <v>Mar</v>
      </c>
      <c r="P2826" s="19">
        <f t="shared" si="269"/>
        <v>42094.749305555553</v>
      </c>
      <c r="Q2826" t="b">
        <v>0</v>
      </c>
      <c r="R2826">
        <v>15</v>
      </c>
      <c r="S2826" t="b">
        <v>1</v>
      </c>
      <c r="T2826" t="s">
        <v>8271</v>
      </c>
      <c r="U2826" s="8">
        <v>1.1692307692307693</v>
      </c>
      <c r="V2826" s="17">
        <f t="shared" si="264"/>
        <v>50.666666666666664</v>
      </c>
      <c r="W2826" t="s">
        <v>8317</v>
      </c>
      <c r="X2826" t="s">
        <v>8318</v>
      </c>
    </row>
    <row r="2827" spans="1:24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21">
        <f t="shared" si="265"/>
        <v>42136.0624537037</v>
      </c>
      <c r="L2827" s="24">
        <v>42136.0624537037</v>
      </c>
      <c r="M2827" s="27">
        <f t="shared" si="266"/>
        <v>5</v>
      </c>
      <c r="N2827" s="27">
        <f t="shared" si="267"/>
        <v>2015</v>
      </c>
      <c r="O2827" s="25" t="str">
        <f t="shared" si="268"/>
        <v>May</v>
      </c>
      <c r="P2827" s="19">
        <f t="shared" si="269"/>
        <v>42167.863194444442</v>
      </c>
      <c r="Q2827" t="b">
        <v>0</v>
      </c>
      <c r="R2827">
        <v>51</v>
      </c>
      <c r="S2827" t="b">
        <v>1</v>
      </c>
      <c r="T2827" t="s">
        <v>8271</v>
      </c>
      <c r="U2827" s="8">
        <v>1.0333333333333334</v>
      </c>
      <c r="V2827" s="17">
        <f t="shared" si="264"/>
        <v>60.784313725490193</v>
      </c>
      <c r="W2827" t="s">
        <v>8317</v>
      </c>
      <c r="X2827" t="s">
        <v>8318</v>
      </c>
    </row>
    <row r="2828" spans="1:24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21">
        <f t="shared" si="265"/>
        <v>42312.584328703706</v>
      </c>
      <c r="L2828" s="24">
        <v>42312.584328703706</v>
      </c>
      <c r="M2828" s="27">
        <f t="shared" si="266"/>
        <v>11</v>
      </c>
      <c r="N2828" s="27">
        <f t="shared" si="267"/>
        <v>2015</v>
      </c>
      <c r="O2828" s="25" t="str">
        <f t="shared" si="268"/>
        <v>Nov</v>
      </c>
      <c r="P2828" s="19">
        <f t="shared" si="269"/>
        <v>42342.584328703706</v>
      </c>
      <c r="Q2828" t="b">
        <v>0</v>
      </c>
      <c r="R2828">
        <v>19</v>
      </c>
      <c r="S2828" t="b">
        <v>1</v>
      </c>
      <c r="T2828" t="s">
        <v>8271</v>
      </c>
      <c r="U2828" s="8">
        <v>1.0774999999999999</v>
      </c>
      <c r="V2828" s="17">
        <f t="shared" si="264"/>
        <v>113.42105263157895</v>
      </c>
      <c r="W2828" t="s">
        <v>8317</v>
      </c>
      <c r="X2828" t="s">
        <v>8318</v>
      </c>
    </row>
    <row r="2829" spans="1:24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21">
        <f t="shared" si="265"/>
        <v>42170.826527777775</v>
      </c>
      <c r="L2829" s="24">
        <v>42170.826527777775</v>
      </c>
      <c r="M2829" s="27">
        <f t="shared" si="266"/>
        <v>6</v>
      </c>
      <c r="N2829" s="27">
        <f t="shared" si="267"/>
        <v>2015</v>
      </c>
      <c r="O2829" s="25" t="str">
        <f t="shared" si="268"/>
        <v>Jun</v>
      </c>
      <c r="P2829" s="19">
        <f t="shared" si="269"/>
        <v>42195.083333333336</v>
      </c>
      <c r="Q2829" t="b">
        <v>0</v>
      </c>
      <c r="R2829">
        <v>23</v>
      </c>
      <c r="S2829" t="b">
        <v>1</v>
      </c>
      <c r="T2829" t="s">
        <v>8271</v>
      </c>
      <c r="U2829" s="8">
        <v>1.2024999999999999</v>
      </c>
      <c r="V2829" s="17">
        <f t="shared" si="264"/>
        <v>104.56521739130434</v>
      </c>
      <c r="W2829" t="s">
        <v>8317</v>
      </c>
      <c r="X2829" t="s">
        <v>8318</v>
      </c>
    </row>
    <row r="2830" spans="1:24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21">
        <f t="shared" si="265"/>
        <v>42494.475300925922</v>
      </c>
      <c r="L2830" s="24">
        <v>42494.475300925929</v>
      </c>
      <c r="M2830" s="27">
        <f t="shared" si="266"/>
        <v>5</v>
      </c>
      <c r="N2830" s="27">
        <f t="shared" si="267"/>
        <v>2016</v>
      </c>
      <c r="O2830" s="25" t="str">
        <f t="shared" si="268"/>
        <v>May</v>
      </c>
      <c r="P2830" s="19">
        <f t="shared" si="269"/>
        <v>42524.479166666664</v>
      </c>
      <c r="Q2830" t="b">
        <v>0</v>
      </c>
      <c r="R2830">
        <v>97</v>
      </c>
      <c r="S2830" t="b">
        <v>1</v>
      </c>
      <c r="T2830" t="s">
        <v>8271</v>
      </c>
      <c r="U2830" s="8">
        <v>1.0037894736842106</v>
      </c>
      <c r="V2830" s="17">
        <f t="shared" si="264"/>
        <v>98.30927835051547</v>
      </c>
      <c r="W2830" t="s">
        <v>8317</v>
      </c>
      <c r="X2830" t="s">
        <v>8318</v>
      </c>
    </row>
    <row r="2831" spans="1:24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21">
        <f t="shared" si="265"/>
        <v>42254.056354166663</v>
      </c>
      <c r="L2831" s="24">
        <v>42254.056354166663</v>
      </c>
      <c r="M2831" s="27">
        <f t="shared" si="266"/>
        <v>9</v>
      </c>
      <c r="N2831" s="27">
        <f t="shared" si="267"/>
        <v>2015</v>
      </c>
      <c r="O2831" s="25" t="str">
        <f t="shared" si="268"/>
        <v>Sep</v>
      </c>
      <c r="P2831" s="19">
        <f t="shared" si="269"/>
        <v>42279.749999999993</v>
      </c>
      <c r="Q2831" t="b">
        <v>0</v>
      </c>
      <c r="R2831">
        <v>76</v>
      </c>
      <c r="S2831" t="b">
        <v>1</v>
      </c>
      <c r="T2831" t="s">
        <v>8271</v>
      </c>
      <c r="U2831" s="8">
        <v>1.0651999999999999</v>
      </c>
      <c r="V2831" s="17">
        <f t="shared" si="264"/>
        <v>35.039473684210527</v>
      </c>
      <c r="W2831" t="s">
        <v>8317</v>
      </c>
      <c r="X2831" t="s">
        <v>8318</v>
      </c>
    </row>
    <row r="2832" spans="1:24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21">
        <f t="shared" si="265"/>
        <v>42495.225902777776</v>
      </c>
      <c r="L2832" s="24">
        <v>42495.225902777776</v>
      </c>
      <c r="M2832" s="27">
        <f t="shared" si="266"/>
        <v>5</v>
      </c>
      <c r="N2832" s="27">
        <f t="shared" si="267"/>
        <v>2016</v>
      </c>
      <c r="O2832" s="25" t="str">
        <f t="shared" si="268"/>
        <v>May</v>
      </c>
      <c r="P2832" s="19">
        <f t="shared" si="269"/>
        <v>42523.225902777776</v>
      </c>
      <c r="Q2832" t="b">
        <v>0</v>
      </c>
      <c r="R2832">
        <v>11</v>
      </c>
      <c r="S2832" t="b">
        <v>1</v>
      </c>
      <c r="T2832" t="s">
        <v>8271</v>
      </c>
      <c r="U2832" s="8">
        <v>1</v>
      </c>
      <c r="V2832" s="17">
        <f t="shared" si="264"/>
        <v>272.72727272727275</v>
      </c>
      <c r="W2832" t="s">
        <v>8317</v>
      </c>
      <c r="X2832" t="s">
        <v>8318</v>
      </c>
    </row>
    <row r="2833" spans="1:24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21">
        <f t="shared" si="265"/>
        <v>41758.631342592591</v>
      </c>
      <c r="L2833" s="24">
        <v>41758.631342592591</v>
      </c>
      <c r="M2833" s="27">
        <f t="shared" si="266"/>
        <v>4</v>
      </c>
      <c r="N2833" s="27">
        <f t="shared" si="267"/>
        <v>2014</v>
      </c>
      <c r="O2833" s="25" t="str">
        <f t="shared" si="268"/>
        <v>Apr</v>
      </c>
      <c r="P2833" s="19">
        <f t="shared" si="269"/>
        <v>41770.957638888889</v>
      </c>
      <c r="Q2833" t="b">
        <v>0</v>
      </c>
      <c r="R2833">
        <v>52</v>
      </c>
      <c r="S2833" t="b">
        <v>1</v>
      </c>
      <c r="T2833" t="s">
        <v>8271</v>
      </c>
      <c r="U2833" s="8">
        <v>1.1066666666666667</v>
      </c>
      <c r="V2833" s="17">
        <f t="shared" si="264"/>
        <v>63.846153846153847</v>
      </c>
      <c r="W2833" t="s">
        <v>8317</v>
      </c>
      <c r="X2833" t="s">
        <v>8318</v>
      </c>
    </row>
    <row r="2834" spans="1:24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21">
        <f t="shared" si="265"/>
        <v>42171.616550925923</v>
      </c>
      <c r="L2834" s="24">
        <v>42171.616550925923</v>
      </c>
      <c r="M2834" s="27">
        <f t="shared" si="266"/>
        <v>6</v>
      </c>
      <c r="N2834" s="27">
        <f t="shared" si="267"/>
        <v>2015</v>
      </c>
      <c r="O2834" s="25" t="str">
        <f t="shared" si="268"/>
        <v>Jun</v>
      </c>
      <c r="P2834" s="19">
        <f t="shared" si="269"/>
        <v>42201.616550925923</v>
      </c>
      <c r="Q2834" t="b">
        <v>0</v>
      </c>
      <c r="R2834">
        <v>95</v>
      </c>
      <c r="S2834" t="b">
        <v>1</v>
      </c>
      <c r="T2834" t="s">
        <v>8271</v>
      </c>
      <c r="U2834" s="8">
        <v>1.1471959999999999</v>
      </c>
      <c r="V2834" s="17">
        <f t="shared" si="264"/>
        <v>30.189368421052631</v>
      </c>
      <c r="W2834" t="s">
        <v>8317</v>
      </c>
      <c r="X2834" t="s">
        <v>8318</v>
      </c>
    </row>
    <row r="2835" spans="1:24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21">
        <f t="shared" si="265"/>
        <v>41938.501087962963</v>
      </c>
      <c r="L2835" s="24">
        <v>41938.501087962963</v>
      </c>
      <c r="M2835" s="27">
        <f t="shared" si="266"/>
        <v>10</v>
      </c>
      <c r="N2835" s="27">
        <f t="shared" si="267"/>
        <v>2014</v>
      </c>
      <c r="O2835" s="25" t="str">
        <f t="shared" si="268"/>
        <v>Oct</v>
      </c>
      <c r="P2835" s="19">
        <f t="shared" si="269"/>
        <v>41966.708333333336</v>
      </c>
      <c r="Q2835" t="b">
        <v>0</v>
      </c>
      <c r="R2835">
        <v>35</v>
      </c>
      <c r="S2835" t="b">
        <v>1</v>
      </c>
      <c r="T2835" t="s">
        <v>8271</v>
      </c>
      <c r="U2835" s="8">
        <v>1.0825925925925926</v>
      </c>
      <c r="V2835" s="17">
        <f t="shared" si="264"/>
        <v>83.51428571428572</v>
      </c>
      <c r="W2835" t="s">
        <v>8317</v>
      </c>
      <c r="X2835" t="s">
        <v>8318</v>
      </c>
    </row>
    <row r="2836" spans="1:24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21">
        <f t="shared" si="265"/>
        <v>42267.919363425921</v>
      </c>
      <c r="L2836" s="24">
        <v>42267.919363425928</v>
      </c>
      <c r="M2836" s="27">
        <f t="shared" si="266"/>
        <v>9</v>
      </c>
      <c r="N2836" s="27">
        <f t="shared" si="267"/>
        <v>2015</v>
      </c>
      <c r="O2836" s="25" t="str">
        <f t="shared" si="268"/>
        <v>Sep</v>
      </c>
      <c r="P2836" s="19">
        <f t="shared" si="269"/>
        <v>42287.874999999993</v>
      </c>
      <c r="Q2836" t="b">
        <v>0</v>
      </c>
      <c r="R2836">
        <v>21</v>
      </c>
      <c r="S2836" t="b">
        <v>1</v>
      </c>
      <c r="T2836" t="s">
        <v>8271</v>
      </c>
      <c r="U2836" s="8">
        <v>1.7</v>
      </c>
      <c r="V2836" s="17">
        <f t="shared" si="264"/>
        <v>64.761904761904759</v>
      </c>
      <c r="W2836" t="s">
        <v>8317</v>
      </c>
      <c r="X2836" t="s">
        <v>8318</v>
      </c>
    </row>
    <row r="2837" spans="1:24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21">
        <f t="shared" si="265"/>
        <v>42019.751504629625</v>
      </c>
      <c r="L2837" s="24">
        <v>42019.751504629632</v>
      </c>
      <c r="M2837" s="27">
        <f t="shared" si="266"/>
        <v>1</v>
      </c>
      <c r="N2837" s="27">
        <f t="shared" si="267"/>
        <v>2015</v>
      </c>
      <c r="O2837" s="25" t="str">
        <f t="shared" si="268"/>
        <v>Jan</v>
      </c>
      <c r="P2837" s="19">
        <f t="shared" si="269"/>
        <v>42034.751504629625</v>
      </c>
      <c r="Q2837" t="b">
        <v>0</v>
      </c>
      <c r="R2837">
        <v>93</v>
      </c>
      <c r="S2837" t="b">
        <v>1</v>
      </c>
      <c r="T2837" t="s">
        <v>8271</v>
      </c>
      <c r="U2837" s="8">
        <v>1.8709899999999999</v>
      </c>
      <c r="V2837" s="17">
        <f t="shared" si="264"/>
        <v>20.118172043010752</v>
      </c>
      <c r="W2837" t="s">
        <v>8317</v>
      </c>
      <c r="X2837" t="s">
        <v>8318</v>
      </c>
    </row>
    <row r="2838" spans="1:24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21">
        <f t="shared" si="265"/>
        <v>42313.495567129627</v>
      </c>
      <c r="L2838" s="24">
        <v>42313.495567129627</v>
      </c>
      <c r="M2838" s="27">
        <f t="shared" si="266"/>
        <v>11</v>
      </c>
      <c r="N2838" s="27">
        <f t="shared" si="267"/>
        <v>2015</v>
      </c>
      <c r="O2838" s="25" t="str">
        <f t="shared" si="268"/>
        <v>Nov</v>
      </c>
      <c r="P2838" s="19">
        <f t="shared" si="269"/>
        <v>42342.791666666664</v>
      </c>
      <c r="Q2838" t="b">
        <v>0</v>
      </c>
      <c r="R2838">
        <v>11</v>
      </c>
      <c r="S2838" t="b">
        <v>1</v>
      </c>
      <c r="T2838" t="s">
        <v>8271</v>
      </c>
      <c r="U2838" s="8">
        <v>1.0777777777777777</v>
      </c>
      <c r="V2838" s="17">
        <f t="shared" si="264"/>
        <v>44.090909090909093</v>
      </c>
      <c r="W2838" t="s">
        <v>8317</v>
      </c>
      <c r="X2838" t="s">
        <v>8318</v>
      </c>
    </row>
    <row r="2839" spans="1:24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21">
        <f t="shared" si="265"/>
        <v>42746.053449074076</v>
      </c>
      <c r="L2839" s="24">
        <v>42746.053449074076</v>
      </c>
      <c r="M2839" s="27">
        <f t="shared" si="266"/>
        <v>1</v>
      </c>
      <c r="N2839" s="27">
        <f t="shared" si="267"/>
        <v>2017</v>
      </c>
      <c r="O2839" s="25" t="str">
        <f t="shared" si="268"/>
        <v>Jan</v>
      </c>
      <c r="P2839" s="19">
        <f t="shared" si="269"/>
        <v>42783.999305555553</v>
      </c>
      <c r="Q2839" t="b">
        <v>0</v>
      </c>
      <c r="R2839">
        <v>21</v>
      </c>
      <c r="S2839" t="b">
        <v>1</v>
      </c>
      <c r="T2839" t="s">
        <v>8271</v>
      </c>
      <c r="U2839" s="8">
        <v>1</v>
      </c>
      <c r="V2839" s="17">
        <f t="shared" si="264"/>
        <v>40.476190476190474</v>
      </c>
      <c r="W2839" t="s">
        <v>8317</v>
      </c>
      <c r="X2839" t="s">
        <v>8318</v>
      </c>
    </row>
    <row r="2840" spans="1:24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21">
        <f t="shared" si="265"/>
        <v>42307.700046296297</v>
      </c>
      <c r="L2840" s="24">
        <v>42307.700046296297</v>
      </c>
      <c r="M2840" s="27">
        <f t="shared" si="266"/>
        <v>10</v>
      </c>
      <c r="N2840" s="27">
        <f t="shared" si="267"/>
        <v>2015</v>
      </c>
      <c r="O2840" s="25" t="str">
        <f t="shared" si="268"/>
        <v>Oct</v>
      </c>
      <c r="P2840" s="19">
        <f t="shared" si="269"/>
        <v>42347.741712962961</v>
      </c>
      <c r="Q2840" t="b">
        <v>0</v>
      </c>
      <c r="R2840">
        <v>54</v>
      </c>
      <c r="S2840" t="b">
        <v>1</v>
      </c>
      <c r="T2840" t="s">
        <v>8271</v>
      </c>
      <c r="U2840" s="8">
        <v>1.2024999999999999</v>
      </c>
      <c r="V2840" s="17">
        <f t="shared" si="264"/>
        <v>44.537037037037038</v>
      </c>
      <c r="W2840" t="s">
        <v>8317</v>
      </c>
      <c r="X2840" t="s">
        <v>8318</v>
      </c>
    </row>
    <row r="2841" spans="1:24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21">
        <f t="shared" si="265"/>
        <v>41842.399259259255</v>
      </c>
      <c r="L2841" s="24">
        <v>41842.399259259262</v>
      </c>
      <c r="M2841" s="27">
        <f t="shared" si="266"/>
        <v>7</v>
      </c>
      <c r="N2841" s="27">
        <f t="shared" si="267"/>
        <v>2014</v>
      </c>
      <c r="O2841" s="25" t="str">
        <f t="shared" si="268"/>
        <v>Jul</v>
      </c>
      <c r="P2841" s="19">
        <f t="shared" si="269"/>
        <v>41864.708333333328</v>
      </c>
      <c r="Q2841" t="b">
        <v>0</v>
      </c>
      <c r="R2841">
        <v>31</v>
      </c>
      <c r="S2841" t="b">
        <v>1</v>
      </c>
      <c r="T2841" t="s">
        <v>8271</v>
      </c>
      <c r="U2841" s="8">
        <v>1.1142857142857143</v>
      </c>
      <c r="V2841" s="17">
        <f t="shared" si="264"/>
        <v>125.80645161290323</v>
      </c>
      <c r="W2841" t="s">
        <v>8317</v>
      </c>
      <c r="X2841" t="s">
        <v>8318</v>
      </c>
    </row>
    <row r="2842" spans="1:24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21">
        <f t="shared" si="265"/>
        <v>41853.031874999993</v>
      </c>
      <c r="L2842" s="24">
        <v>41853.031875000001</v>
      </c>
      <c r="M2842" s="27">
        <f t="shared" si="266"/>
        <v>8</v>
      </c>
      <c r="N2842" s="27">
        <f t="shared" si="267"/>
        <v>2014</v>
      </c>
      <c r="O2842" s="25" t="str">
        <f t="shared" si="268"/>
        <v>Aug</v>
      </c>
      <c r="P2842" s="19">
        <f t="shared" si="269"/>
        <v>41875.999305555553</v>
      </c>
      <c r="Q2842" t="b">
        <v>0</v>
      </c>
      <c r="R2842">
        <v>132</v>
      </c>
      <c r="S2842" t="b">
        <v>1</v>
      </c>
      <c r="T2842" t="s">
        <v>8271</v>
      </c>
      <c r="U2842" s="8">
        <v>1.04</v>
      </c>
      <c r="V2842" s="17">
        <f t="shared" si="264"/>
        <v>19.696969696969695</v>
      </c>
      <c r="W2842" t="s">
        <v>8317</v>
      </c>
      <c r="X2842" t="s">
        <v>8318</v>
      </c>
    </row>
    <row r="2843" spans="1:24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21">
        <f t="shared" si="265"/>
        <v>42059.827303240738</v>
      </c>
      <c r="L2843" s="24">
        <v>42059.827303240738</v>
      </c>
      <c r="M2843" s="27">
        <f t="shared" si="266"/>
        <v>2</v>
      </c>
      <c r="N2843" s="27">
        <f t="shared" si="267"/>
        <v>2015</v>
      </c>
      <c r="O2843" s="25" t="str">
        <f t="shared" si="268"/>
        <v>Feb</v>
      </c>
      <c r="P2843" s="19">
        <f t="shared" si="269"/>
        <v>42081.499999999993</v>
      </c>
      <c r="Q2843" t="b">
        <v>0</v>
      </c>
      <c r="R2843">
        <v>1</v>
      </c>
      <c r="S2843" t="b">
        <v>0</v>
      </c>
      <c r="T2843" t="s">
        <v>8271</v>
      </c>
      <c r="U2843" s="8">
        <v>0.01</v>
      </c>
      <c r="V2843" s="17">
        <f t="shared" si="264"/>
        <v>10</v>
      </c>
      <c r="W2843" t="s">
        <v>8317</v>
      </c>
      <c r="X2843" t="s">
        <v>8318</v>
      </c>
    </row>
    <row r="2844" spans="1:24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21">
        <f t="shared" si="265"/>
        <v>42291.531215277777</v>
      </c>
      <c r="L2844" s="24">
        <v>42291.531215277777</v>
      </c>
      <c r="M2844" s="27">
        <f t="shared" si="266"/>
        <v>10</v>
      </c>
      <c r="N2844" s="27">
        <f t="shared" si="267"/>
        <v>2015</v>
      </c>
      <c r="O2844" s="25" t="str">
        <f t="shared" si="268"/>
        <v>Oct</v>
      </c>
      <c r="P2844" s="19">
        <f t="shared" si="269"/>
        <v>42351.572881944441</v>
      </c>
      <c r="Q2844" t="b">
        <v>0</v>
      </c>
      <c r="R2844">
        <v>0</v>
      </c>
      <c r="S2844" t="b">
        <v>0</v>
      </c>
      <c r="T2844" t="s">
        <v>8271</v>
      </c>
      <c r="U2844" s="8">
        <v>0</v>
      </c>
      <c r="V2844" s="17" t="e">
        <f t="shared" si="264"/>
        <v>#DIV/0!</v>
      </c>
      <c r="W2844" t="s">
        <v>8317</v>
      </c>
      <c r="X2844" t="s">
        <v>8318</v>
      </c>
    </row>
    <row r="2845" spans="1:24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21">
        <f t="shared" si="265"/>
        <v>41784.744155092594</v>
      </c>
      <c r="L2845" s="24">
        <v>41784.744155092594</v>
      </c>
      <c r="M2845" s="27">
        <f t="shared" si="266"/>
        <v>5</v>
      </c>
      <c r="N2845" s="27">
        <f t="shared" si="267"/>
        <v>2014</v>
      </c>
      <c r="O2845" s="25" t="str">
        <f t="shared" si="268"/>
        <v>May</v>
      </c>
      <c r="P2845" s="19">
        <f t="shared" si="269"/>
        <v>41811.25</v>
      </c>
      <c r="Q2845" t="b">
        <v>0</v>
      </c>
      <c r="R2845">
        <v>0</v>
      </c>
      <c r="S2845" t="b">
        <v>0</v>
      </c>
      <c r="T2845" t="s">
        <v>8271</v>
      </c>
      <c r="U2845" s="8">
        <v>0</v>
      </c>
      <c r="V2845" s="17" t="e">
        <f t="shared" si="264"/>
        <v>#DIV/0!</v>
      </c>
      <c r="W2845" t="s">
        <v>8317</v>
      </c>
      <c r="X2845" t="s">
        <v>8318</v>
      </c>
    </row>
    <row r="2846" spans="1:24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21">
        <f t="shared" si="265"/>
        <v>42492.529513888883</v>
      </c>
      <c r="L2846" s="24">
        <v>42492.529513888891</v>
      </c>
      <c r="M2846" s="27">
        <f t="shared" si="266"/>
        <v>5</v>
      </c>
      <c r="N2846" s="27">
        <f t="shared" si="267"/>
        <v>2016</v>
      </c>
      <c r="O2846" s="25" t="str">
        <f t="shared" si="268"/>
        <v>May</v>
      </c>
      <c r="P2846" s="19">
        <f t="shared" si="269"/>
        <v>42533.958333333336</v>
      </c>
      <c r="Q2846" t="b">
        <v>0</v>
      </c>
      <c r="R2846">
        <v>1</v>
      </c>
      <c r="S2846" t="b">
        <v>0</v>
      </c>
      <c r="T2846" t="s">
        <v>8271</v>
      </c>
      <c r="U2846" s="8">
        <v>5.4545454545454543E-2</v>
      </c>
      <c r="V2846" s="17">
        <f t="shared" si="264"/>
        <v>30</v>
      </c>
      <c r="W2846" t="s">
        <v>8317</v>
      </c>
      <c r="X2846" t="s">
        <v>8318</v>
      </c>
    </row>
    <row r="2847" spans="1:24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21">
        <f t="shared" si="265"/>
        <v>42709.337731481479</v>
      </c>
      <c r="L2847" s="24">
        <v>42709.337731481479</v>
      </c>
      <c r="M2847" s="27">
        <f t="shared" si="266"/>
        <v>12</v>
      </c>
      <c r="N2847" s="27">
        <f t="shared" si="267"/>
        <v>2016</v>
      </c>
      <c r="O2847" s="25" t="str">
        <f t="shared" si="268"/>
        <v>Dec</v>
      </c>
      <c r="P2847" s="19">
        <f t="shared" si="269"/>
        <v>42739.337731481479</v>
      </c>
      <c r="Q2847" t="b">
        <v>0</v>
      </c>
      <c r="R2847">
        <v>39</v>
      </c>
      <c r="S2847" t="b">
        <v>0</v>
      </c>
      <c r="T2847" t="s">
        <v>8271</v>
      </c>
      <c r="U2847" s="8">
        <v>0.31546666666666667</v>
      </c>
      <c r="V2847" s="17">
        <f t="shared" si="264"/>
        <v>60.666666666666664</v>
      </c>
      <c r="W2847" t="s">
        <v>8317</v>
      </c>
      <c r="X2847" t="s">
        <v>8318</v>
      </c>
    </row>
    <row r="2848" spans="1:24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21">
        <f t="shared" si="265"/>
        <v>42102.808252314811</v>
      </c>
      <c r="L2848" s="24">
        <v>42102.808252314811</v>
      </c>
      <c r="M2848" s="27">
        <f t="shared" si="266"/>
        <v>4</v>
      </c>
      <c r="N2848" s="27">
        <f t="shared" si="267"/>
        <v>2015</v>
      </c>
      <c r="O2848" s="25" t="str">
        <f t="shared" si="268"/>
        <v>Apr</v>
      </c>
      <c r="P2848" s="19">
        <f t="shared" si="269"/>
        <v>42162.808252314811</v>
      </c>
      <c r="Q2848" t="b">
        <v>0</v>
      </c>
      <c r="R2848">
        <v>0</v>
      </c>
      <c r="S2848" t="b">
        <v>0</v>
      </c>
      <c r="T2848" t="s">
        <v>8271</v>
      </c>
      <c r="U2848" s="8">
        <v>0</v>
      </c>
      <c r="V2848" s="17" t="e">
        <f t="shared" si="264"/>
        <v>#DIV/0!</v>
      </c>
      <c r="W2848" t="s">
        <v>8317</v>
      </c>
      <c r="X2848" t="s">
        <v>8318</v>
      </c>
    </row>
    <row r="2849" spans="1:24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21">
        <f t="shared" si="265"/>
        <v>42108.483726851853</v>
      </c>
      <c r="L2849" s="24">
        <v>42108.483726851853</v>
      </c>
      <c r="M2849" s="27">
        <f t="shared" si="266"/>
        <v>4</v>
      </c>
      <c r="N2849" s="27">
        <f t="shared" si="267"/>
        <v>2015</v>
      </c>
      <c r="O2849" s="25" t="str">
        <f t="shared" si="268"/>
        <v>Apr</v>
      </c>
      <c r="P2849" s="19">
        <f t="shared" si="269"/>
        <v>42153.483726851853</v>
      </c>
      <c r="Q2849" t="b">
        <v>0</v>
      </c>
      <c r="R2849">
        <v>0</v>
      </c>
      <c r="S2849" t="b">
        <v>0</v>
      </c>
      <c r="T2849" t="s">
        <v>8271</v>
      </c>
      <c r="U2849" s="8">
        <v>0</v>
      </c>
      <c r="V2849" s="17" t="e">
        <f t="shared" si="264"/>
        <v>#DIV/0!</v>
      </c>
      <c r="W2849" t="s">
        <v>8317</v>
      </c>
      <c r="X2849" t="s">
        <v>8318</v>
      </c>
    </row>
    <row r="2850" spans="1:24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21">
        <f t="shared" si="265"/>
        <v>42453.597974537035</v>
      </c>
      <c r="L2850" s="24">
        <v>42453.597974537035</v>
      </c>
      <c r="M2850" s="27">
        <f t="shared" si="266"/>
        <v>3</v>
      </c>
      <c r="N2850" s="27">
        <f t="shared" si="267"/>
        <v>2016</v>
      </c>
      <c r="O2850" s="25" t="str">
        <f t="shared" si="268"/>
        <v>Mar</v>
      </c>
      <c r="P2850" s="19">
        <f t="shared" si="269"/>
        <v>42513.597974537035</v>
      </c>
      <c r="Q2850" t="b">
        <v>0</v>
      </c>
      <c r="R2850">
        <v>3</v>
      </c>
      <c r="S2850" t="b">
        <v>0</v>
      </c>
      <c r="T2850" t="s">
        <v>8271</v>
      </c>
      <c r="U2850" s="8">
        <v>2E-3</v>
      </c>
      <c r="V2850" s="17">
        <f t="shared" si="264"/>
        <v>23.333333333333332</v>
      </c>
      <c r="W2850" t="s">
        <v>8317</v>
      </c>
      <c r="X2850" t="s">
        <v>8318</v>
      </c>
    </row>
    <row r="2851" spans="1:24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21">
        <f t="shared" si="265"/>
        <v>42123.440497685187</v>
      </c>
      <c r="L2851" s="24">
        <v>42123.440497685187</v>
      </c>
      <c r="M2851" s="27">
        <f t="shared" si="266"/>
        <v>4</v>
      </c>
      <c r="N2851" s="27">
        <f t="shared" si="267"/>
        <v>2015</v>
      </c>
      <c r="O2851" s="25" t="str">
        <f t="shared" si="268"/>
        <v>Apr</v>
      </c>
      <c r="P2851" s="19">
        <f t="shared" si="269"/>
        <v>42153.440497685187</v>
      </c>
      <c r="Q2851" t="b">
        <v>0</v>
      </c>
      <c r="R2851">
        <v>1</v>
      </c>
      <c r="S2851" t="b">
        <v>0</v>
      </c>
      <c r="T2851" t="s">
        <v>8271</v>
      </c>
      <c r="U2851" s="8">
        <v>0.01</v>
      </c>
      <c r="V2851" s="17">
        <f t="shared" si="264"/>
        <v>5</v>
      </c>
      <c r="W2851" t="s">
        <v>8317</v>
      </c>
      <c r="X2851" t="s">
        <v>8318</v>
      </c>
    </row>
    <row r="2852" spans="1:24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21">
        <f t="shared" si="265"/>
        <v>42453.219907407409</v>
      </c>
      <c r="L2852" s="24">
        <v>42453.219907407409</v>
      </c>
      <c r="M2852" s="27">
        <f t="shared" si="266"/>
        <v>3</v>
      </c>
      <c r="N2852" s="27">
        <f t="shared" si="267"/>
        <v>2016</v>
      </c>
      <c r="O2852" s="25" t="str">
        <f t="shared" si="268"/>
        <v>Mar</v>
      </c>
      <c r="P2852" s="19">
        <f t="shared" si="269"/>
        <v>42483.219907407409</v>
      </c>
      <c r="Q2852" t="b">
        <v>0</v>
      </c>
      <c r="R2852">
        <v>13</v>
      </c>
      <c r="S2852" t="b">
        <v>0</v>
      </c>
      <c r="T2852" t="s">
        <v>8271</v>
      </c>
      <c r="U2852" s="8">
        <v>3.8875E-2</v>
      </c>
      <c r="V2852" s="17">
        <f t="shared" si="264"/>
        <v>23.923076923076923</v>
      </c>
      <c r="W2852" t="s">
        <v>8317</v>
      </c>
      <c r="X2852" t="s">
        <v>8318</v>
      </c>
    </row>
    <row r="2853" spans="1:24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21">
        <f t="shared" si="265"/>
        <v>41857.798738425925</v>
      </c>
      <c r="L2853" s="24">
        <v>41857.798738425925</v>
      </c>
      <c r="M2853" s="27">
        <f t="shared" si="266"/>
        <v>8</v>
      </c>
      <c r="N2853" s="27">
        <f t="shared" si="267"/>
        <v>2014</v>
      </c>
      <c r="O2853" s="25" t="str">
        <f t="shared" si="268"/>
        <v>Aug</v>
      </c>
      <c r="P2853" s="19">
        <f t="shared" si="269"/>
        <v>41887.798738425925</v>
      </c>
      <c r="Q2853" t="b">
        <v>0</v>
      </c>
      <c r="R2853">
        <v>0</v>
      </c>
      <c r="S2853" t="b">
        <v>0</v>
      </c>
      <c r="T2853" t="s">
        <v>8271</v>
      </c>
      <c r="U2853" s="8">
        <v>0</v>
      </c>
      <c r="V2853" s="17" t="e">
        <f t="shared" si="264"/>
        <v>#DIV/0!</v>
      </c>
      <c r="W2853" t="s">
        <v>8317</v>
      </c>
      <c r="X2853" t="s">
        <v>8318</v>
      </c>
    </row>
    <row r="2854" spans="1:24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21">
        <f t="shared" si="265"/>
        <v>42389.794317129628</v>
      </c>
      <c r="L2854" s="24">
        <v>42389.794317129628</v>
      </c>
      <c r="M2854" s="27">
        <f t="shared" si="266"/>
        <v>1</v>
      </c>
      <c r="N2854" s="27">
        <f t="shared" si="267"/>
        <v>2016</v>
      </c>
      <c r="O2854" s="25" t="str">
        <f t="shared" si="268"/>
        <v>Jan</v>
      </c>
      <c r="P2854" s="19">
        <f t="shared" si="269"/>
        <v>42398.761805555558</v>
      </c>
      <c r="Q2854" t="b">
        <v>0</v>
      </c>
      <c r="R2854">
        <v>6</v>
      </c>
      <c r="S2854" t="b">
        <v>0</v>
      </c>
      <c r="T2854" t="s">
        <v>8271</v>
      </c>
      <c r="U2854" s="8">
        <v>1.9E-2</v>
      </c>
      <c r="V2854" s="17">
        <f t="shared" si="264"/>
        <v>15.833333333333334</v>
      </c>
      <c r="W2854" t="s">
        <v>8317</v>
      </c>
      <c r="X2854" t="s">
        <v>8318</v>
      </c>
    </row>
    <row r="2855" spans="1:24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21">
        <f t="shared" si="265"/>
        <v>41780.836840277778</v>
      </c>
      <c r="L2855" s="24">
        <v>41780.836840277778</v>
      </c>
      <c r="M2855" s="27">
        <f t="shared" si="266"/>
        <v>5</v>
      </c>
      <c r="N2855" s="27">
        <f t="shared" si="267"/>
        <v>2014</v>
      </c>
      <c r="O2855" s="25" t="str">
        <f t="shared" si="268"/>
        <v>May</v>
      </c>
      <c r="P2855" s="19">
        <f t="shared" si="269"/>
        <v>41810.836840277778</v>
      </c>
      <c r="Q2855" t="b">
        <v>0</v>
      </c>
      <c r="R2855">
        <v>0</v>
      </c>
      <c r="S2855" t="b">
        <v>0</v>
      </c>
      <c r="T2855" t="s">
        <v>8271</v>
      </c>
      <c r="U2855" s="8">
        <v>0</v>
      </c>
      <c r="V2855" s="17" t="e">
        <f t="shared" si="264"/>
        <v>#DIV/0!</v>
      </c>
      <c r="W2855" t="s">
        <v>8317</v>
      </c>
      <c r="X2855" t="s">
        <v>8318</v>
      </c>
    </row>
    <row r="2856" spans="1:24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21">
        <f t="shared" si="265"/>
        <v>41835.98260416666</v>
      </c>
      <c r="L2856" s="24">
        <v>41835.982604166667</v>
      </c>
      <c r="M2856" s="27">
        <f t="shared" si="266"/>
        <v>7</v>
      </c>
      <c r="N2856" s="27">
        <f t="shared" si="267"/>
        <v>2014</v>
      </c>
      <c r="O2856" s="25" t="str">
        <f t="shared" si="268"/>
        <v>Jul</v>
      </c>
      <c r="P2856" s="19">
        <f t="shared" si="269"/>
        <v>41895.98260416666</v>
      </c>
      <c r="Q2856" t="b">
        <v>0</v>
      </c>
      <c r="R2856">
        <v>14</v>
      </c>
      <c r="S2856" t="b">
        <v>0</v>
      </c>
      <c r="T2856" t="s">
        <v>8271</v>
      </c>
      <c r="U2856" s="8">
        <v>0.41699999999999998</v>
      </c>
      <c r="V2856" s="17">
        <f t="shared" si="264"/>
        <v>29.785714285714285</v>
      </c>
      <c r="W2856" t="s">
        <v>8317</v>
      </c>
      <c r="X2856" t="s">
        <v>8318</v>
      </c>
    </row>
    <row r="2857" spans="1:24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21">
        <f t="shared" si="265"/>
        <v>42111.508321759255</v>
      </c>
      <c r="L2857" s="24">
        <v>42111.508321759262</v>
      </c>
      <c r="M2857" s="27">
        <f t="shared" si="266"/>
        <v>4</v>
      </c>
      <c r="N2857" s="27">
        <f t="shared" si="267"/>
        <v>2015</v>
      </c>
      <c r="O2857" s="25" t="str">
        <f t="shared" si="268"/>
        <v>Apr</v>
      </c>
      <c r="P2857" s="19">
        <f t="shared" si="269"/>
        <v>42131.508321759255</v>
      </c>
      <c r="Q2857" t="b">
        <v>0</v>
      </c>
      <c r="R2857">
        <v>5</v>
      </c>
      <c r="S2857" t="b">
        <v>0</v>
      </c>
      <c r="T2857" t="s">
        <v>8271</v>
      </c>
      <c r="U2857" s="8">
        <v>0.5</v>
      </c>
      <c r="V2857" s="17">
        <f t="shared" si="264"/>
        <v>60</v>
      </c>
      <c r="W2857" t="s">
        <v>8317</v>
      </c>
      <c r="X2857" t="s">
        <v>8318</v>
      </c>
    </row>
    <row r="2858" spans="1:24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21">
        <f t="shared" si="265"/>
        <v>42369.799432870372</v>
      </c>
      <c r="L2858" s="24">
        <v>42369.799432870372</v>
      </c>
      <c r="M2858" s="27">
        <f t="shared" si="266"/>
        <v>12</v>
      </c>
      <c r="N2858" s="27">
        <f t="shared" si="267"/>
        <v>2015</v>
      </c>
      <c r="O2858" s="25" t="str">
        <f t="shared" si="268"/>
        <v>Dec</v>
      </c>
      <c r="P2858" s="19">
        <f t="shared" si="269"/>
        <v>42398.773611111108</v>
      </c>
      <c r="Q2858" t="b">
        <v>0</v>
      </c>
      <c r="R2858">
        <v>6</v>
      </c>
      <c r="S2858" t="b">
        <v>0</v>
      </c>
      <c r="T2858" t="s">
        <v>8271</v>
      </c>
      <c r="U2858" s="8">
        <v>4.8666666666666664E-2</v>
      </c>
      <c r="V2858" s="17">
        <f t="shared" si="264"/>
        <v>24.333333333333332</v>
      </c>
      <c r="W2858" t="s">
        <v>8317</v>
      </c>
      <c r="X2858" t="s">
        <v>8318</v>
      </c>
    </row>
    <row r="2859" spans="1:24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21">
        <f t="shared" si="265"/>
        <v>42164.829247685186</v>
      </c>
      <c r="L2859" s="24">
        <v>42164.829247685186</v>
      </c>
      <c r="M2859" s="27">
        <f t="shared" si="266"/>
        <v>6</v>
      </c>
      <c r="N2859" s="27">
        <f t="shared" si="267"/>
        <v>2015</v>
      </c>
      <c r="O2859" s="25" t="str">
        <f t="shared" si="268"/>
        <v>Jun</v>
      </c>
      <c r="P2859" s="19">
        <f t="shared" si="269"/>
        <v>42224.69027777778</v>
      </c>
      <c r="Q2859" t="b">
        <v>0</v>
      </c>
      <c r="R2859">
        <v>15</v>
      </c>
      <c r="S2859" t="b">
        <v>0</v>
      </c>
      <c r="T2859" t="s">
        <v>8271</v>
      </c>
      <c r="U2859" s="8">
        <v>0.19736842105263158</v>
      </c>
      <c r="V2859" s="17">
        <f t="shared" si="264"/>
        <v>500</v>
      </c>
      <c r="W2859" t="s">
        <v>8317</v>
      </c>
      <c r="X2859" t="s">
        <v>8318</v>
      </c>
    </row>
    <row r="2860" spans="1:24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21">
        <f t="shared" si="265"/>
        <v>42726.711747685178</v>
      </c>
      <c r="L2860" s="24">
        <v>42726.711747685185</v>
      </c>
      <c r="M2860" s="27">
        <f t="shared" si="266"/>
        <v>12</v>
      </c>
      <c r="N2860" s="27">
        <f t="shared" si="267"/>
        <v>2016</v>
      </c>
      <c r="O2860" s="25" t="str">
        <f t="shared" si="268"/>
        <v>Dec</v>
      </c>
      <c r="P2860" s="19">
        <f t="shared" si="269"/>
        <v>42786.541666666664</v>
      </c>
      <c r="Q2860" t="b">
        <v>0</v>
      </c>
      <c r="R2860">
        <v>0</v>
      </c>
      <c r="S2860" t="b">
        <v>0</v>
      </c>
      <c r="T2860" t="s">
        <v>8271</v>
      </c>
      <c r="U2860" s="8">
        <v>0</v>
      </c>
      <c r="V2860" s="17" t="e">
        <f t="shared" si="264"/>
        <v>#DIV/0!</v>
      </c>
      <c r="W2860" t="s">
        <v>8317</v>
      </c>
      <c r="X2860" t="s">
        <v>8318</v>
      </c>
    </row>
    <row r="2861" spans="1:24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21">
        <f t="shared" si="265"/>
        <v>41954.336747685178</v>
      </c>
      <c r="L2861" s="24">
        <v>41954.336747685185</v>
      </c>
      <c r="M2861" s="27">
        <f t="shared" si="266"/>
        <v>11</v>
      </c>
      <c r="N2861" s="27">
        <f t="shared" si="267"/>
        <v>2014</v>
      </c>
      <c r="O2861" s="25" t="str">
        <f t="shared" si="268"/>
        <v>Nov</v>
      </c>
      <c r="P2861" s="19">
        <f t="shared" si="269"/>
        <v>41978.269444444442</v>
      </c>
      <c r="Q2861" t="b">
        <v>0</v>
      </c>
      <c r="R2861">
        <v>1</v>
      </c>
      <c r="S2861" t="b">
        <v>0</v>
      </c>
      <c r="T2861" t="s">
        <v>8271</v>
      </c>
      <c r="U2861" s="8">
        <v>1.7500000000000002E-2</v>
      </c>
      <c r="V2861" s="17">
        <f t="shared" si="264"/>
        <v>35</v>
      </c>
      <c r="W2861" t="s">
        <v>8317</v>
      </c>
      <c r="X2861" t="s">
        <v>8318</v>
      </c>
    </row>
    <row r="2862" spans="1:24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21">
        <f t="shared" si="265"/>
        <v>42233.153981481482</v>
      </c>
      <c r="L2862" s="24">
        <v>42233.153981481482</v>
      </c>
      <c r="M2862" s="27">
        <f t="shared" si="266"/>
        <v>8</v>
      </c>
      <c r="N2862" s="27">
        <f t="shared" si="267"/>
        <v>2015</v>
      </c>
      <c r="O2862" s="25" t="str">
        <f t="shared" si="268"/>
        <v>Aug</v>
      </c>
      <c r="P2862" s="19">
        <f t="shared" si="269"/>
        <v>42293.153981481482</v>
      </c>
      <c r="Q2862" t="b">
        <v>0</v>
      </c>
      <c r="R2862">
        <v>9</v>
      </c>
      <c r="S2862" t="b">
        <v>0</v>
      </c>
      <c r="T2862" t="s">
        <v>8271</v>
      </c>
      <c r="U2862" s="8">
        <v>6.6500000000000004E-2</v>
      </c>
      <c r="V2862" s="17">
        <f t="shared" si="264"/>
        <v>29.555555555555557</v>
      </c>
      <c r="W2862" t="s">
        <v>8317</v>
      </c>
      <c r="X2862" t="s">
        <v>8318</v>
      </c>
    </row>
    <row r="2863" spans="1:24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21">
        <f t="shared" si="265"/>
        <v>42480.592314814814</v>
      </c>
      <c r="L2863" s="24">
        <v>42480.592314814814</v>
      </c>
      <c r="M2863" s="27">
        <f t="shared" si="266"/>
        <v>4</v>
      </c>
      <c r="N2863" s="27">
        <f t="shared" si="267"/>
        <v>2016</v>
      </c>
      <c r="O2863" s="25" t="str">
        <f t="shared" si="268"/>
        <v>Apr</v>
      </c>
      <c r="P2863" s="19">
        <f t="shared" si="269"/>
        <v>42540.592314814814</v>
      </c>
      <c r="Q2863" t="b">
        <v>0</v>
      </c>
      <c r="R2863">
        <v>3</v>
      </c>
      <c r="S2863" t="b">
        <v>0</v>
      </c>
      <c r="T2863" t="s">
        <v>8271</v>
      </c>
      <c r="U2863" s="8">
        <v>0.32</v>
      </c>
      <c r="V2863" s="17">
        <f t="shared" si="264"/>
        <v>26.666666666666668</v>
      </c>
      <c r="W2863" t="s">
        <v>8317</v>
      </c>
      <c r="X2863" t="s">
        <v>8318</v>
      </c>
    </row>
    <row r="2864" spans="1:24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21">
        <f t="shared" si="265"/>
        <v>42257.3825</v>
      </c>
      <c r="L2864" s="24">
        <v>42257.3825</v>
      </c>
      <c r="M2864" s="27">
        <f t="shared" si="266"/>
        <v>9</v>
      </c>
      <c r="N2864" s="27">
        <f t="shared" si="267"/>
        <v>2015</v>
      </c>
      <c r="O2864" s="25" t="str">
        <f t="shared" si="268"/>
        <v>Sep</v>
      </c>
      <c r="P2864" s="19">
        <f t="shared" si="269"/>
        <v>42271.3825</v>
      </c>
      <c r="Q2864" t="b">
        <v>0</v>
      </c>
      <c r="R2864">
        <v>3</v>
      </c>
      <c r="S2864" t="b">
        <v>0</v>
      </c>
      <c r="T2864" t="s">
        <v>8271</v>
      </c>
      <c r="U2864" s="8">
        <v>4.3307086614173228E-3</v>
      </c>
      <c r="V2864" s="17">
        <f t="shared" si="264"/>
        <v>18.333333333333332</v>
      </c>
      <c r="W2864" t="s">
        <v>8317</v>
      </c>
      <c r="X2864" t="s">
        <v>8318</v>
      </c>
    </row>
    <row r="2865" spans="1:24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21">
        <f t="shared" si="265"/>
        <v>41784.581354166665</v>
      </c>
      <c r="L2865" s="24">
        <v>41784.581354166665</v>
      </c>
      <c r="M2865" s="27">
        <f t="shared" si="266"/>
        <v>5</v>
      </c>
      <c r="N2865" s="27">
        <f t="shared" si="267"/>
        <v>2014</v>
      </c>
      <c r="O2865" s="25" t="str">
        <f t="shared" si="268"/>
        <v>May</v>
      </c>
      <c r="P2865" s="19">
        <f t="shared" si="269"/>
        <v>41814.581354166665</v>
      </c>
      <c r="Q2865" t="b">
        <v>0</v>
      </c>
      <c r="R2865">
        <v>1</v>
      </c>
      <c r="S2865" t="b">
        <v>0</v>
      </c>
      <c r="T2865" t="s">
        <v>8271</v>
      </c>
      <c r="U2865" s="8">
        <v>4.0000000000000002E-4</v>
      </c>
      <c r="V2865" s="17">
        <f t="shared" si="264"/>
        <v>20</v>
      </c>
      <c r="W2865" t="s">
        <v>8317</v>
      </c>
      <c r="X2865" t="s">
        <v>8318</v>
      </c>
    </row>
    <row r="2866" spans="1:24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21">
        <f t="shared" si="265"/>
        <v>41831.46670138889</v>
      </c>
      <c r="L2866" s="24">
        <v>41831.46670138889</v>
      </c>
      <c r="M2866" s="27">
        <f t="shared" si="266"/>
        <v>7</v>
      </c>
      <c r="N2866" s="27">
        <f t="shared" si="267"/>
        <v>2014</v>
      </c>
      <c r="O2866" s="25" t="str">
        <f t="shared" si="268"/>
        <v>Jul</v>
      </c>
      <c r="P2866" s="19">
        <f t="shared" si="269"/>
        <v>41891.46670138889</v>
      </c>
      <c r="Q2866" t="b">
        <v>0</v>
      </c>
      <c r="R2866">
        <v>3</v>
      </c>
      <c r="S2866" t="b">
        <v>0</v>
      </c>
      <c r="T2866" t="s">
        <v>8271</v>
      </c>
      <c r="U2866" s="8">
        <v>1.6E-2</v>
      </c>
      <c r="V2866" s="17">
        <f t="shared" si="264"/>
        <v>13.333333333333334</v>
      </c>
      <c r="W2866" t="s">
        <v>8317</v>
      </c>
      <c r="X2866" t="s">
        <v>8318</v>
      </c>
    </row>
    <row r="2867" spans="1:24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21">
        <f t="shared" si="265"/>
        <v>42172.405173611107</v>
      </c>
      <c r="L2867" s="24">
        <v>42172.405173611114</v>
      </c>
      <c r="M2867" s="27">
        <f t="shared" si="266"/>
        <v>6</v>
      </c>
      <c r="N2867" s="27">
        <f t="shared" si="267"/>
        <v>2015</v>
      </c>
      <c r="O2867" s="25" t="str">
        <f t="shared" si="268"/>
        <v>Jun</v>
      </c>
      <c r="P2867" s="19">
        <f t="shared" si="269"/>
        <v>42202.345833333333</v>
      </c>
      <c r="Q2867" t="b">
        <v>0</v>
      </c>
      <c r="R2867">
        <v>0</v>
      </c>
      <c r="S2867" t="b">
        <v>0</v>
      </c>
      <c r="T2867" t="s">
        <v>8271</v>
      </c>
      <c r="U2867" s="8">
        <v>0</v>
      </c>
      <c r="V2867" s="17" t="e">
        <f t="shared" si="264"/>
        <v>#DIV/0!</v>
      </c>
      <c r="W2867" t="s">
        <v>8317</v>
      </c>
      <c r="X2867" t="s">
        <v>8318</v>
      </c>
    </row>
    <row r="2868" spans="1:24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21">
        <f t="shared" si="265"/>
        <v>41949.905775462961</v>
      </c>
      <c r="L2868" s="24">
        <v>41949.905775462961</v>
      </c>
      <c r="M2868" s="27">
        <f t="shared" si="266"/>
        <v>11</v>
      </c>
      <c r="N2868" s="27">
        <f t="shared" si="267"/>
        <v>2014</v>
      </c>
      <c r="O2868" s="25" t="str">
        <f t="shared" si="268"/>
        <v>Nov</v>
      </c>
      <c r="P2868" s="19">
        <f t="shared" si="269"/>
        <v>42009.905775462961</v>
      </c>
      <c r="Q2868" t="b">
        <v>0</v>
      </c>
      <c r="R2868">
        <v>2</v>
      </c>
      <c r="S2868" t="b">
        <v>0</v>
      </c>
      <c r="T2868" t="s">
        <v>8271</v>
      </c>
      <c r="U2868" s="8">
        <v>8.9999999999999993E-3</v>
      </c>
      <c r="V2868" s="17">
        <f t="shared" si="264"/>
        <v>22.5</v>
      </c>
      <c r="W2868" t="s">
        <v>8317</v>
      </c>
      <c r="X2868" t="s">
        <v>8318</v>
      </c>
    </row>
    <row r="2869" spans="1:24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21">
        <f t="shared" si="265"/>
        <v>42627.746770833335</v>
      </c>
      <c r="L2869" s="24">
        <v>42627.746770833335</v>
      </c>
      <c r="M2869" s="27">
        <f t="shared" si="266"/>
        <v>9</v>
      </c>
      <c r="N2869" s="27">
        <f t="shared" si="267"/>
        <v>2016</v>
      </c>
      <c r="O2869" s="25" t="str">
        <f t="shared" si="268"/>
        <v>Sep</v>
      </c>
      <c r="P2869" s="19">
        <f t="shared" si="269"/>
        <v>42657.708333333336</v>
      </c>
      <c r="Q2869" t="b">
        <v>0</v>
      </c>
      <c r="R2869">
        <v>10</v>
      </c>
      <c r="S2869" t="b">
        <v>0</v>
      </c>
      <c r="T2869" t="s">
        <v>8271</v>
      </c>
      <c r="U2869" s="8">
        <v>0.2016</v>
      </c>
      <c r="V2869" s="17">
        <f t="shared" si="264"/>
        <v>50.4</v>
      </c>
      <c r="W2869" t="s">
        <v>8317</v>
      </c>
      <c r="X2869" t="s">
        <v>8318</v>
      </c>
    </row>
    <row r="2870" spans="1:24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21">
        <f t="shared" si="265"/>
        <v>42530.986944444441</v>
      </c>
      <c r="L2870" s="24">
        <v>42530.986944444441</v>
      </c>
      <c r="M2870" s="27">
        <f t="shared" si="266"/>
        <v>6</v>
      </c>
      <c r="N2870" s="27">
        <f t="shared" si="267"/>
        <v>2016</v>
      </c>
      <c r="O2870" s="25" t="str">
        <f t="shared" si="268"/>
        <v>Jun</v>
      </c>
      <c r="P2870" s="19">
        <f t="shared" si="269"/>
        <v>42554.958333333336</v>
      </c>
      <c r="Q2870" t="b">
        <v>0</v>
      </c>
      <c r="R2870">
        <v>60</v>
      </c>
      <c r="S2870" t="b">
        <v>0</v>
      </c>
      <c r="T2870" t="s">
        <v>8271</v>
      </c>
      <c r="U2870" s="8">
        <v>0.42011733333333334</v>
      </c>
      <c r="V2870" s="17">
        <f t="shared" si="264"/>
        <v>105.02933333333334</v>
      </c>
      <c r="W2870" t="s">
        <v>8317</v>
      </c>
      <c r="X2870" t="s">
        <v>8318</v>
      </c>
    </row>
    <row r="2871" spans="1:24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21">
        <f t="shared" si="265"/>
        <v>42618.618680555555</v>
      </c>
      <c r="L2871" s="24">
        <v>42618.618680555555</v>
      </c>
      <c r="M2871" s="27">
        <f t="shared" si="266"/>
        <v>9</v>
      </c>
      <c r="N2871" s="27">
        <f t="shared" si="267"/>
        <v>2016</v>
      </c>
      <c r="O2871" s="25" t="str">
        <f t="shared" si="268"/>
        <v>Sep</v>
      </c>
      <c r="P2871" s="19">
        <f t="shared" si="269"/>
        <v>42648.618680555555</v>
      </c>
      <c r="Q2871" t="b">
        <v>0</v>
      </c>
      <c r="R2871">
        <v>5</v>
      </c>
      <c r="S2871" t="b">
        <v>0</v>
      </c>
      <c r="T2871" t="s">
        <v>8271</v>
      </c>
      <c r="U2871" s="8">
        <v>8.8500000000000002E-3</v>
      </c>
      <c r="V2871" s="17">
        <f t="shared" si="264"/>
        <v>35.4</v>
      </c>
      <c r="W2871" t="s">
        <v>8317</v>
      </c>
      <c r="X2871" t="s">
        <v>8318</v>
      </c>
    </row>
    <row r="2872" spans="1:24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21">
        <f t="shared" si="265"/>
        <v>42540.385196759256</v>
      </c>
      <c r="L2872" s="24">
        <v>42540.385196759256</v>
      </c>
      <c r="M2872" s="27">
        <f t="shared" si="266"/>
        <v>6</v>
      </c>
      <c r="N2872" s="27">
        <f t="shared" si="267"/>
        <v>2016</v>
      </c>
      <c r="O2872" s="25" t="str">
        <f t="shared" si="268"/>
        <v>Jun</v>
      </c>
      <c r="P2872" s="19">
        <f t="shared" si="269"/>
        <v>42570.385196759256</v>
      </c>
      <c r="Q2872" t="b">
        <v>0</v>
      </c>
      <c r="R2872">
        <v>9</v>
      </c>
      <c r="S2872" t="b">
        <v>0</v>
      </c>
      <c r="T2872" t="s">
        <v>8271</v>
      </c>
      <c r="U2872" s="8">
        <v>0.15</v>
      </c>
      <c r="V2872" s="17">
        <f t="shared" si="264"/>
        <v>83.333333333333329</v>
      </c>
      <c r="W2872" t="s">
        <v>8317</v>
      </c>
      <c r="X2872" t="s">
        <v>8318</v>
      </c>
    </row>
    <row r="2873" spans="1:24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21">
        <f t="shared" si="265"/>
        <v>41745.981076388889</v>
      </c>
      <c r="L2873" s="24">
        <v>41745.981076388889</v>
      </c>
      <c r="M2873" s="27">
        <f t="shared" si="266"/>
        <v>4</v>
      </c>
      <c r="N2873" s="27">
        <f t="shared" si="267"/>
        <v>2014</v>
      </c>
      <c r="O2873" s="25" t="str">
        <f t="shared" si="268"/>
        <v>Apr</v>
      </c>
      <c r="P2873" s="19">
        <f t="shared" si="269"/>
        <v>41775.981076388889</v>
      </c>
      <c r="Q2873" t="b">
        <v>0</v>
      </c>
      <c r="R2873">
        <v>13</v>
      </c>
      <c r="S2873" t="b">
        <v>0</v>
      </c>
      <c r="T2873" t="s">
        <v>8271</v>
      </c>
      <c r="U2873" s="8">
        <v>4.6699999999999998E-2</v>
      </c>
      <c r="V2873" s="17">
        <f t="shared" si="264"/>
        <v>35.92307692307692</v>
      </c>
      <c r="W2873" t="s">
        <v>8317</v>
      </c>
      <c r="X2873" t="s">
        <v>8318</v>
      </c>
    </row>
    <row r="2874" spans="1:24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21">
        <f t="shared" si="265"/>
        <v>41974.530243055553</v>
      </c>
      <c r="L2874" s="24">
        <v>41974.530243055553</v>
      </c>
      <c r="M2874" s="27">
        <f t="shared" si="266"/>
        <v>12</v>
      </c>
      <c r="N2874" s="27">
        <f t="shared" si="267"/>
        <v>2014</v>
      </c>
      <c r="O2874" s="25" t="str">
        <f t="shared" si="268"/>
        <v>Dec</v>
      </c>
      <c r="P2874" s="19">
        <f t="shared" si="269"/>
        <v>41994.530243055553</v>
      </c>
      <c r="Q2874" t="b">
        <v>0</v>
      </c>
      <c r="R2874">
        <v>0</v>
      </c>
      <c r="S2874" t="b">
        <v>0</v>
      </c>
      <c r="T2874" t="s">
        <v>8271</v>
      </c>
      <c r="U2874" s="8">
        <v>0</v>
      </c>
      <c r="V2874" s="17" t="e">
        <f t="shared" si="264"/>
        <v>#DIV/0!</v>
      </c>
      <c r="W2874" t="s">
        <v>8317</v>
      </c>
      <c r="X2874" t="s">
        <v>8318</v>
      </c>
    </row>
    <row r="2875" spans="1:24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21">
        <f t="shared" si="265"/>
        <v>42114.907847222225</v>
      </c>
      <c r="L2875" s="24">
        <v>42114.907847222225</v>
      </c>
      <c r="M2875" s="27">
        <f t="shared" si="266"/>
        <v>4</v>
      </c>
      <c r="N2875" s="27">
        <f t="shared" si="267"/>
        <v>2015</v>
      </c>
      <c r="O2875" s="25" t="str">
        <f t="shared" si="268"/>
        <v>Apr</v>
      </c>
      <c r="P2875" s="19">
        <f t="shared" si="269"/>
        <v>42174.907847222225</v>
      </c>
      <c r="Q2875" t="b">
        <v>0</v>
      </c>
      <c r="R2875">
        <v>8</v>
      </c>
      <c r="S2875" t="b">
        <v>0</v>
      </c>
      <c r="T2875" t="s">
        <v>8271</v>
      </c>
      <c r="U2875" s="8">
        <v>0.38119999999999998</v>
      </c>
      <c r="V2875" s="17">
        <f t="shared" si="264"/>
        <v>119.125</v>
      </c>
      <c r="W2875" t="s">
        <v>8317</v>
      </c>
      <c r="X2875" t="s">
        <v>8318</v>
      </c>
    </row>
    <row r="2876" spans="1:24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21">
        <f t="shared" si="265"/>
        <v>42002.609155092585</v>
      </c>
      <c r="L2876" s="24">
        <v>42002.609155092592</v>
      </c>
      <c r="M2876" s="27">
        <f t="shared" si="266"/>
        <v>12</v>
      </c>
      <c r="N2876" s="27">
        <f t="shared" si="267"/>
        <v>2014</v>
      </c>
      <c r="O2876" s="25" t="str">
        <f t="shared" si="268"/>
        <v>Dec</v>
      </c>
      <c r="P2876" s="19">
        <f t="shared" si="269"/>
        <v>42032.609155092585</v>
      </c>
      <c r="Q2876" t="b">
        <v>0</v>
      </c>
      <c r="R2876">
        <v>3</v>
      </c>
      <c r="S2876" t="b">
        <v>0</v>
      </c>
      <c r="T2876" t="s">
        <v>8271</v>
      </c>
      <c r="U2876" s="8">
        <v>5.4199999999999998E-2</v>
      </c>
      <c r="V2876" s="17">
        <f t="shared" si="264"/>
        <v>90.333333333333329</v>
      </c>
      <c r="W2876" t="s">
        <v>8317</v>
      </c>
      <c r="X2876" t="s">
        <v>8318</v>
      </c>
    </row>
    <row r="2877" spans="1:24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21">
        <f t="shared" si="265"/>
        <v>42722.636412037034</v>
      </c>
      <c r="L2877" s="24">
        <v>42722.636412037034</v>
      </c>
      <c r="M2877" s="27">
        <f t="shared" si="266"/>
        <v>12</v>
      </c>
      <c r="N2877" s="27">
        <f t="shared" si="267"/>
        <v>2016</v>
      </c>
      <c r="O2877" s="25" t="str">
        <f t="shared" si="268"/>
        <v>Dec</v>
      </c>
      <c r="P2877" s="19">
        <f t="shared" si="269"/>
        <v>42752.636412037034</v>
      </c>
      <c r="Q2877" t="b">
        <v>0</v>
      </c>
      <c r="R2877">
        <v>3</v>
      </c>
      <c r="S2877" t="b">
        <v>0</v>
      </c>
      <c r="T2877" t="s">
        <v>8271</v>
      </c>
      <c r="U2877" s="8">
        <v>3.5E-4</v>
      </c>
      <c r="V2877" s="17">
        <f t="shared" si="264"/>
        <v>2.3333333333333335</v>
      </c>
      <c r="W2877" t="s">
        <v>8317</v>
      </c>
      <c r="X2877" t="s">
        <v>8318</v>
      </c>
    </row>
    <row r="2878" spans="1:24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21">
        <f t="shared" si="265"/>
        <v>42464.920057870368</v>
      </c>
      <c r="L2878" s="24">
        <v>42464.920057870368</v>
      </c>
      <c r="M2878" s="27">
        <f t="shared" si="266"/>
        <v>4</v>
      </c>
      <c r="N2878" s="27">
        <f t="shared" si="267"/>
        <v>2016</v>
      </c>
      <c r="O2878" s="25" t="str">
        <f t="shared" si="268"/>
        <v>Apr</v>
      </c>
      <c r="P2878" s="19">
        <f t="shared" si="269"/>
        <v>42494.920057870368</v>
      </c>
      <c r="Q2878" t="b">
        <v>0</v>
      </c>
      <c r="R2878">
        <v>0</v>
      </c>
      <c r="S2878" t="b">
        <v>0</v>
      </c>
      <c r="T2878" t="s">
        <v>8271</v>
      </c>
      <c r="U2878" s="8">
        <v>0</v>
      </c>
      <c r="V2878" s="17" t="e">
        <f t="shared" si="264"/>
        <v>#DIV/0!</v>
      </c>
      <c r="W2878" t="s">
        <v>8317</v>
      </c>
      <c r="X2878" t="s">
        <v>8318</v>
      </c>
    </row>
    <row r="2879" spans="1:24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21">
        <f t="shared" si="265"/>
        <v>42171.535636574066</v>
      </c>
      <c r="L2879" s="24">
        <v>42171.535636574074</v>
      </c>
      <c r="M2879" s="27">
        <f t="shared" si="266"/>
        <v>6</v>
      </c>
      <c r="N2879" s="27">
        <f t="shared" si="267"/>
        <v>2015</v>
      </c>
      <c r="O2879" s="25" t="str">
        <f t="shared" si="268"/>
        <v>Jun</v>
      </c>
      <c r="P2879" s="19">
        <f t="shared" si="269"/>
        <v>42201.535636574066</v>
      </c>
      <c r="Q2879" t="b">
        <v>0</v>
      </c>
      <c r="R2879">
        <v>6</v>
      </c>
      <c r="S2879" t="b">
        <v>0</v>
      </c>
      <c r="T2879" t="s">
        <v>8271</v>
      </c>
      <c r="U2879" s="8">
        <v>0.10833333333333334</v>
      </c>
      <c r="V2879" s="17">
        <f t="shared" si="264"/>
        <v>108.33333333333333</v>
      </c>
      <c r="W2879" t="s">
        <v>8317</v>
      </c>
      <c r="X2879" t="s">
        <v>8318</v>
      </c>
    </row>
    <row r="2880" spans="1:24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21">
        <f t="shared" si="265"/>
        <v>42672.746805555558</v>
      </c>
      <c r="L2880" s="24">
        <v>42672.746805555558</v>
      </c>
      <c r="M2880" s="27">
        <f t="shared" si="266"/>
        <v>10</v>
      </c>
      <c r="N2880" s="27">
        <f t="shared" si="267"/>
        <v>2016</v>
      </c>
      <c r="O2880" s="25" t="str">
        <f t="shared" si="268"/>
        <v>Oct</v>
      </c>
      <c r="P2880" s="19">
        <f t="shared" si="269"/>
        <v>42704.499999999993</v>
      </c>
      <c r="Q2880" t="b">
        <v>0</v>
      </c>
      <c r="R2880">
        <v>4</v>
      </c>
      <c r="S2880" t="b">
        <v>0</v>
      </c>
      <c r="T2880" t="s">
        <v>8271</v>
      </c>
      <c r="U2880" s="8">
        <v>2.1000000000000001E-2</v>
      </c>
      <c r="V2880" s="17">
        <f t="shared" si="264"/>
        <v>15.75</v>
      </c>
      <c r="W2880" t="s">
        <v>8317</v>
      </c>
      <c r="X2880" t="s">
        <v>8318</v>
      </c>
    </row>
    <row r="2881" spans="1:24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21">
        <f t="shared" si="265"/>
        <v>42128.407349537032</v>
      </c>
      <c r="L2881" s="24">
        <v>42128.407349537039</v>
      </c>
      <c r="M2881" s="27">
        <f t="shared" si="266"/>
        <v>5</v>
      </c>
      <c r="N2881" s="27">
        <f t="shared" si="267"/>
        <v>2015</v>
      </c>
      <c r="O2881" s="25" t="str">
        <f t="shared" si="268"/>
        <v>May</v>
      </c>
      <c r="P2881" s="19">
        <f t="shared" si="269"/>
        <v>42188.407349537032</v>
      </c>
      <c r="Q2881" t="b">
        <v>0</v>
      </c>
      <c r="R2881">
        <v>1</v>
      </c>
      <c r="S2881" t="b">
        <v>0</v>
      </c>
      <c r="T2881" t="s">
        <v>8271</v>
      </c>
      <c r="U2881" s="8">
        <v>2.5892857142857141E-3</v>
      </c>
      <c r="V2881" s="17">
        <f t="shared" si="264"/>
        <v>29</v>
      </c>
      <c r="W2881" t="s">
        <v>8317</v>
      </c>
      <c r="X2881" t="s">
        <v>8318</v>
      </c>
    </row>
    <row r="2882" spans="1:24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21">
        <f t="shared" si="265"/>
        <v>42359.516909722217</v>
      </c>
      <c r="L2882" s="24">
        <v>42359.516909722224</v>
      </c>
      <c r="M2882" s="27">
        <f t="shared" si="266"/>
        <v>12</v>
      </c>
      <c r="N2882" s="27">
        <f t="shared" si="267"/>
        <v>2015</v>
      </c>
      <c r="O2882" s="25" t="str">
        <f t="shared" si="268"/>
        <v>Dec</v>
      </c>
      <c r="P2882" s="19">
        <f t="shared" si="269"/>
        <v>42389.516909722217</v>
      </c>
      <c r="Q2882" t="b">
        <v>0</v>
      </c>
      <c r="R2882">
        <v>29</v>
      </c>
      <c r="S2882" t="b">
        <v>0</v>
      </c>
      <c r="T2882" t="s">
        <v>8271</v>
      </c>
      <c r="U2882" s="8">
        <v>0.23333333333333334</v>
      </c>
      <c r="V2882" s="17">
        <f t="shared" ref="V2882:V2945" si="270">E2882/R2882</f>
        <v>96.551724137931032</v>
      </c>
      <c r="W2882" t="s">
        <v>8317</v>
      </c>
      <c r="X2882" t="s">
        <v>8318</v>
      </c>
    </row>
    <row r="2883" spans="1:24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21">
        <f t="shared" ref="K2883:K2946" si="271">(J2882/86400)+25569+(-5/24)</f>
        <v>42192.69736111111</v>
      </c>
      <c r="L2883" s="24">
        <v>42192.69736111111</v>
      </c>
      <c r="M2883" s="27">
        <f t="shared" ref="M2883:M2946" si="272">MONTH(L2883)</f>
        <v>7</v>
      </c>
      <c r="N2883" s="27">
        <f t="shared" ref="N2883:N2946" si="273">YEAR(L2883)</f>
        <v>2015</v>
      </c>
      <c r="O2883" s="25" t="str">
        <f t="shared" ref="O2883:O2946" si="274">VLOOKUP($M2883,$AI$3:$AJ$14,2,FALSE)</f>
        <v>Jul</v>
      </c>
      <c r="P2883" s="19">
        <f t="shared" ref="P2883:P2946" si="275">(I2882/86400)+25569+(-5/24)</f>
        <v>42236.503472222219</v>
      </c>
      <c r="Q2883" t="b">
        <v>0</v>
      </c>
      <c r="R2883">
        <v>0</v>
      </c>
      <c r="S2883" t="b">
        <v>0</v>
      </c>
      <c r="T2883" t="s">
        <v>8271</v>
      </c>
      <c r="U2883" s="8">
        <v>0</v>
      </c>
      <c r="V2883" s="17" t="e">
        <f t="shared" si="270"/>
        <v>#DIV/0!</v>
      </c>
      <c r="W2883" t="s">
        <v>8317</v>
      </c>
      <c r="X2883" t="s">
        <v>8318</v>
      </c>
    </row>
    <row r="2884" spans="1:24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21">
        <f t="shared" si="271"/>
        <v>41916.389305555553</v>
      </c>
      <c r="L2884" s="24">
        <v>41916.389305555553</v>
      </c>
      <c r="M2884" s="27">
        <f t="shared" si="272"/>
        <v>10</v>
      </c>
      <c r="N2884" s="27">
        <f t="shared" si="273"/>
        <v>2014</v>
      </c>
      <c r="O2884" s="25" t="str">
        <f t="shared" si="274"/>
        <v>Oct</v>
      </c>
      <c r="P2884" s="19">
        <f t="shared" si="275"/>
        <v>41976.430972222217</v>
      </c>
      <c r="Q2884" t="b">
        <v>0</v>
      </c>
      <c r="R2884">
        <v>4</v>
      </c>
      <c r="S2884" t="b">
        <v>0</v>
      </c>
      <c r="T2884" t="s">
        <v>8271</v>
      </c>
      <c r="U2884" s="8">
        <v>0.33600000000000002</v>
      </c>
      <c r="V2884" s="17">
        <f t="shared" si="270"/>
        <v>63</v>
      </c>
      <c r="W2884" t="s">
        <v>8317</v>
      </c>
      <c r="X2884" t="s">
        <v>8318</v>
      </c>
    </row>
    <row r="2885" spans="1:24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21">
        <f t="shared" si="271"/>
        <v>42461.387939814813</v>
      </c>
      <c r="L2885" s="24">
        <v>42461.387939814813</v>
      </c>
      <c r="M2885" s="27">
        <f t="shared" si="272"/>
        <v>4</v>
      </c>
      <c r="N2885" s="27">
        <f t="shared" si="273"/>
        <v>2016</v>
      </c>
      <c r="O2885" s="25" t="str">
        <f t="shared" si="274"/>
        <v>Apr</v>
      </c>
      <c r="P2885" s="19">
        <f t="shared" si="275"/>
        <v>42491.387939814813</v>
      </c>
      <c r="Q2885" t="b">
        <v>0</v>
      </c>
      <c r="R2885">
        <v>5</v>
      </c>
      <c r="S2885" t="b">
        <v>0</v>
      </c>
      <c r="T2885" t="s">
        <v>8271</v>
      </c>
      <c r="U2885" s="8">
        <v>0.1908</v>
      </c>
      <c r="V2885" s="17">
        <f t="shared" si="270"/>
        <v>381.6</v>
      </c>
      <c r="W2885" t="s">
        <v>8317</v>
      </c>
      <c r="X2885" t="s">
        <v>8318</v>
      </c>
    </row>
    <row r="2886" spans="1:24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21">
        <f t="shared" si="271"/>
        <v>42370.694872685184</v>
      </c>
      <c r="L2886" s="24">
        <v>42370.694872685184</v>
      </c>
      <c r="M2886" s="27">
        <f t="shared" si="272"/>
        <v>1</v>
      </c>
      <c r="N2886" s="27">
        <f t="shared" si="273"/>
        <v>2016</v>
      </c>
      <c r="O2886" s="25" t="str">
        <f t="shared" si="274"/>
        <v>Jan</v>
      </c>
      <c r="P2886" s="19">
        <f t="shared" si="275"/>
        <v>42405.999305555553</v>
      </c>
      <c r="Q2886" t="b">
        <v>0</v>
      </c>
      <c r="R2886">
        <v>4</v>
      </c>
      <c r="S2886" t="b">
        <v>0</v>
      </c>
      <c r="T2886" t="s">
        <v>8271</v>
      </c>
      <c r="U2886" s="8">
        <v>4.1111111111111114E-3</v>
      </c>
      <c r="V2886" s="17">
        <f t="shared" si="270"/>
        <v>46.25</v>
      </c>
      <c r="W2886" t="s">
        <v>8317</v>
      </c>
      <c r="X2886" t="s">
        <v>8318</v>
      </c>
    </row>
    <row r="2887" spans="1:24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21">
        <f t="shared" si="271"/>
        <v>41948.518923611111</v>
      </c>
      <c r="L2887" s="24">
        <v>41948.518923611111</v>
      </c>
      <c r="M2887" s="27">
        <f t="shared" si="272"/>
        <v>11</v>
      </c>
      <c r="N2887" s="27">
        <f t="shared" si="273"/>
        <v>2014</v>
      </c>
      <c r="O2887" s="25" t="str">
        <f t="shared" si="274"/>
        <v>Nov</v>
      </c>
      <c r="P2887" s="19">
        <f t="shared" si="275"/>
        <v>41978.518923611111</v>
      </c>
      <c r="Q2887" t="b">
        <v>0</v>
      </c>
      <c r="R2887">
        <v>5</v>
      </c>
      <c r="S2887" t="b">
        <v>0</v>
      </c>
      <c r="T2887" t="s">
        <v>8271</v>
      </c>
      <c r="U2887" s="8">
        <v>0.32500000000000001</v>
      </c>
      <c r="V2887" s="17">
        <f t="shared" si="270"/>
        <v>26</v>
      </c>
      <c r="W2887" t="s">
        <v>8317</v>
      </c>
      <c r="X2887" t="s">
        <v>8318</v>
      </c>
    </row>
    <row r="2888" spans="1:24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21">
        <f t="shared" si="271"/>
        <v>42046.868067129624</v>
      </c>
      <c r="L2888" s="24">
        <v>42046.868067129632</v>
      </c>
      <c r="M2888" s="27">
        <f t="shared" si="272"/>
        <v>2</v>
      </c>
      <c r="N2888" s="27">
        <f t="shared" si="273"/>
        <v>2015</v>
      </c>
      <c r="O2888" s="25" t="str">
        <f t="shared" si="274"/>
        <v>Feb</v>
      </c>
      <c r="P2888" s="19">
        <f t="shared" si="275"/>
        <v>42076.82640046296</v>
      </c>
      <c r="Q2888" t="b">
        <v>0</v>
      </c>
      <c r="R2888">
        <v>1</v>
      </c>
      <c r="S2888" t="b">
        <v>0</v>
      </c>
      <c r="T2888" t="s">
        <v>8271</v>
      </c>
      <c r="U2888" s="8">
        <v>0.05</v>
      </c>
      <c r="V2888" s="17">
        <f t="shared" si="270"/>
        <v>10</v>
      </c>
      <c r="W2888" t="s">
        <v>8317</v>
      </c>
      <c r="X2888" t="s">
        <v>8318</v>
      </c>
    </row>
    <row r="2889" spans="1:24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21">
        <f t="shared" si="271"/>
        <v>42261.424583333333</v>
      </c>
      <c r="L2889" s="24">
        <v>42261.424583333333</v>
      </c>
      <c r="M2889" s="27">
        <f t="shared" si="272"/>
        <v>9</v>
      </c>
      <c r="N2889" s="27">
        <f t="shared" si="273"/>
        <v>2015</v>
      </c>
      <c r="O2889" s="25" t="str">
        <f t="shared" si="274"/>
        <v>Sep</v>
      </c>
      <c r="P2889" s="19">
        <f t="shared" si="275"/>
        <v>42265.957638888889</v>
      </c>
      <c r="Q2889" t="b">
        <v>0</v>
      </c>
      <c r="R2889">
        <v>1</v>
      </c>
      <c r="S2889" t="b">
        <v>0</v>
      </c>
      <c r="T2889" t="s">
        <v>8271</v>
      </c>
      <c r="U2889" s="8">
        <v>1.6666666666666668E-3</v>
      </c>
      <c r="V2889" s="17">
        <f t="shared" si="270"/>
        <v>5</v>
      </c>
      <c r="W2889" t="s">
        <v>8317</v>
      </c>
      <c r="X2889" t="s">
        <v>8318</v>
      </c>
    </row>
    <row r="2890" spans="1:24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21">
        <f t="shared" si="271"/>
        <v>41985.219027777777</v>
      </c>
      <c r="L2890" s="24">
        <v>41985.219027777777</v>
      </c>
      <c r="M2890" s="27">
        <f t="shared" si="272"/>
        <v>12</v>
      </c>
      <c r="N2890" s="27">
        <f t="shared" si="273"/>
        <v>2014</v>
      </c>
      <c r="O2890" s="25" t="str">
        <f t="shared" si="274"/>
        <v>Dec</v>
      </c>
      <c r="P2890" s="19">
        <f t="shared" si="275"/>
        <v>42015.219027777777</v>
      </c>
      <c r="Q2890" t="b">
        <v>0</v>
      </c>
      <c r="R2890">
        <v>0</v>
      </c>
      <c r="S2890" t="b">
        <v>0</v>
      </c>
      <c r="T2890" t="s">
        <v>8271</v>
      </c>
      <c r="U2890" s="8">
        <v>0</v>
      </c>
      <c r="V2890" s="17" t="e">
        <f t="shared" si="270"/>
        <v>#DIV/0!</v>
      </c>
      <c r="W2890" t="s">
        <v>8317</v>
      </c>
      <c r="X2890" t="s">
        <v>8318</v>
      </c>
    </row>
    <row r="2891" spans="1:24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21">
        <f t="shared" si="271"/>
        <v>41922.326851851853</v>
      </c>
      <c r="L2891" s="24">
        <v>41922.326851851853</v>
      </c>
      <c r="M2891" s="27">
        <f t="shared" si="272"/>
        <v>10</v>
      </c>
      <c r="N2891" s="27">
        <f t="shared" si="273"/>
        <v>2014</v>
      </c>
      <c r="O2891" s="25" t="str">
        <f t="shared" si="274"/>
        <v>Oct</v>
      </c>
      <c r="P2891" s="19">
        <f t="shared" si="275"/>
        <v>41929.999305555553</v>
      </c>
      <c r="Q2891" t="b">
        <v>0</v>
      </c>
      <c r="R2891">
        <v>14</v>
      </c>
      <c r="S2891" t="b">
        <v>0</v>
      </c>
      <c r="T2891" t="s">
        <v>8271</v>
      </c>
      <c r="U2891" s="8">
        <v>0.38066666666666665</v>
      </c>
      <c r="V2891" s="17">
        <f t="shared" si="270"/>
        <v>81.571428571428569</v>
      </c>
      <c r="W2891" t="s">
        <v>8317</v>
      </c>
      <c r="X2891" t="s">
        <v>8318</v>
      </c>
    </row>
    <row r="2892" spans="1:24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21">
        <f t="shared" si="271"/>
        <v>41850.654918981476</v>
      </c>
      <c r="L2892" s="24">
        <v>41850.654918981483</v>
      </c>
      <c r="M2892" s="27">
        <f t="shared" si="272"/>
        <v>7</v>
      </c>
      <c r="N2892" s="27">
        <f t="shared" si="273"/>
        <v>2014</v>
      </c>
      <c r="O2892" s="25" t="str">
        <f t="shared" si="274"/>
        <v>Jul</v>
      </c>
      <c r="P2892" s="19">
        <f t="shared" si="275"/>
        <v>41880.654918981476</v>
      </c>
      <c r="Q2892" t="b">
        <v>0</v>
      </c>
      <c r="R2892">
        <v>3</v>
      </c>
      <c r="S2892" t="b">
        <v>0</v>
      </c>
      <c r="T2892" t="s">
        <v>8271</v>
      </c>
      <c r="U2892" s="8">
        <v>1.0500000000000001E-2</v>
      </c>
      <c r="V2892" s="17">
        <f t="shared" si="270"/>
        <v>7</v>
      </c>
      <c r="W2892" t="s">
        <v>8317</v>
      </c>
      <c r="X2892" t="s">
        <v>8318</v>
      </c>
    </row>
    <row r="2893" spans="1:24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21">
        <f t="shared" si="271"/>
        <v>41831.534629629627</v>
      </c>
      <c r="L2893" s="24">
        <v>41831.534629629627</v>
      </c>
      <c r="M2893" s="27">
        <f t="shared" si="272"/>
        <v>7</v>
      </c>
      <c r="N2893" s="27">
        <f t="shared" si="273"/>
        <v>2014</v>
      </c>
      <c r="O2893" s="25" t="str">
        <f t="shared" si="274"/>
        <v>Jul</v>
      </c>
      <c r="P2893" s="19">
        <f t="shared" si="275"/>
        <v>41859.916666666664</v>
      </c>
      <c r="Q2893" t="b">
        <v>0</v>
      </c>
      <c r="R2893">
        <v>10</v>
      </c>
      <c r="S2893" t="b">
        <v>0</v>
      </c>
      <c r="T2893" t="s">
        <v>8271</v>
      </c>
      <c r="U2893" s="8">
        <v>2.7300000000000001E-2</v>
      </c>
      <c r="V2893" s="17">
        <f t="shared" si="270"/>
        <v>27.3</v>
      </c>
      <c r="W2893" t="s">
        <v>8317</v>
      </c>
      <c r="X2893" t="s">
        <v>8318</v>
      </c>
    </row>
    <row r="2894" spans="1:24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21">
        <f t="shared" si="271"/>
        <v>42415.675092592595</v>
      </c>
      <c r="L2894" s="24">
        <v>42415.675092592595</v>
      </c>
      <c r="M2894" s="27">
        <f t="shared" si="272"/>
        <v>2</v>
      </c>
      <c r="N2894" s="27">
        <f t="shared" si="273"/>
        <v>2016</v>
      </c>
      <c r="O2894" s="25" t="str">
        <f t="shared" si="274"/>
        <v>Feb</v>
      </c>
      <c r="P2894" s="19">
        <f t="shared" si="275"/>
        <v>42475.633425925924</v>
      </c>
      <c r="Q2894" t="b">
        <v>0</v>
      </c>
      <c r="R2894">
        <v>17</v>
      </c>
      <c r="S2894" t="b">
        <v>0</v>
      </c>
      <c r="T2894" t="s">
        <v>8271</v>
      </c>
      <c r="U2894" s="8">
        <v>9.0909090909090912E-2</v>
      </c>
      <c r="V2894" s="17">
        <f t="shared" si="270"/>
        <v>29.411764705882351</v>
      </c>
      <c r="W2894" t="s">
        <v>8317</v>
      </c>
      <c r="X2894" t="s">
        <v>8318</v>
      </c>
    </row>
    <row r="2895" spans="1:24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21">
        <f t="shared" si="271"/>
        <v>41869.505833333329</v>
      </c>
      <c r="L2895" s="24">
        <v>41869.505833333336</v>
      </c>
      <c r="M2895" s="27">
        <f t="shared" si="272"/>
        <v>8</v>
      </c>
      <c r="N2895" s="27">
        <f t="shared" si="273"/>
        <v>2014</v>
      </c>
      <c r="O2895" s="25" t="str">
        <f t="shared" si="274"/>
        <v>Aug</v>
      </c>
      <c r="P2895" s="19">
        <f t="shared" si="275"/>
        <v>41876.666666666664</v>
      </c>
      <c r="Q2895" t="b">
        <v>0</v>
      </c>
      <c r="R2895">
        <v>2</v>
      </c>
      <c r="S2895" t="b">
        <v>0</v>
      </c>
      <c r="T2895" t="s">
        <v>8271</v>
      </c>
      <c r="U2895" s="8">
        <v>5.0000000000000001E-3</v>
      </c>
      <c r="V2895" s="17">
        <f t="shared" si="270"/>
        <v>12.5</v>
      </c>
      <c r="W2895" t="s">
        <v>8317</v>
      </c>
      <c r="X2895" t="s">
        <v>8318</v>
      </c>
    </row>
    <row r="2896" spans="1:24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21">
        <f t="shared" si="271"/>
        <v>41953.564756944441</v>
      </c>
      <c r="L2896" s="24">
        <v>41953.564756944441</v>
      </c>
      <c r="M2896" s="27">
        <f t="shared" si="272"/>
        <v>11</v>
      </c>
      <c r="N2896" s="27">
        <f t="shared" si="273"/>
        <v>2014</v>
      </c>
      <c r="O2896" s="25" t="str">
        <f t="shared" si="274"/>
        <v>Nov</v>
      </c>
      <c r="P2896" s="19">
        <f t="shared" si="275"/>
        <v>42012.874999999993</v>
      </c>
      <c r="Q2896" t="b">
        <v>0</v>
      </c>
      <c r="R2896">
        <v>0</v>
      </c>
      <c r="S2896" t="b">
        <v>0</v>
      </c>
      <c r="T2896" t="s">
        <v>8271</v>
      </c>
      <c r="U2896" s="8">
        <v>0</v>
      </c>
      <c r="V2896" s="17" t="e">
        <f t="shared" si="270"/>
        <v>#DIV/0!</v>
      </c>
      <c r="W2896" t="s">
        <v>8317</v>
      </c>
      <c r="X2896" t="s">
        <v>8318</v>
      </c>
    </row>
    <row r="2897" spans="1:24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21">
        <f t="shared" si="271"/>
        <v>42037.777951388889</v>
      </c>
      <c r="L2897" s="24">
        <v>42037.777951388889</v>
      </c>
      <c r="M2897" s="27">
        <f t="shared" si="272"/>
        <v>2</v>
      </c>
      <c r="N2897" s="27">
        <f t="shared" si="273"/>
        <v>2015</v>
      </c>
      <c r="O2897" s="25" t="str">
        <f t="shared" si="274"/>
        <v>Feb</v>
      </c>
      <c r="P2897" s="19">
        <f t="shared" si="275"/>
        <v>42097.736284722218</v>
      </c>
      <c r="Q2897" t="b">
        <v>0</v>
      </c>
      <c r="R2897">
        <v>4</v>
      </c>
      <c r="S2897" t="b">
        <v>0</v>
      </c>
      <c r="T2897" t="s">
        <v>8271</v>
      </c>
      <c r="U2897" s="8">
        <v>4.5999999999999999E-2</v>
      </c>
      <c r="V2897" s="17">
        <f t="shared" si="270"/>
        <v>5.75</v>
      </c>
      <c r="W2897" t="s">
        <v>8317</v>
      </c>
      <c r="X2897" t="s">
        <v>8318</v>
      </c>
    </row>
    <row r="2898" spans="1:24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21">
        <f t="shared" si="271"/>
        <v>41811.347129629627</v>
      </c>
      <c r="L2898" s="24">
        <v>41811.347129629627</v>
      </c>
      <c r="M2898" s="27">
        <f t="shared" si="272"/>
        <v>6</v>
      </c>
      <c r="N2898" s="27">
        <f t="shared" si="273"/>
        <v>2014</v>
      </c>
      <c r="O2898" s="25" t="str">
        <f t="shared" si="274"/>
        <v>Jun</v>
      </c>
      <c r="P2898" s="19">
        <f t="shared" si="275"/>
        <v>41812.666666666664</v>
      </c>
      <c r="Q2898" t="b">
        <v>0</v>
      </c>
      <c r="R2898">
        <v>12</v>
      </c>
      <c r="S2898" t="b">
        <v>0</v>
      </c>
      <c r="T2898" t="s">
        <v>8271</v>
      </c>
      <c r="U2898" s="8">
        <v>0.20833333333333334</v>
      </c>
      <c r="V2898" s="17">
        <f t="shared" si="270"/>
        <v>52.083333333333336</v>
      </c>
      <c r="W2898" t="s">
        <v>8317</v>
      </c>
      <c r="X2898" t="s">
        <v>8318</v>
      </c>
    </row>
    <row r="2899" spans="1:24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21">
        <f t="shared" si="271"/>
        <v>42701.700474537036</v>
      </c>
      <c r="L2899" s="24">
        <v>42701.700474537036</v>
      </c>
      <c r="M2899" s="27">
        <f t="shared" si="272"/>
        <v>11</v>
      </c>
      <c r="N2899" s="27">
        <f t="shared" si="273"/>
        <v>2016</v>
      </c>
      <c r="O2899" s="25" t="str">
        <f t="shared" si="274"/>
        <v>Nov</v>
      </c>
      <c r="P2899" s="19">
        <f t="shared" si="275"/>
        <v>42716.041666666664</v>
      </c>
      <c r="Q2899" t="b">
        <v>0</v>
      </c>
      <c r="R2899">
        <v>3</v>
      </c>
      <c r="S2899" t="b">
        <v>0</v>
      </c>
      <c r="T2899" t="s">
        <v>8271</v>
      </c>
      <c r="U2899" s="8">
        <v>4.583333333333333E-2</v>
      </c>
      <c r="V2899" s="17">
        <f t="shared" si="270"/>
        <v>183.33333333333334</v>
      </c>
      <c r="W2899" t="s">
        <v>8317</v>
      </c>
      <c r="X2899" t="s">
        <v>8318</v>
      </c>
    </row>
    <row r="2900" spans="1:24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21">
        <f t="shared" si="271"/>
        <v>42258.438171296293</v>
      </c>
      <c r="L2900" s="24">
        <v>42258.438171296293</v>
      </c>
      <c r="M2900" s="27">
        <f t="shared" si="272"/>
        <v>9</v>
      </c>
      <c r="N2900" s="27">
        <f t="shared" si="273"/>
        <v>2015</v>
      </c>
      <c r="O2900" s="25" t="str">
        <f t="shared" si="274"/>
        <v>Sep</v>
      </c>
      <c r="P2900" s="19">
        <f t="shared" si="275"/>
        <v>42288.436863425923</v>
      </c>
      <c r="Q2900" t="b">
        <v>0</v>
      </c>
      <c r="R2900">
        <v>12</v>
      </c>
      <c r="S2900" t="b">
        <v>0</v>
      </c>
      <c r="T2900" t="s">
        <v>8271</v>
      </c>
      <c r="U2900" s="8">
        <v>4.2133333333333335E-2</v>
      </c>
      <c r="V2900" s="17">
        <f t="shared" si="270"/>
        <v>26.333333333333332</v>
      </c>
      <c r="W2900" t="s">
        <v>8317</v>
      </c>
      <c r="X2900" t="s">
        <v>8318</v>
      </c>
    </row>
    <row r="2901" spans="1:24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21">
        <f t="shared" si="271"/>
        <v>42278.456631944442</v>
      </c>
      <c r="L2901" s="24">
        <v>42278.456631944442</v>
      </c>
      <c r="M2901" s="27">
        <f t="shared" si="272"/>
        <v>10</v>
      </c>
      <c r="N2901" s="27">
        <f t="shared" si="273"/>
        <v>2015</v>
      </c>
      <c r="O2901" s="25" t="str">
        <f t="shared" si="274"/>
        <v>Oct</v>
      </c>
      <c r="P2901" s="19">
        <f t="shared" si="275"/>
        <v>42308.456631944442</v>
      </c>
      <c r="Q2901" t="b">
        <v>0</v>
      </c>
      <c r="R2901">
        <v>0</v>
      </c>
      <c r="S2901" t="b">
        <v>0</v>
      </c>
      <c r="T2901" t="s">
        <v>8271</v>
      </c>
      <c r="U2901" s="8">
        <v>0</v>
      </c>
      <c r="V2901" s="17" t="e">
        <f t="shared" si="270"/>
        <v>#DIV/0!</v>
      </c>
      <c r="W2901" t="s">
        <v>8317</v>
      </c>
      <c r="X2901" t="s">
        <v>8318</v>
      </c>
    </row>
    <row r="2902" spans="1:24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21">
        <f t="shared" si="271"/>
        <v>42514.869884259257</v>
      </c>
      <c r="L2902" s="24">
        <v>42514.869884259257</v>
      </c>
      <c r="M2902" s="27">
        <f t="shared" si="272"/>
        <v>5</v>
      </c>
      <c r="N2902" s="27">
        <f t="shared" si="273"/>
        <v>2016</v>
      </c>
      <c r="O2902" s="25" t="str">
        <f t="shared" si="274"/>
        <v>May</v>
      </c>
      <c r="P2902" s="19">
        <f t="shared" si="275"/>
        <v>42574.869884259257</v>
      </c>
      <c r="Q2902" t="b">
        <v>0</v>
      </c>
      <c r="R2902">
        <v>7</v>
      </c>
      <c r="S2902" t="b">
        <v>0</v>
      </c>
      <c r="T2902" t="s">
        <v>8271</v>
      </c>
      <c r="U2902" s="8">
        <v>0.61909090909090914</v>
      </c>
      <c r="V2902" s="17">
        <f t="shared" si="270"/>
        <v>486.42857142857144</v>
      </c>
      <c r="W2902" t="s">
        <v>8317</v>
      </c>
      <c r="X2902" t="s">
        <v>8318</v>
      </c>
    </row>
    <row r="2903" spans="1:24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21">
        <f t="shared" si="271"/>
        <v>41830.025833333333</v>
      </c>
      <c r="L2903" s="24">
        <v>41830.025833333333</v>
      </c>
      <c r="M2903" s="27">
        <f t="shared" si="272"/>
        <v>7</v>
      </c>
      <c r="N2903" s="27">
        <f t="shared" si="273"/>
        <v>2014</v>
      </c>
      <c r="O2903" s="25" t="str">
        <f t="shared" si="274"/>
        <v>Jul</v>
      </c>
      <c r="P2903" s="19">
        <f t="shared" si="275"/>
        <v>41860.025833333333</v>
      </c>
      <c r="Q2903" t="b">
        <v>0</v>
      </c>
      <c r="R2903">
        <v>2</v>
      </c>
      <c r="S2903" t="b">
        <v>0</v>
      </c>
      <c r="T2903" t="s">
        <v>8271</v>
      </c>
      <c r="U2903" s="8">
        <v>8.0000000000000002E-3</v>
      </c>
      <c r="V2903" s="17">
        <f t="shared" si="270"/>
        <v>3</v>
      </c>
      <c r="W2903" t="s">
        <v>8317</v>
      </c>
      <c r="X2903" t="s">
        <v>8318</v>
      </c>
    </row>
    <row r="2904" spans="1:24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21">
        <f t="shared" si="271"/>
        <v>41982.696053240739</v>
      </c>
      <c r="L2904" s="24">
        <v>41982.696053240739</v>
      </c>
      <c r="M2904" s="27">
        <f t="shared" si="272"/>
        <v>12</v>
      </c>
      <c r="N2904" s="27">
        <f t="shared" si="273"/>
        <v>2014</v>
      </c>
      <c r="O2904" s="25" t="str">
        <f t="shared" si="274"/>
        <v>Dec</v>
      </c>
      <c r="P2904" s="19">
        <f t="shared" si="275"/>
        <v>42042.696053240739</v>
      </c>
      <c r="Q2904" t="b">
        <v>0</v>
      </c>
      <c r="R2904">
        <v>1</v>
      </c>
      <c r="S2904" t="b">
        <v>0</v>
      </c>
      <c r="T2904" t="s">
        <v>8271</v>
      </c>
      <c r="U2904" s="8">
        <v>1.6666666666666666E-4</v>
      </c>
      <c r="V2904" s="17">
        <f t="shared" si="270"/>
        <v>25</v>
      </c>
      <c r="W2904" t="s">
        <v>8317</v>
      </c>
      <c r="X2904" t="s">
        <v>8318</v>
      </c>
    </row>
    <row r="2905" spans="1:24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21">
        <f t="shared" si="271"/>
        <v>42210.231435185182</v>
      </c>
      <c r="L2905" s="24">
        <v>42210.231435185182</v>
      </c>
      <c r="M2905" s="27">
        <f t="shared" si="272"/>
        <v>7</v>
      </c>
      <c r="N2905" s="27">
        <f t="shared" si="273"/>
        <v>2015</v>
      </c>
      <c r="O2905" s="25" t="str">
        <f t="shared" si="274"/>
        <v>Jul</v>
      </c>
      <c r="P2905" s="19">
        <f t="shared" si="275"/>
        <v>42240.231435185182</v>
      </c>
      <c r="Q2905" t="b">
        <v>0</v>
      </c>
      <c r="R2905">
        <v>4</v>
      </c>
      <c r="S2905" t="b">
        <v>0</v>
      </c>
      <c r="T2905" t="s">
        <v>8271</v>
      </c>
      <c r="U2905" s="8">
        <v>7.7999999999999996E-3</v>
      </c>
      <c r="V2905" s="17">
        <f t="shared" si="270"/>
        <v>9.75</v>
      </c>
      <c r="W2905" t="s">
        <v>8317</v>
      </c>
      <c r="X2905" t="s">
        <v>8318</v>
      </c>
    </row>
    <row r="2906" spans="1:24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21">
        <f t="shared" si="271"/>
        <v>42195.95854166666</v>
      </c>
      <c r="L2906" s="24">
        <v>42195.958541666667</v>
      </c>
      <c r="M2906" s="27">
        <f t="shared" si="272"/>
        <v>7</v>
      </c>
      <c r="N2906" s="27">
        <f t="shared" si="273"/>
        <v>2015</v>
      </c>
      <c r="O2906" s="25" t="str">
        <f t="shared" si="274"/>
        <v>Jul</v>
      </c>
      <c r="P2906" s="19">
        <f t="shared" si="275"/>
        <v>42255.95854166666</v>
      </c>
      <c r="Q2906" t="b">
        <v>0</v>
      </c>
      <c r="R2906">
        <v>4</v>
      </c>
      <c r="S2906" t="b">
        <v>0</v>
      </c>
      <c r="T2906" t="s">
        <v>8271</v>
      </c>
      <c r="U2906" s="8">
        <v>0.05</v>
      </c>
      <c r="V2906" s="17">
        <f t="shared" si="270"/>
        <v>18.75</v>
      </c>
      <c r="W2906" t="s">
        <v>8317</v>
      </c>
      <c r="X2906" t="s">
        <v>8318</v>
      </c>
    </row>
    <row r="2907" spans="1:24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21">
        <f t="shared" si="271"/>
        <v>41940.759618055556</v>
      </c>
      <c r="L2907" s="24">
        <v>41940.759618055556</v>
      </c>
      <c r="M2907" s="27">
        <f t="shared" si="272"/>
        <v>10</v>
      </c>
      <c r="N2907" s="27">
        <f t="shared" si="273"/>
        <v>2014</v>
      </c>
      <c r="O2907" s="25" t="str">
        <f t="shared" si="274"/>
        <v>Oct</v>
      </c>
      <c r="P2907" s="19">
        <f t="shared" si="275"/>
        <v>41952.291666666664</v>
      </c>
      <c r="Q2907" t="b">
        <v>0</v>
      </c>
      <c r="R2907">
        <v>17</v>
      </c>
      <c r="S2907" t="b">
        <v>0</v>
      </c>
      <c r="T2907" t="s">
        <v>8271</v>
      </c>
      <c r="U2907" s="8">
        <v>0.17771428571428571</v>
      </c>
      <c r="V2907" s="17">
        <f t="shared" si="270"/>
        <v>36.588235294117645</v>
      </c>
      <c r="W2907" t="s">
        <v>8317</v>
      </c>
      <c r="X2907" t="s">
        <v>8318</v>
      </c>
    </row>
    <row r="2908" spans="1:24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21">
        <f t="shared" si="271"/>
        <v>42605.848530092589</v>
      </c>
      <c r="L2908" s="24">
        <v>42605.848530092589</v>
      </c>
      <c r="M2908" s="27">
        <f t="shared" si="272"/>
        <v>8</v>
      </c>
      <c r="N2908" s="27">
        <f t="shared" si="273"/>
        <v>2016</v>
      </c>
      <c r="O2908" s="25" t="str">
        <f t="shared" si="274"/>
        <v>Aug</v>
      </c>
      <c r="P2908" s="19">
        <f t="shared" si="275"/>
        <v>42619.848530092589</v>
      </c>
      <c r="Q2908" t="b">
        <v>0</v>
      </c>
      <c r="R2908">
        <v>7</v>
      </c>
      <c r="S2908" t="b">
        <v>0</v>
      </c>
      <c r="T2908" t="s">
        <v>8271</v>
      </c>
      <c r="U2908" s="8">
        <v>9.4166666666666662E-2</v>
      </c>
      <c r="V2908" s="17">
        <f t="shared" si="270"/>
        <v>80.714285714285708</v>
      </c>
      <c r="W2908" t="s">
        <v>8317</v>
      </c>
      <c r="X2908" t="s">
        <v>8318</v>
      </c>
    </row>
    <row r="2909" spans="1:24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21">
        <f t="shared" si="271"/>
        <v>42199.440578703703</v>
      </c>
      <c r="L2909" s="24">
        <v>42199.440578703703</v>
      </c>
      <c r="M2909" s="27">
        <f t="shared" si="272"/>
        <v>7</v>
      </c>
      <c r="N2909" s="27">
        <f t="shared" si="273"/>
        <v>2015</v>
      </c>
      <c r="O2909" s="25" t="str">
        <f t="shared" si="274"/>
        <v>Jul</v>
      </c>
      <c r="P2909" s="19">
        <f t="shared" si="275"/>
        <v>42216.833333333336</v>
      </c>
      <c r="Q2909" t="b">
        <v>0</v>
      </c>
      <c r="R2909">
        <v>2</v>
      </c>
      <c r="S2909" t="b">
        <v>0</v>
      </c>
      <c r="T2909" t="s">
        <v>8271</v>
      </c>
      <c r="U2909" s="8">
        <v>8.0000000000000004E-4</v>
      </c>
      <c r="V2909" s="17">
        <f t="shared" si="270"/>
        <v>1</v>
      </c>
      <c r="W2909" t="s">
        <v>8317</v>
      </c>
      <c r="X2909" t="s">
        <v>8318</v>
      </c>
    </row>
    <row r="2910" spans="1:24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21">
        <f t="shared" si="271"/>
        <v>42444.669409722221</v>
      </c>
      <c r="L2910" s="24">
        <v>42444.669409722221</v>
      </c>
      <c r="M2910" s="27">
        <f t="shared" si="272"/>
        <v>3</v>
      </c>
      <c r="N2910" s="27">
        <f t="shared" si="273"/>
        <v>2016</v>
      </c>
      <c r="O2910" s="25" t="str">
        <f t="shared" si="274"/>
        <v>Mar</v>
      </c>
      <c r="P2910" s="19">
        <f t="shared" si="275"/>
        <v>42504.669409722221</v>
      </c>
      <c r="Q2910" t="b">
        <v>0</v>
      </c>
      <c r="R2910">
        <v>5</v>
      </c>
      <c r="S2910" t="b">
        <v>0</v>
      </c>
      <c r="T2910" t="s">
        <v>8271</v>
      </c>
      <c r="U2910" s="8">
        <v>2.75E-2</v>
      </c>
      <c r="V2910" s="17">
        <f t="shared" si="270"/>
        <v>52.8</v>
      </c>
      <c r="W2910" t="s">
        <v>8317</v>
      </c>
      <c r="X2910" t="s">
        <v>8318</v>
      </c>
    </row>
    <row r="2911" spans="1:24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21">
        <f t="shared" si="271"/>
        <v>42499.523368055554</v>
      </c>
      <c r="L2911" s="24">
        <v>42499.523368055554</v>
      </c>
      <c r="M2911" s="27">
        <f t="shared" si="272"/>
        <v>5</v>
      </c>
      <c r="N2911" s="27">
        <f t="shared" si="273"/>
        <v>2016</v>
      </c>
      <c r="O2911" s="25" t="str">
        <f t="shared" si="274"/>
        <v>May</v>
      </c>
      <c r="P2911" s="19">
        <f t="shared" si="275"/>
        <v>42529.523368055554</v>
      </c>
      <c r="Q2911" t="b">
        <v>0</v>
      </c>
      <c r="R2911">
        <v>1</v>
      </c>
      <c r="S2911" t="b">
        <v>0</v>
      </c>
      <c r="T2911" t="s">
        <v>8271</v>
      </c>
      <c r="U2911" s="8">
        <v>1.1111111111111112E-4</v>
      </c>
      <c r="V2911" s="17">
        <f t="shared" si="270"/>
        <v>20</v>
      </c>
      <c r="W2911" t="s">
        <v>8317</v>
      </c>
      <c r="X2911" t="s">
        <v>8318</v>
      </c>
    </row>
    <row r="2912" spans="1:24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21">
        <f t="shared" si="271"/>
        <v>41929.057881944442</v>
      </c>
      <c r="L2912" s="24">
        <v>41929.057881944442</v>
      </c>
      <c r="M2912" s="27">
        <f t="shared" si="272"/>
        <v>10</v>
      </c>
      <c r="N2912" s="27">
        <f t="shared" si="273"/>
        <v>2014</v>
      </c>
      <c r="O2912" s="25" t="str">
        <f t="shared" si="274"/>
        <v>Oct</v>
      </c>
      <c r="P2912" s="19">
        <f t="shared" si="275"/>
        <v>41968.615277777775</v>
      </c>
      <c r="Q2912" t="b">
        <v>0</v>
      </c>
      <c r="R2912">
        <v>1</v>
      </c>
      <c r="S2912" t="b">
        <v>0</v>
      </c>
      <c r="T2912" t="s">
        <v>8271</v>
      </c>
      <c r="U2912" s="8">
        <v>3.3333333333333335E-5</v>
      </c>
      <c r="V2912" s="17">
        <f t="shared" si="270"/>
        <v>1</v>
      </c>
      <c r="W2912" t="s">
        <v>8317</v>
      </c>
      <c r="X2912" t="s">
        <v>8318</v>
      </c>
    </row>
    <row r="2913" spans="1:24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21">
        <f t="shared" si="271"/>
        <v>42107.632951388885</v>
      </c>
      <c r="L2913" s="24">
        <v>42107.632951388892</v>
      </c>
      <c r="M2913" s="27">
        <f t="shared" si="272"/>
        <v>4</v>
      </c>
      <c r="N2913" s="27">
        <f t="shared" si="273"/>
        <v>2015</v>
      </c>
      <c r="O2913" s="25" t="str">
        <f t="shared" si="274"/>
        <v>Apr</v>
      </c>
      <c r="P2913" s="19">
        <f t="shared" si="275"/>
        <v>42167.632951388885</v>
      </c>
      <c r="Q2913" t="b">
        <v>0</v>
      </c>
      <c r="R2913">
        <v>14</v>
      </c>
      <c r="S2913" t="b">
        <v>0</v>
      </c>
      <c r="T2913" t="s">
        <v>8271</v>
      </c>
      <c r="U2913" s="8">
        <v>0.36499999999999999</v>
      </c>
      <c r="V2913" s="17">
        <f t="shared" si="270"/>
        <v>46.928571428571431</v>
      </c>
      <c r="W2913" t="s">
        <v>8317</v>
      </c>
      <c r="X2913" t="s">
        <v>8318</v>
      </c>
    </row>
    <row r="2914" spans="1:24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21">
        <f t="shared" si="271"/>
        <v>42142.560486111113</v>
      </c>
      <c r="L2914" s="24">
        <v>42142.560486111113</v>
      </c>
      <c r="M2914" s="27">
        <f t="shared" si="272"/>
        <v>5</v>
      </c>
      <c r="N2914" s="27">
        <f t="shared" si="273"/>
        <v>2015</v>
      </c>
      <c r="O2914" s="25" t="str">
        <f t="shared" si="274"/>
        <v>May</v>
      </c>
      <c r="P2914" s="19">
        <f t="shared" si="275"/>
        <v>42182.560486111113</v>
      </c>
      <c r="Q2914" t="b">
        <v>0</v>
      </c>
      <c r="R2914">
        <v>26</v>
      </c>
      <c r="S2914" t="b">
        <v>0</v>
      </c>
      <c r="T2914" t="s">
        <v>8271</v>
      </c>
      <c r="U2914" s="8">
        <v>0.14058171745152354</v>
      </c>
      <c r="V2914" s="17">
        <f t="shared" si="270"/>
        <v>78.07692307692308</v>
      </c>
      <c r="W2914" t="s">
        <v>8317</v>
      </c>
      <c r="X2914" t="s">
        <v>8318</v>
      </c>
    </row>
    <row r="2915" spans="1:24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21">
        <f t="shared" si="271"/>
        <v>42353.923310185179</v>
      </c>
      <c r="L2915" s="24">
        <v>42353.923310185186</v>
      </c>
      <c r="M2915" s="27">
        <f t="shared" si="272"/>
        <v>12</v>
      </c>
      <c r="N2915" s="27">
        <f t="shared" si="273"/>
        <v>2015</v>
      </c>
      <c r="O2915" s="25" t="str">
        <f t="shared" si="274"/>
        <v>Dec</v>
      </c>
      <c r="P2915" s="19">
        <f t="shared" si="275"/>
        <v>42383.923310185179</v>
      </c>
      <c r="Q2915" t="b">
        <v>0</v>
      </c>
      <c r="R2915">
        <v>2</v>
      </c>
      <c r="S2915" t="b">
        <v>0</v>
      </c>
      <c r="T2915" t="s">
        <v>8271</v>
      </c>
      <c r="U2915" s="8">
        <v>2.0000000000000001E-4</v>
      </c>
      <c r="V2915" s="17">
        <f t="shared" si="270"/>
        <v>1</v>
      </c>
      <c r="W2915" t="s">
        <v>8317</v>
      </c>
      <c r="X2915" t="s">
        <v>8318</v>
      </c>
    </row>
    <row r="2916" spans="1:24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21">
        <f t="shared" si="271"/>
        <v>41828.714571759258</v>
      </c>
      <c r="L2916" s="24">
        <v>41828.714571759258</v>
      </c>
      <c r="M2916" s="27">
        <f t="shared" si="272"/>
        <v>7</v>
      </c>
      <c r="N2916" s="27">
        <f t="shared" si="273"/>
        <v>2014</v>
      </c>
      <c r="O2916" s="25" t="str">
        <f t="shared" si="274"/>
        <v>Jul</v>
      </c>
      <c r="P2916" s="19">
        <f t="shared" si="275"/>
        <v>41888.714571759258</v>
      </c>
      <c r="Q2916" t="b">
        <v>0</v>
      </c>
      <c r="R2916">
        <v>1</v>
      </c>
      <c r="S2916" t="b">
        <v>0</v>
      </c>
      <c r="T2916" t="s">
        <v>8271</v>
      </c>
      <c r="U2916" s="8">
        <v>4.0000000000000003E-5</v>
      </c>
      <c r="V2916" s="17">
        <f t="shared" si="270"/>
        <v>1</v>
      </c>
      <c r="W2916" t="s">
        <v>8317</v>
      </c>
      <c r="X2916" t="s">
        <v>8318</v>
      </c>
    </row>
    <row r="2917" spans="1:24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21">
        <f t="shared" si="271"/>
        <v>42017.699004629627</v>
      </c>
      <c r="L2917" s="24">
        <v>42017.699004629627</v>
      </c>
      <c r="M2917" s="27">
        <f t="shared" si="272"/>
        <v>1</v>
      </c>
      <c r="N2917" s="27">
        <f t="shared" si="273"/>
        <v>2015</v>
      </c>
      <c r="O2917" s="25" t="str">
        <f t="shared" si="274"/>
        <v>Jan</v>
      </c>
      <c r="P2917" s="19">
        <f t="shared" si="275"/>
        <v>42077.657337962963</v>
      </c>
      <c r="Q2917" t="b">
        <v>0</v>
      </c>
      <c r="R2917">
        <v>3</v>
      </c>
      <c r="S2917" t="b">
        <v>0</v>
      </c>
      <c r="T2917" t="s">
        <v>8271</v>
      </c>
      <c r="U2917" s="8">
        <v>0.61099999999999999</v>
      </c>
      <c r="V2917" s="17">
        <f t="shared" si="270"/>
        <v>203.66666666666666</v>
      </c>
      <c r="W2917" t="s">
        <v>8317</v>
      </c>
      <c r="X2917" t="s">
        <v>8318</v>
      </c>
    </row>
    <row r="2918" spans="1:24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21">
        <f t="shared" si="271"/>
        <v>42415.189699074072</v>
      </c>
      <c r="L2918" s="24">
        <v>42415.189699074072</v>
      </c>
      <c r="M2918" s="27">
        <f t="shared" si="272"/>
        <v>2</v>
      </c>
      <c r="N2918" s="27">
        <f t="shared" si="273"/>
        <v>2016</v>
      </c>
      <c r="O2918" s="25" t="str">
        <f t="shared" si="274"/>
        <v>Feb</v>
      </c>
      <c r="P2918" s="19">
        <f t="shared" si="275"/>
        <v>42445.1480324074</v>
      </c>
      <c r="Q2918" t="b">
        <v>0</v>
      </c>
      <c r="R2918">
        <v>7</v>
      </c>
      <c r="S2918" t="b">
        <v>0</v>
      </c>
      <c r="T2918" t="s">
        <v>8271</v>
      </c>
      <c r="U2918" s="8">
        <v>7.8378378378378383E-2</v>
      </c>
      <c r="V2918" s="17">
        <f t="shared" si="270"/>
        <v>20.714285714285715</v>
      </c>
      <c r="W2918" t="s">
        <v>8317</v>
      </c>
      <c r="X2918" t="s">
        <v>8318</v>
      </c>
    </row>
    <row r="2919" spans="1:24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21">
        <f t="shared" si="271"/>
        <v>41755.268391203703</v>
      </c>
      <c r="L2919" s="24">
        <v>41755.268391203703</v>
      </c>
      <c r="M2919" s="27">
        <f t="shared" si="272"/>
        <v>4</v>
      </c>
      <c r="N2919" s="27">
        <f t="shared" si="273"/>
        <v>2014</v>
      </c>
      <c r="O2919" s="25" t="str">
        <f t="shared" si="274"/>
        <v>Apr</v>
      </c>
      <c r="P2919" s="19">
        <f t="shared" si="275"/>
        <v>41778.268391203703</v>
      </c>
      <c r="Q2919" t="b">
        <v>0</v>
      </c>
      <c r="R2919">
        <v>9</v>
      </c>
      <c r="S2919" t="b">
        <v>0</v>
      </c>
      <c r="T2919" t="s">
        <v>8271</v>
      </c>
      <c r="U2919" s="8">
        <v>0.2185</v>
      </c>
      <c r="V2919" s="17">
        <f t="shared" si="270"/>
        <v>48.555555555555557</v>
      </c>
      <c r="W2919" t="s">
        <v>8317</v>
      </c>
      <c r="X2919" t="s">
        <v>8318</v>
      </c>
    </row>
    <row r="2920" spans="1:24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21">
        <f t="shared" si="271"/>
        <v>42245.026006944441</v>
      </c>
      <c r="L2920" s="24">
        <v>42245.026006944441</v>
      </c>
      <c r="M2920" s="27">
        <f t="shared" si="272"/>
        <v>8</v>
      </c>
      <c r="N2920" s="27">
        <f t="shared" si="273"/>
        <v>2015</v>
      </c>
      <c r="O2920" s="25" t="str">
        <f t="shared" si="274"/>
        <v>Aug</v>
      </c>
      <c r="P2920" s="19">
        <f t="shared" si="275"/>
        <v>42263.026006944441</v>
      </c>
      <c r="Q2920" t="b">
        <v>0</v>
      </c>
      <c r="R2920">
        <v>20</v>
      </c>
      <c r="S2920" t="b">
        <v>0</v>
      </c>
      <c r="T2920" t="s">
        <v>8271</v>
      </c>
      <c r="U2920" s="8">
        <v>0.27239999999999998</v>
      </c>
      <c r="V2920" s="17">
        <f t="shared" si="270"/>
        <v>68.099999999999994</v>
      </c>
      <c r="W2920" t="s">
        <v>8317</v>
      </c>
      <c r="X2920" t="s">
        <v>8318</v>
      </c>
    </row>
    <row r="2921" spans="1:24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21">
        <f t="shared" si="271"/>
        <v>42278.421377314815</v>
      </c>
      <c r="L2921" s="24">
        <v>42278.421377314815</v>
      </c>
      <c r="M2921" s="27">
        <f t="shared" si="272"/>
        <v>10</v>
      </c>
      <c r="N2921" s="27">
        <f t="shared" si="273"/>
        <v>2015</v>
      </c>
      <c r="O2921" s="25" t="str">
        <f t="shared" si="274"/>
        <v>Oct</v>
      </c>
      <c r="P2921" s="19">
        <f t="shared" si="275"/>
        <v>42306.421377314815</v>
      </c>
      <c r="Q2921" t="b">
        <v>0</v>
      </c>
      <c r="R2921">
        <v>6</v>
      </c>
      <c r="S2921" t="b">
        <v>0</v>
      </c>
      <c r="T2921" t="s">
        <v>8271</v>
      </c>
      <c r="U2921" s="8">
        <v>8.5000000000000006E-2</v>
      </c>
      <c r="V2921" s="17">
        <f t="shared" si="270"/>
        <v>8.5</v>
      </c>
      <c r="W2921" t="s">
        <v>8317</v>
      </c>
      <c r="X2921" t="s">
        <v>8318</v>
      </c>
    </row>
    <row r="2922" spans="1:24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21">
        <f t="shared" si="271"/>
        <v>41826.411215277774</v>
      </c>
      <c r="L2922" s="24">
        <v>41826.411215277774</v>
      </c>
      <c r="M2922" s="27">
        <f t="shared" si="272"/>
        <v>7</v>
      </c>
      <c r="N2922" s="27">
        <f t="shared" si="273"/>
        <v>2014</v>
      </c>
      <c r="O2922" s="25" t="str">
        <f t="shared" si="274"/>
        <v>Jul</v>
      </c>
      <c r="P2922" s="19">
        <f t="shared" si="275"/>
        <v>41856.411215277774</v>
      </c>
      <c r="Q2922" t="b">
        <v>0</v>
      </c>
      <c r="R2922">
        <v>13</v>
      </c>
      <c r="S2922" t="b">
        <v>0</v>
      </c>
      <c r="T2922" t="s">
        <v>8271</v>
      </c>
      <c r="U2922" s="8">
        <v>0.26840000000000003</v>
      </c>
      <c r="V2922" s="17">
        <f t="shared" si="270"/>
        <v>51.615384615384613</v>
      </c>
      <c r="W2922" t="s">
        <v>8317</v>
      </c>
      <c r="X2922" t="s">
        <v>8318</v>
      </c>
    </row>
    <row r="2923" spans="1:24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21">
        <f t="shared" si="271"/>
        <v>42058.584143518521</v>
      </c>
      <c r="L2923" s="24">
        <v>42058.584143518521</v>
      </c>
      <c r="M2923" s="27">
        <f t="shared" si="272"/>
        <v>2</v>
      </c>
      <c r="N2923" s="27">
        <f t="shared" si="273"/>
        <v>2015</v>
      </c>
      <c r="O2923" s="25" t="str">
        <f t="shared" si="274"/>
        <v>Feb</v>
      </c>
      <c r="P2923" s="19">
        <f t="shared" si="275"/>
        <v>42088.54247685185</v>
      </c>
      <c r="Q2923" t="b">
        <v>0</v>
      </c>
      <c r="R2923">
        <v>3</v>
      </c>
      <c r="S2923" t="b">
        <v>1</v>
      </c>
      <c r="T2923" t="s">
        <v>8305</v>
      </c>
      <c r="U2923" s="8">
        <v>1.29</v>
      </c>
      <c r="V2923" s="17">
        <f t="shared" si="270"/>
        <v>43</v>
      </c>
      <c r="W2923" t="s">
        <v>8317</v>
      </c>
      <c r="X2923" t="s">
        <v>8359</v>
      </c>
    </row>
    <row r="2924" spans="1:24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21">
        <f t="shared" si="271"/>
        <v>41877.678287037037</v>
      </c>
      <c r="L2924" s="24">
        <v>41877.678287037037</v>
      </c>
      <c r="M2924" s="27">
        <f t="shared" si="272"/>
        <v>8</v>
      </c>
      <c r="N2924" s="27">
        <f t="shared" si="273"/>
        <v>2014</v>
      </c>
      <c r="O2924" s="25" t="str">
        <f t="shared" si="274"/>
        <v>Aug</v>
      </c>
      <c r="P2924" s="19">
        <f t="shared" si="275"/>
        <v>41907.678287037037</v>
      </c>
      <c r="Q2924" t="b">
        <v>0</v>
      </c>
      <c r="R2924">
        <v>6</v>
      </c>
      <c r="S2924" t="b">
        <v>1</v>
      </c>
      <c r="T2924" t="s">
        <v>8305</v>
      </c>
      <c r="U2924" s="8">
        <v>1</v>
      </c>
      <c r="V2924" s="17">
        <f t="shared" si="270"/>
        <v>83.333333333333329</v>
      </c>
      <c r="W2924" t="s">
        <v>8317</v>
      </c>
      <c r="X2924" t="s">
        <v>8359</v>
      </c>
    </row>
    <row r="2925" spans="1:24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21">
        <f t="shared" si="271"/>
        <v>42097.665821759256</v>
      </c>
      <c r="L2925" s="24">
        <v>42097.665821759256</v>
      </c>
      <c r="M2925" s="27">
        <f t="shared" si="272"/>
        <v>4</v>
      </c>
      <c r="N2925" s="27">
        <f t="shared" si="273"/>
        <v>2015</v>
      </c>
      <c r="O2925" s="25" t="str">
        <f t="shared" si="274"/>
        <v>Apr</v>
      </c>
      <c r="P2925" s="19">
        <f t="shared" si="275"/>
        <v>42142.665821759256</v>
      </c>
      <c r="Q2925" t="b">
        <v>0</v>
      </c>
      <c r="R2925">
        <v>10</v>
      </c>
      <c r="S2925" t="b">
        <v>1</v>
      </c>
      <c r="T2925" t="s">
        <v>8305</v>
      </c>
      <c r="U2925" s="8">
        <v>1</v>
      </c>
      <c r="V2925" s="17">
        <f t="shared" si="270"/>
        <v>30</v>
      </c>
      <c r="W2925" t="s">
        <v>8317</v>
      </c>
      <c r="X2925" t="s">
        <v>8359</v>
      </c>
    </row>
    <row r="2926" spans="1:24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21">
        <f t="shared" si="271"/>
        <v>42012.944201388884</v>
      </c>
      <c r="L2926" s="24">
        <v>42012.944201388891</v>
      </c>
      <c r="M2926" s="27">
        <f t="shared" si="272"/>
        <v>1</v>
      </c>
      <c r="N2926" s="27">
        <f t="shared" si="273"/>
        <v>2015</v>
      </c>
      <c r="O2926" s="25" t="str">
        <f t="shared" si="274"/>
        <v>Jan</v>
      </c>
      <c r="P2926" s="19">
        <f t="shared" si="275"/>
        <v>42027.916666666664</v>
      </c>
      <c r="Q2926" t="b">
        <v>0</v>
      </c>
      <c r="R2926">
        <v>147</v>
      </c>
      <c r="S2926" t="b">
        <v>1</v>
      </c>
      <c r="T2926" t="s">
        <v>8305</v>
      </c>
      <c r="U2926" s="8">
        <v>1.032</v>
      </c>
      <c r="V2926" s="17">
        <f t="shared" si="270"/>
        <v>175.51020408163265</v>
      </c>
      <c r="W2926" t="s">
        <v>8317</v>
      </c>
      <c r="X2926" t="s">
        <v>8359</v>
      </c>
    </row>
    <row r="2927" spans="1:24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21">
        <f t="shared" si="271"/>
        <v>42103.348495370366</v>
      </c>
      <c r="L2927" s="24">
        <v>42103.348495370374</v>
      </c>
      <c r="M2927" s="27">
        <f t="shared" si="272"/>
        <v>4</v>
      </c>
      <c r="N2927" s="27">
        <f t="shared" si="273"/>
        <v>2015</v>
      </c>
      <c r="O2927" s="25" t="str">
        <f t="shared" si="274"/>
        <v>Apr</v>
      </c>
      <c r="P2927" s="19">
        <f t="shared" si="275"/>
        <v>42132.957638888889</v>
      </c>
      <c r="Q2927" t="b">
        <v>0</v>
      </c>
      <c r="R2927">
        <v>199</v>
      </c>
      <c r="S2927" t="b">
        <v>1</v>
      </c>
      <c r="T2927" t="s">
        <v>8305</v>
      </c>
      <c r="U2927" s="8">
        <v>1.0244597777777777</v>
      </c>
      <c r="V2927" s="17">
        <f t="shared" si="270"/>
        <v>231.66175879396985</v>
      </c>
      <c r="W2927" t="s">
        <v>8317</v>
      </c>
      <c r="X2927" t="s">
        <v>8359</v>
      </c>
    </row>
    <row r="2928" spans="1:24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21">
        <f t="shared" si="271"/>
        <v>41863.375787037039</v>
      </c>
      <c r="L2928" s="24">
        <v>41863.375787037039</v>
      </c>
      <c r="M2928" s="27">
        <f t="shared" si="272"/>
        <v>8</v>
      </c>
      <c r="N2928" s="27">
        <f t="shared" si="273"/>
        <v>2014</v>
      </c>
      <c r="O2928" s="25" t="str">
        <f t="shared" si="274"/>
        <v>Aug</v>
      </c>
      <c r="P2928" s="19">
        <f t="shared" si="275"/>
        <v>41893.375787037039</v>
      </c>
      <c r="Q2928" t="b">
        <v>0</v>
      </c>
      <c r="R2928">
        <v>50</v>
      </c>
      <c r="S2928" t="b">
        <v>1</v>
      </c>
      <c r="T2928" t="s">
        <v>8305</v>
      </c>
      <c r="U2928" s="8">
        <v>1.25</v>
      </c>
      <c r="V2928" s="17">
        <f t="shared" si="270"/>
        <v>75</v>
      </c>
      <c r="W2928" t="s">
        <v>8317</v>
      </c>
      <c r="X2928" t="s">
        <v>8359</v>
      </c>
    </row>
    <row r="2929" spans="1:24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21">
        <f t="shared" si="271"/>
        <v>42044.557627314811</v>
      </c>
      <c r="L2929" s="24">
        <v>42044.557627314818</v>
      </c>
      <c r="M2929" s="27">
        <f t="shared" si="272"/>
        <v>2</v>
      </c>
      <c r="N2929" s="27">
        <f t="shared" si="273"/>
        <v>2015</v>
      </c>
      <c r="O2929" s="25" t="str">
        <f t="shared" si="274"/>
        <v>Feb</v>
      </c>
      <c r="P2929" s="19">
        <f t="shared" si="275"/>
        <v>42058.557627314811</v>
      </c>
      <c r="Q2929" t="b">
        <v>0</v>
      </c>
      <c r="R2929">
        <v>21</v>
      </c>
      <c r="S2929" t="b">
        <v>1</v>
      </c>
      <c r="T2929" t="s">
        <v>8305</v>
      </c>
      <c r="U2929" s="8">
        <v>1.3083333333333333</v>
      </c>
      <c r="V2929" s="17">
        <f t="shared" si="270"/>
        <v>112.14285714285714</v>
      </c>
      <c r="W2929" t="s">
        <v>8317</v>
      </c>
      <c r="X2929" t="s">
        <v>8359</v>
      </c>
    </row>
    <row r="2930" spans="1:24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21">
        <f t="shared" si="271"/>
        <v>41806.460983796293</v>
      </c>
      <c r="L2930" s="24">
        <v>41806.4609837963</v>
      </c>
      <c r="M2930" s="27">
        <f t="shared" si="272"/>
        <v>6</v>
      </c>
      <c r="N2930" s="27">
        <f t="shared" si="273"/>
        <v>2014</v>
      </c>
      <c r="O2930" s="25" t="str">
        <f t="shared" si="274"/>
        <v>Jun</v>
      </c>
      <c r="P2930" s="19">
        <f t="shared" si="275"/>
        <v>41835</v>
      </c>
      <c r="Q2930" t="b">
        <v>0</v>
      </c>
      <c r="R2930">
        <v>24</v>
      </c>
      <c r="S2930" t="b">
        <v>1</v>
      </c>
      <c r="T2930" t="s">
        <v>8305</v>
      </c>
      <c r="U2930" s="8">
        <v>1</v>
      </c>
      <c r="V2930" s="17">
        <f t="shared" si="270"/>
        <v>41.666666666666664</v>
      </c>
      <c r="W2930" t="s">
        <v>8317</v>
      </c>
      <c r="X2930" t="s">
        <v>8359</v>
      </c>
    </row>
    <row r="2931" spans="1:24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21">
        <f t="shared" si="271"/>
        <v>42403.789884259262</v>
      </c>
      <c r="L2931" s="24">
        <v>42403.789884259262</v>
      </c>
      <c r="M2931" s="27">
        <f t="shared" si="272"/>
        <v>2</v>
      </c>
      <c r="N2931" s="27">
        <f t="shared" si="273"/>
        <v>2016</v>
      </c>
      <c r="O2931" s="25" t="str">
        <f t="shared" si="274"/>
        <v>Feb</v>
      </c>
      <c r="P2931" s="19">
        <f t="shared" si="275"/>
        <v>42433.789884259262</v>
      </c>
      <c r="Q2931" t="b">
        <v>0</v>
      </c>
      <c r="R2931">
        <v>32</v>
      </c>
      <c r="S2931" t="b">
        <v>1</v>
      </c>
      <c r="T2931" t="s">
        <v>8305</v>
      </c>
      <c r="U2931" s="8">
        <v>1.02069375</v>
      </c>
      <c r="V2931" s="17">
        <f t="shared" si="270"/>
        <v>255.17343750000001</v>
      </c>
      <c r="W2931" t="s">
        <v>8317</v>
      </c>
      <c r="X2931" t="s">
        <v>8359</v>
      </c>
    </row>
    <row r="2932" spans="1:24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21">
        <f t="shared" si="271"/>
        <v>41754.355995370366</v>
      </c>
      <c r="L2932" s="24">
        <v>41754.355995370373</v>
      </c>
      <c r="M2932" s="27">
        <f t="shared" si="272"/>
        <v>4</v>
      </c>
      <c r="N2932" s="27">
        <f t="shared" si="273"/>
        <v>2014</v>
      </c>
      <c r="O2932" s="25" t="str">
        <f t="shared" si="274"/>
        <v>Apr</v>
      </c>
      <c r="P2932" s="19">
        <f t="shared" si="275"/>
        <v>41784.355995370366</v>
      </c>
      <c r="Q2932" t="b">
        <v>0</v>
      </c>
      <c r="R2932">
        <v>62</v>
      </c>
      <c r="S2932" t="b">
        <v>1</v>
      </c>
      <c r="T2932" t="s">
        <v>8305</v>
      </c>
      <c r="U2932" s="8">
        <v>1.0092000000000001</v>
      </c>
      <c r="V2932" s="17">
        <f t="shared" si="270"/>
        <v>162.7741935483871</v>
      </c>
      <c r="W2932" t="s">
        <v>8317</v>
      </c>
      <c r="X2932" t="s">
        <v>8359</v>
      </c>
    </row>
    <row r="2933" spans="1:24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21">
        <f t="shared" si="271"/>
        <v>42101.375740740739</v>
      </c>
      <c r="L2933" s="24">
        <v>42101.375740740739</v>
      </c>
      <c r="M2933" s="27">
        <f t="shared" si="272"/>
        <v>4</v>
      </c>
      <c r="N2933" s="27">
        <f t="shared" si="273"/>
        <v>2015</v>
      </c>
      <c r="O2933" s="25" t="str">
        <f t="shared" si="274"/>
        <v>Apr</v>
      </c>
      <c r="P2933" s="19">
        <f t="shared" si="275"/>
        <v>42131.375740740739</v>
      </c>
      <c r="Q2933" t="b">
        <v>0</v>
      </c>
      <c r="R2933">
        <v>9</v>
      </c>
      <c r="S2933" t="b">
        <v>1</v>
      </c>
      <c r="T2933" t="s">
        <v>8305</v>
      </c>
      <c r="U2933" s="8">
        <v>1.06</v>
      </c>
      <c r="V2933" s="17">
        <f t="shared" si="270"/>
        <v>88.333333333333329</v>
      </c>
      <c r="W2933" t="s">
        <v>8317</v>
      </c>
      <c r="X2933" t="s">
        <v>8359</v>
      </c>
    </row>
    <row r="2934" spans="1:24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21">
        <f t="shared" si="271"/>
        <v>41872.082905092589</v>
      </c>
      <c r="L2934" s="24">
        <v>41872.082905092589</v>
      </c>
      <c r="M2934" s="27">
        <f t="shared" si="272"/>
        <v>8</v>
      </c>
      <c r="N2934" s="27">
        <f t="shared" si="273"/>
        <v>2014</v>
      </c>
      <c r="O2934" s="25" t="str">
        <f t="shared" si="274"/>
        <v>Aug</v>
      </c>
      <c r="P2934" s="19">
        <f t="shared" si="275"/>
        <v>41897.047222222223</v>
      </c>
      <c r="Q2934" t="b">
        <v>0</v>
      </c>
      <c r="R2934">
        <v>38</v>
      </c>
      <c r="S2934" t="b">
        <v>1</v>
      </c>
      <c r="T2934" t="s">
        <v>8305</v>
      </c>
      <c r="U2934" s="8">
        <v>1.0509677419354839</v>
      </c>
      <c r="V2934" s="17">
        <f t="shared" si="270"/>
        <v>85.736842105263165</v>
      </c>
      <c r="W2934" t="s">
        <v>8317</v>
      </c>
      <c r="X2934" t="s">
        <v>8359</v>
      </c>
    </row>
    <row r="2935" spans="1:24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21">
        <f t="shared" si="271"/>
        <v>42024.956446759257</v>
      </c>
      <c r="L2935" s="24">
        <v>42024.956446759257</v>
      </c>
      <c r="M2935" s="27">
        <f t="shared" si="272"/>
        <v>1</v>
      </c>
      <c r="N2935" s="27">
        <f t="shared" si="273"/>
        <v>2015</v>
      </c>
      <c r="O2935" s="25" t="str">
        <f t="shared" si="274"/>
        <v>Jan</v>
      </c>
      <c r="P2935" s="19">
        <f t="shared" si="275"/>
        <v>42056.249999999993</v>
      </c>
      <c r="Q2935" t="b">
        <v>0</v>
      </c>
      <c r="R2935">
        <v>54</v>
      </c>
      <c r="S2935" t="b">
        <v>1</v>
      </c>
      <c r="T2935" t="s">
        <v>8305</v>
      </c>
      <c r="U2935" s="8">
        <v>1.0276000000000001</v>
      </c>
      <c r="V2935" s="17">
        <f t="shared" si="270"/>
        <v>47.574074074074076</v>
      </c>
      <c r="W2935" t="s">
        <v>8317</v>
      </c>
      <c r="X2935" t="s">
        <v>8359</v>
      </c>
    </row>
    <row r="2936" spans="1:24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21">
        <f t="shared" si="271"/>
        <v>42495.748298611106</v>
      </c>
      <c r="L2936" s="24">
        <v>42495.748298611114</v>
      </c>
      <c r="M2936" s="27">
        <f t="shared" si="272"/>
        <v>5</v>
      </c>
      <c r="N2936" s="27">
        <f t="shared" si="273"/>
        <v>2016</v>
      </c>
      <c r="O2936" s="25" t="str">
        <f t="shared" si="274"/>
        <v>May</v>
      </c>
      <c r="P2936" s="19">
        <f t="shared" si="275"/>
        <v>42525.748298611106</v>
      </c>
      <c r="Q2936" t="b">
        <v>0</v>
      </c>
      <c r="R2936">
        <v>37</v>
      </c>
      <c r="S2936" t="b">
        <v>1</v>
      </c>
      <c r="T2936" t="s">
        <v>8305</v>
      </c>
      <c r="U2936" s="8">
        <v>1.08</v>
      </c>
      <c r="V2936" s="17">
        <f t="shared" si="270"/>
        <v>72.972972972972968</v>
      </c>
      <c r="W2936" t="s">
        <v>8317</v>
      </c>
      <c r="X2936" t="s">
        <v>8359</v>
      </c>
    </row>
    <row r="2937" spans="1:24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21">
        <f t="shared" si="271"/>
        <v>41775.427824074075</v>
      </c>
      <c r="L2937" s="24">
        <v>41775.427824074075</v>
      </c>
      <c r="M2937" s="27">
        <f t="shared" si="272"/>
        <v>5</v>
      </c>
      <c r="N2937" s="27">
        <f t="shared" si="273"/>
        <v>2014</v>
      </c>
      <c r="O2937" s="25" t="str">
        <f t="shared" si="274"/>
        <v>May</v>
      </c>
      <c r="P2937" s="19">
        <f t="shared" si="275"/>
        <v>41805.427824074075</v>
      </c>
      <c r="Q2937" t="b">
        <v>0</v>
      </c>
      <c r="R2937">
        <v>39</v>
      </c>
      <c r="S2937" t="b">
        <v>1</v>
      </c>
      <c r="T2937" t="s">
        <v>8305</v>
      </c>
      <c r="U2937" s="8">
        <v>1.0088571428571429</v>
      </c>
      <c r="V2937" s="17">
        <f t="shared" si="270"/>
        <v>90.538461538461533</v>
      </c>
      <c r="W2937" t="s">
        <v>8317</v>
      </c>
      <c r="X2937" t="s">
        <v>8359</v>
      </c>
    </row>
    <row r="2938" spans="1:24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21">
        <f t="shared" si="271"/>
        <v>42553.375092592592</v>
      </c>
      <c r="L2938" s="24">
        <v>42553.375092592592</v>
      </c>
      <c r="M2938" s="27">
        <f t="shared" si="272"/>
        <v>7</v>
      </c>
      <c r="N2938" s="27">
        <f t="shared" si="273"/>
        <v>2016</v>
      </c>
      <c r="O2938" s="25" t="str">
        <f t="shared" si="274"/>
        <v>Jul</v>
      </c>
      <c r="P2938" s="19">
        <f t="shared" si="275"/>
        <v>42611.499999999993</v>
      </c>
      <c r="Q2938" t="b">
        <v>0</v>
      </c>
      <c r="R2938">
        <v>34</v>
      </c>
      <c r="S2938" t="b">
        <v>1</v>
      </c>
      <c r="T2938" t="s">
        <v>8305</v>
      </c>
      <c r="U2938" s="8">
        <v>1.28</v>
      </c>
      <c r="V2938" s="17">
        <f t="shared" si="270"/>
        <v>37.647058823529413</v>
      </c>
      <c r="W2938" t="s">
        <v>8317</v>
      </c>
      <c r="X2938" t="s">
        <v>8359</v>
      </c>
    </row>
    <row r="2939" spans="1:24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21">
        <f t="shared" si="271"/>
        <v>41912.442395833328</v>
      </c>
      <c r="L2939" s="24">
        <v>41912.442395833335</v>
      </c>
      <c r="M2939" s="27">
        <f t="shared" si="272"/>
        <v>9</v>
      </c>
      <c r="N2939" s="27">
        <f t="shared" si="273"/>
        <v>2014</v>
      </c>
      <c r="O2939" s="25" t="str">
        <f t="shared" si="274"/>
        <v>Sep</v>
      </c>
      <c r="P2939" s="19">
        <f t="shared" si="275"/>
        <v>41924.999305555553</v>
      </c>
      <c r="Q2939" t="b">
        <v>0</v>
      </c>
      <c r="R2939">
        <v>55</v>
      </c>
      <c r="S2939" t="b">
        <v>1</v>
      </c>
      <c r="T2939" t="s">
        <v>8305</v>
      </c>
      <c r="U2939" s="8">
        <v>1.3333333333333333</v>
      </c>
      <c r="V2939" s="17">
        <f t="shared" si="270"/>
        <v>36.363636363636367</v>
      </c>
      <c r="W2939" t="s">
        <v>8317</v>
      </c>
      <c r="X2939" t="s">
        <v>8359</v>
      </c>
    </row>
    <row r="2940" spans="1:24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21">
        <f t="shared" si="271"/>
        <v>41803.248993055553</v>
      </c>
      <c r="L2940" s="24">
        <v>41803.248993055553</v>
      </c>
      <c r="M2940" s="27">
        <f t="shared" si="272"/>
        <v>6</v>
      </c>
      <c r="N2940" s="27">
        <f t="shared" si="273"/>
        <v>2014</v>
      </c>
      <c r="O2940" s="25" t="str">
        <f t="shared" si="274"/>
        <v>Jun</v>
      </c>
      <c r="P2940" s="19">
        <f t="shared" si="275"/>
        <v>41833.248993055553</v>
      </c>
      <c r="Q2940" t="b">
        <v>0</v>
      </c>
      <c r="R2940">
        <v>32</v>
      </c>
      <c r="S2940" t="b">
        <v>1</v>
      </c>
      <c r="T2940" t="s">
        <v>8305</v>
      </c>
      <c r="U2940" s="8">
        <v>1.0137499999999999</v>
      </c>
      <c r="V2940" s="17">
        <f t="shared" si="270"/>
        <v>126.71875</v>
      </c>
      <c r="W2940" t="s">
        <v>8317</v>
      </c>
      <c r="X2940" t="s">
        <v>8359</v>
      </c>
    </row>
    <row r="2941" spans="1:24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21">
        <f t="shared" si="271"/>
        <v>42004.495532407404</v>
      </c>
      <c r="L2941" s="24">
        <v>42004.495532407411</v>
      </c>
      <c r="M2941" s="27">
        <f t="shared" si="272"/>
        <v>12</v>
      </c>
      <c r="N2941" s="27">
        <f t="shared" si="273"/>
        <v>2014</v>
      </c>
      <c r="O2941" s="25" t="str">
        <f t="shared" si="274"/>
        <v>Dec</v>
      </c>
      <c r="P2941" s="19">
        <f t="shared" si="275"/>
        <v>42034.495532407404</v>
      </c>
      <c r="Q2941" t="b">
        <v>0</v>
      </c>
      <c r="R2941">
        <v>25</v>
      </c>
      <c r="S2941" t="b">
        <v>1</v>
      </c>
      <c r="T2941" t="s">
        <v>8305</v>
      </c>
      <c r="U2941" s="8">
        <v>1.0287500000000001</v>
      </c>
      <c r="V2941" s="17">
        <f t="shared" si="270"/>
        <v>329.2</v>
      </c>
      <c r="W2941" t="s">
        <v>8317</v>
      </c>
      <c r="X2941" t="s">
        <v>8359</v>
      </c>
    </row>
    <row r="2942" spans="1:24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21">
        <f t="shared" si="271"/>
        <v>41845.60083333333</v>
      </c>
      <c r="L2942" s="24">
        <v>41845.60083333333</v>
      </c>
      <c r="M2942" s="27">
        <f t="shared" si="272"/>
        <v>7</v>
      </c>
      <c r="N2942" s="27">
        <f t="shared" si="273"/>
        <v>2014</v>
      </c>
      <c r="O2942" s="25" t="str">
        <f t="shared" si="274"/>
        <v>Jul</v>
      </c>
      <c r="P2942" s="19">
        <f t="shared" si="275"/>
        <v>41878.833333333328</v>
      </c>
      <c r="Q2942" t="b">
        <v>0</v>
      </c>
      <c r="R2942">
        <v>33</v>
      </c>
      <c r="S2942" t="b">
        <v>1</v>
      </c>
      <c r="T2942" t="s">
        <v>8305</v>
      </c>
      <c r="U2942" s="8">
        <v>1.0724</v>
      </c>
      <c r="V2942" s="17">
        <f t="shared" si="270"/>
        <v>81.242424242424249</v>
      </c>
      <c r="W2942" t="s">
        <v>8317</v>
      </c>
      <c r="X2942" t="s">
        <v>8359</v>
      </c>
    </row>
    <row r="2943" spans="1:24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21">
        <f t="shared" si="271"/>
        <v>41982.565023148149</v>
      </c>
      <c r="L2943" s="24">
        <v>41982.565023148149</v>
      </c>
      <c r="M2943" s="27">
        <f t="shared" si="272"/>
        <v>12</v>
      </c>
      <c r="N2943" s="27">
        <f t="shared" si="273"/>
        <v>2014</v>
      </c>
      <c r="O2943" s="25" t="str">
        <f t="shared" si="274"/>
        <v>Dec</v>
      </c>
      <c r="P2943" s="19">
        <f t="shared" si="275"/>
        <v>42022.565023148149</v>
      </c>
      <c r="Q2943" t="b">
        <v>0</v>
      </c>
      <c r="R2943">
        <v>1</v>
      </c>
      <c r="S2943" t="b">
        <v>0</v>
      </c>
      <c r="T2943" t="s">
        <v>8303</v>
      </c>
      <c r="U2943" s="8">
        <v>4.0000000000000003E-5</v>
      </c>
      <c r="V2943" s="17">
        <f t="shared" si="270"/>
        <v>1</v>
      </c>
      <c r="W2943" t="s">
        <v>8317</v>
      </c>
      <c r="X2943" t="s">
        <v>8357</v>
      </c>
    </row>
    <row r="2944" spans="1:24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21">
        <f t="shared" si="271"/>
        <v>42034.751793981479</v>
      </c>
      <c r="L2944" s="24">
        <v>42034.751793981479</v>
      </c>
      <c r="M2944" s="27">
        <f t="shared" si="272"/>
        <v>1</v>
      </c>
      <c r="N2944" s="27">
        <f t="shared" si="273"/>
        <v>2015</v>
      </c>
      <c r="O2944" s="25" t="str">
        <f t="shared" si="274"/>
        <v>Jan</v>
      </c>
      <c r="P2944" s="19">
        <f t="shared" si="275"/>
        <v>42064.751793981479</v>
      </c>
      <c r="Q2944" t="b">
        <v>0</v>
      </c>
      <c r="R2944">
        <v>202</v>
      </c>
      <c r="S2944" t="b">
        <v>0</v>
      </c>
      <c r="T2944" t="s">
        <v>8303</v>
      </c>
      <c r="U2944" s="8">
        <v>0.20424999999999999</v>
      </c>
      <c r="V2944" s="17">
        <f t="shared" si="270"/>
        <v>202.22772277227722</v>
      </c>
      <c r="W2944" t="s">
        <v>8317</v>
      </c>
      <c r="X2944" t="s">
        <v>8357</v>
      </c>
    </row>
    <row r="2945" spans="1:24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21">
        <f t="shared" si="271"/>
        <v>42334.595590277771</v>
      </c>
      <c r="L2945" s="24">
        <v>42334.595590277779</v>
      </c>
      <c r="M2945" s="27">
        <f t="shared" si="272"/>
        <v>11</v>
      </c>
      <c r="N2945" s="27">
        <f t="shared" si="273"/>
        <v>2015</v>
      </c>
      <c r="O2945" s="25" t="str">
        <f t="shared" si="274"/>
        <v>Nov</v>
      </c>
      <c r="P2945" s="19">
        <f t="shared" si="275"/>
        <v>42354.637499999997</v>
      </c>
      <c r="Q2945" t="b">
        <v>0</v>
      </c>
      <c r="R2945">
        <v>0</v>
      </c>
      <c r="S2945" t="b">
        <v>0</v>
      </c>
      <c r="T2945" t="s">
        <v>8303</v>
      </c>
      <c r="U2945" s="8">
        <v>0</v>
      </c>
      <c r="V2945" s="17" t="e">
        <f t="shared" si="270"/>
        <v>#DIV/0!</v>
      </c>
      <c r="W2945" t="s">
        <v>8317</v>
      </c>
      <c r="X2945" t="s">
        <v>8357</v>
      </c>
    </row>
    <row r="2946" spans="1:24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21">
        <f t="shared" si="271"/>
        <v>42076.921064814807</v>
      </c>
      <c r="L2946" s="24">
        <v>42076.921064814815</v>
      </c>
      <c r="M2946" s="27">
        <f t="shared" si="272"/>
        <v>3</v>
      </c>
      <c r="N2946" s="27">
        <f t="shared" si="273"/>
        <v>2015</v>
      </c>
      <c r="O2946" s="25" t="str">
        <f t="shared" si="274"/>
        <v>Mar</v>
      </c>
      <c r="P2946" s="19">
        <f t="shared" si="275"/>
        <v>42106.921064814807</v>
      </c>
      <c r="Q2946" t="b">
        <v>0</v>
      </c>
      <c r="R2946">
        <v>1</v>
      </c>
      <c r="S2946" t="b">
        <v>0</v>
      </c>
      <c r="T2946" t="s">
        <v>8303</v>
      </c>
      <c r="U2946" s="8">
        <v>0.01</v>
      </c>
      <c r="V2946" s="17">
        <f t="shared" ref="V2946:V3009" si="276">E2946/R2946</f>
        <v>100</v>
      </c>
      <c r="W2946" t="s">
        <v>8317</v>
      </c>
      <c r="X2946" t="s">
        <v>8357</v>
      </c>
    </row>
    <row r="2947" spans="1:24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21">
        <f t="shared" ref="K2947:K3010" si="277">(J2946/86400)+25569+(-5/24)</f>
        <v>42132.705995370365</v>
      </c>
      <c r="L2947" s="24">
        <v>42132.705995370372</v>
      </c>
      <c r="M2947" s="27">
        <f t="shared" ref="M2947:M3010" si="278">MONTH(L2947)</f>
        <v>5</v>
      </c>
      <c r="N2947" s="27">
        <f t="shared" ref="N2947:N3010" si="279">YEAR(L2947)</f>
        <v>2015</v>
      </c>
      <c r="O2947" s="25" t="str">
        <f t="shared" ref="O2947:O3010" si="280">VLOOKUP($M2947,$AI$3:$AJ$14,2,FALSE)</f>
        <v>May</v>
      </c>
      <c r="P2947" s="19">
        <f t="shared" ref="P2947:P3010" si="281">(I2946/86400)+25569+(-5/24)</f>
        <v>42162.705995370365</v>
      </c>
      <c r="Q2947" t="b">
        <v>0</v>
      </c>
      <c r="R2947">
        <v>0</v>
      </c>
      <c r="S2947" t="b">
        <v>0</v>
      </c>
      <c r="T2947" t="s">
        <v>8303</v>
      </c>
      <c r="U2947" s="8">
        <v>0</v>
      </c>
      <c r="V2947" s="17" t="e">
        <f t="shared" si="276"/>
        <v>#DIV/0!</v>
      </c>
      <c r="W2947" t="s">
        <v>8317</v>
      </c>
      <c r="X2947" t="s">
        <v>8357</v>
      </c>
    </row>
    <row r="2948" spans="1:24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21">
        <f t="shared" si="277"/>
        <v>42117.931250000001</v>
      </c>
      <c r="L2948" s="24">
        <v>42117.931250000001</v>
      </c>
      <c r="M2948" s="27">
        <f t="shared" si="278"/>
        <v>4</v>
      </c>
      <c r="N2948" s="27">
        <f t="shared" si="279"/>
        <v>2015</v>
      </c>
      <c r="O2948" s="25" t="str">
        <f t="shared" si="280"/>
        <v>Apr</v>
      </c>
      <c r="P2948" s="19">
        <f t="shared" si="281"/>
        <v>42147.931250000001</v>
      </c>
      <c r="Q2948" t="b">
        <v>0</v>
      </c>
      <c r="R2948">
        <v>2</v>
      </c>
      <c r="S2948" t="b">
        <v>0</v>
      </c>
      <c r="T2948" t="s">
        <v>8303</v>
      </c>
      <c r="U2948" s="8">
        <v>1E-3</v>
      </c>
      <c r="V2948" s="17">
        <f t="shared" si="276"/>
        <v>1</v>
      </c>
      <c r="W2948" t="s">
        <v>8317</v>
      </c>
      <c r="X2948" t="s">
        <v>8357</v>
      </c>
    </row>
    <row r="2949" spans="1:24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21">
        <f t="shared" si="277"/>
        <v>42567.322824074072</v>
      </c>
      <c r="L2949" s="24">
        <v>42567.322824074072</v>
      </c>
      <c r="M2949" s="27">
        <f t="shared" si="278"/>
        <v>7</v>
      </c>
      <c r="N2949" s="27">
        <f t="shared" si="279"/>
        <v>2016</v>
      </c>
      <c r="O2949" s="25" t="str">
        <f t="shared" si="280"/>
        <v>Jul</v>
      </c>
      <c r="P2949" s="19">
        <f t="shared" si="281"/>
        <v>42597.322824074072</v>
      </c>
      <c r="Q2949" t="b">
        <v>0</v>
      </c>
      <c r="R2949">
        <v>13</v>
      </c>
      <c r="S2949" t="b">
        <v>0</v>
      </c>
      <c r="T2949" t="s">
        <v>8303</v>
      </c>
      <c r="U2949" s="8">
        <v>4.2880000000000001E-2</v>
      </c>
      <c r="V2949" s="17">
        <f t="shared" si="276"/>
        <v>82.461538461538467</v>
      </c>
      <c r="W2949" t="s">
        <v>8317</v>
      </c>
      <c r="X2949" t="s">
        <v>8357</v>
      </c>
    </row>
    <row r="2950" spans="1:24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21">
        <f t="shared" si="277"/>
        <v>42649.353784722225</v>
      </c>
      <c r="L2950" s="24">
        <v>42649.353784722225</v>
      </c>
      <c r="M2950" s="27">
        <f t="shared" si="278"/>
        <v>10</v>
      </c>
      <c r="N2950" s="27">
        <f t="shared" si="279"/>
        <v>2016</v>
      </c>
      <c r="O2950" s="25" t="str">
        <f t="shared" si="280"/>
        <v>Oct</v>
      </c>
      <c r="P2950" s="19">
        <f t="shared" si="281"/>
        <v>42698.507638888885</v>
      </c>
      <c r="Q2950" t="b">
        <v>0</v>
      </c>
      <c r="R2950">
        <v>9</v>
      </c>
      <c r="S2950" t="b">
        <v>0</v>
      </c>
      <c r="T2950" t="s">
        <v>8303</v>
      </c>
      <c r="U2950" s="8">
        <v>4.8000000000000001E-5</v>
      </c>
      <c r="V2950" s="17">
        <f t="shared" si="276"/>
        <v>2.6666666666666665</v>
      </c>
      <c r="W2950" t="s">
        <v>8317</v>
      </c>
      <c r="X2950" t="s">
        <v>8357</v>
      </c>
    </row>
    <row r="2951" spans="1:24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21">
        <f t="shared" si="277"/>
        <v>42097.440891203696</v>
      </c>
      <c r="L2951" s="24">
        <v>42097.440891203703</v>
      </c>
      <c r="M2951" s="27">
        <f t="shared" si="278"/>
        <v>4</v>
      </c>
      <c r="N2951" s="27">
        <f t="shared" si="279"/>
        <v>2015</v>
      </c>
      <c r="O2951" s="25" t="str">
        <f t="shared" si="280"/>
        <v>Apr</v>
      </c>
      <c r="P2951" s="19">
        <f t="shared" si="281"/>
        <v>42157.440891203696</v>
      </c>
      <c r="Q2951" t="b">
        <v>0</v>
      </c>
      <c r="R2951">
        <v>2</v>
      </c>
      <c r="S2951" t="b">
        <v>0</v>
      </c>
      <c r="T2951" t="s">
        <v>8303</v>
      </c>
      <c r="U2951" s="8">
        <v>2.5000000000000001E-2</v>
      </c>
      <c r="V2951" s="17">
        <f t="shared" si="276"/>
        <v>12.5</v>
      </c>
      <c r="W2951" t="s">
        <v>8317</v>
      </c>
      <c r="X2951" t="s">
        <v>8357</v>
      </c>
    </row>
    <row r="2952" spans="1:24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21">
        <f t="shared" si="277"/>
        <v>42297.61478009259</v>
      </c>
      <c r="L2952" s="24">
        <v>42297.61478009259</v>
      </c>
      <c r="M2952" s="27">
        <f t="shared" si="278"/>
        <v>10</v>
      </c>
      <c r="N2952" s="27">
        <f t="shared" si="279"/>
        <v>2015</v>
      </c>
      <c r="O2952" s="25" t="str">
        <f t="shared" si="280"/>
        <v>Oct</v>
      </c>
      <c r="P2952" s="19">
        <f t="shared" si="281"/>
        <v>42327.656446759262</v>
      </c>
      <c r="Q2952" t="b">
        <v>0</v>
      </c>
      <c r="R2952">
        <v>0</v>
      </c>
      <c r="S2952" t="b">
        <v>0</v>
      </c>
      <c r="T2952" t="s">
        <v>8303</v>
      </c>
      <c r="U2952" s="8">
        <v>0</v>
      </c>
      <c r="V2952" s="17" t="e">
        <f t="shared" si="276"/>
        <v>#DIV/0!</v>
      </c>
      <c r="W2952" t="s">
        <v>8317</v>
      </c>
      <c r="X2952" t="s">
        <v>8357</v>
      </c>
    </row>
    <row r="2953" spans="1:24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21">
        <f t="shared" si="277"/>
        <v>42362.156851851854</v>
      </c>
      <c r="L2953" s="24">
        <v>42362.156851851854</v>
      </c>
      <c r="M2953" s="27">
        <f t="shared" si="278"/>
        <v>12</v>
      </c>
      <c r="N2953" s="27">
        <f t="shared" si="279"/>
        <v>2015</v>
      </c>
      <c r="O2953" s="25" t="str">
        <f t="shared" si="280"/>
        <v>Dec</v>
      </c>
      <c r="P2953" s="19">
        <f t="shared" si="281"/>
        <v>42392.156851851854</v>
      </c>
      <c r="Q2953" t="b">
        <v>0</v>
      </c>
      <c r="R2953">
        <v>58</v>
      </c>
      <c r="S2953" t="b">
        <v>0</v>
      </c>
      <c r="T2953" t="s">
        <v>8303</v>
      </c>
      <c r="U2953" s="8">
        <v>2.1919999999999999E-2</v>
      </c>
      <c r="V2953" s="17">
        <f t="shared" si="276"/>
        <v>18.896551724137932</v>
      </c>
      <c r="W2953" t="s">
        <v>8317</v>
      </c>
      <c r="X2953" t="s">
        <v>8357</v>
      </c>
    </row>
    <row r="2954" spans="1:24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21">
        <f t="shared" si="277"/>
        <v>41872.594594907401</v>
      </c>
      <c r="L2954" s="24">
        <v>41872.594594907408</v>
      </c>
      <c r="M2954" s="27">
        <f t="shared" si="278"/>
        <v>8</v>
      </c>
      <c r="N2954" s="27">
        <f t="shared" si="279"/>
        <v>2014</v>
      </c>
      <c r="O2954" s="25" t="str">
        <f t="shared" si="280"/>
        <v>Aug</v>
      </c>
      <c r="P2954" s="19">
        <f t="shared" si="281"/>
        <v>41917.594594907401</v>
      </c>
      <c r="Q2954" t="b">
        <v>0</v>
      </c>
      <c r="R2954">
        <v>8</v>
      </c>
      <c r="S2954" t="b">
        <v>0</v>
      </c>
      <c r="T2954" t="s">
        <v>8303</v>
      </c>
      <c r="U2954" s="8">
        <v>8.0250000000000002E-2</v>
      </c>
      <c r="V2954" s="17">
        <f t="shared" si="276"/>
        <v>200.625</v>
      </c>
      <c r="W2954" t="s">
        <v>8317</v>
      </c>
      <c r="X2954" t="s">
        <v>8357</v>
      </c>
    </row>
    <row r="2955" spans="1:24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21">
        <f t="shared" si="277"/>
        <v>42628.481932870367</v>
      </c>
      <c r="L2955" s="24">
        <v>42628.481932870367</v>
      </c>
      <c r="M2955" s="27">
        <f t="shared" si="278"/>
        <v>9</v>
      </c>
      <c r="N2955" s="27">
        <f t="shared" si="279"/>
        <v>2016</v>
      </c>
      <c r="O2955" s="25" t="str">
        <f t="shared" si="280"/>
        <v>Sep</v>
      </c>
      <c r="P2955" s="19">
        <f t="shared" si="281"/>
        <v>42659.958333333336</v>
      </c>
      <c r="Q2955" t="b">
        <v>0</v>
      </c>
      <c r="R2955">
        <v>3</v>
      </c>
      <c r="S2955" t="b">
        <v>0</v>
      </c>
      <c r="T2955" t="s">
        <v>8303</v>
      </c>
      <c r="U2955" s="8">
        <v>1.5125E-3</v>
      </c>
      <c r="V2955" s="17">
        <f t="shared" si="276"/>
        <v>201.66666666666666</v>
      </c>
      <c r="W2955" t="s">
        <v>8317</v>
      </c>
      <c r="X2955" t="s">
        <v>8357</v>
      </c>
    </row>
    <row r="2956" spans="1:24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21">
        <f t="shared" si="277"/>
        <v>42255.583576388883</v>
      </c>
      <c r="L2956" s="24">
        <v>42255.58357638889</v>
      </c>
      <c r="M2956" s="27">
        <f t="shared" si="278"/>
        <v>9</v>
      </c>
      <c r="N2956" s="27">
        <f t="shared" si="279"/>
        <v>2015</v>
      </c>
      <c r="O2956" s="25" t="str">
        <f t="shared" si="280"/>
        <v>Sep</v>
      </c>
      <c r="P2956" s="19">
        <f t="shared" si="281"/>
        <v>42285.583576388883</v>
      </c>
      <c r="Q2956" t="b">
        <v>0</v>
      </c>
      <c r="R2956">
        <v>0</v>
      </c>
      <c r="S2956" t="b">
        <v>0</v>
      </c>
      <c r="T2956" t="s">
        <v>8303</v>
      </c>
      <c r="U2956" s="8">
        <v>0</v>
      </c>
      <c r="V2956" s="17" t="e">
        <f t="shared" si="276"/>
        <v>#DIV/0!</v>
      </c>
      <c r="W2956" t="s">
        <v>8317</v>
      </c>
      <c r="X2956" t="s">
        <v>8357</v>
      </c>
    </row>
    <row r="2957" spans="1:24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21">
        <f t="shared" si="277"/>
        <v>42790.375034722216</v>
      </c>
      <c r="L2957" s="24">
        <v>42790.375034722223</v>
      </c>
      <c r="M2957" s="27">
        <f t="shared" si="278"/>
        <v>2</v>
      </c>
      <c r="N2957" s="27">
        <f t="shared" si="279"/>
        <v>2017</v>
      </c>
      <c r="O2957" s="25" t="str">
        <f t="shared" si="280"/>
        <v>Feb</v>
      </c>
      <c r="P2957" s="19">
        <f t="shared" si="281"/>
        <v>42810.333368055552</v>
      </c>
      <c r="Q2957" t="b">
        <v>0</v>
      </c>
      <c r="R2957">
        <v>11</v>
      </c>
      <c r="S2957" t="b">
        <v>0</v>
      </c>
      <c r="T2957" t="s">
        <v>8303</v>
      </c>
      <c r="U2957" s="8">
        <v>0.59583333333333333</v>
      </c>
      <c r="V2957" s="17">
        <f t="shared" si="276"/>
        <v>65</v>
      </c>
      <c r="W2957" t="s">
        <v>8317</v>
      </c>
      <c r="X2957" t="s">
        <v>8357</v>
      </c>
    </row>
    <row r="2958" spans="1:24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21">
        <f t="shared" si="277"/>
        <v>42141.532974537033</v>
      </c>
      <c r="L2958" s="24">
        <v>42141.53297453704</v>
      </c>
      <c r="M2958" s="27">
        <f t="shared" si="278"/>
        <v>5</v>
      </c>
      <c r="N2958" s="27">
        <f t="shared" si="279"/>
        <v>2015</v>
      </c>
      <c r="O2958" s="25" t="str">
        <f t="shared" si="280"/>
        <v>May</v>
      </c>
      <c r="P2958" s="19">
        <f t="shared" si="281"/>
        <v>42171.532974537033</v>
      </c>
      <c r="Q2958" t="b">
        <v>0</v>
      </c>
      <c r="R2958">
        <v>20</v>
      </c>
      <c r="S2958" t="b">
        <v>0</v>
      </c>
      <c r="T2958" t="s">
        <v>8303</v>
      </c>
      <c r="U2958" s="8">
        <v>0.16734177215189874</v>
      </c>
      <c r="V2958" s="17">
        <f t="shared" si="276"/>
        <v>66.099999999999994</v>
      </c>
      <c r="W2958" t="s">
        <v>8317</v>
      </c>
      <c r="X2958" t="s">
        <v>8357</v>
      </c>
    </row>
    <row r="2959" spans="1:24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21">
        <f t="shared" si="277"/>
        <v>42464.750578703701</v>
      </c>
      <c r="L2959" s="24">
        <v>42464.750578703701</v>
      </c>
      <c r="M2959" s="27">
        <f t="shared" si="278"/>
        <v>4</v>
      </c>
      <c r="N2959" s="27">
        <f t="shared" si="279"/>
        <v>2016</v>
      </c>
      <c r="O2959" s="25" t="str">
        <f t="shared" si="280"/>
        <v>Apr</v>
      </c>
      <c r="P2959" s="19">
        <f t="shared" si="281"/>
        <v>42494.750578703701</v>
      </c>
      <c r="Q2959" t="b">
        <v>0</v>
      </c>
      <c r="R2959">
        <v>3</v>
      </c>
      <c r="S2959" t="b">
        <v>0</v>
      </c>
      <c r="T2959" t="s">
        <v>8303</v>
      </c>
      <c r="U2959" s="8">
        <v>1.8666666666666668E-2</v>
      </c>
      <c r="V2959" s="17">
        <f t="shared" si="276"/>
        <v>93.333333333333329</v>
      </c>
      <c r="W2959" t="s">
        <v>8317</v>
      </c>
      <c r="X2959" t="s">
        <v>8357</v>
      </c>
    </row>
    <row r="2960" spans="1:24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21">
        <f t="shared" si="277"/>
        <v>42030.80291666666</v>
      </c>
      <c r="L2960" s="24">
        <v>42030.802916666667</v>
      </c>
      <c r="M2960" s="27">
        <f t="shared" si="278"/>
        <v>1</v>
      </c>
      <c r="N2960" s="27">
        <f t="shared" si="279"/>
        <v>2015</v>
      </c>
      <c r="O2960" s="25" t="str">
        <f t="shared" si="280"/>
        <v>Jan</v>
      </c>
      <c r="P2960" s="19">
        <f t="shared" si="281"/>
        <v>42090.761249999996</v>
      </c>
      <c r="Q2960" t="b">
        <v>0</v>
      </c>
      <c r="R2960">
        <v>0</v>
      </c>
      <c r="S2960" t="b">
        <v>0</v>
      </c>
      <c r="T2960" t="s">
        <v>8303</v>
      </c>
      <c r="U2960" s="8">
        <v>0</v>
      </c>
      <c r="V2960" s="17" t="e">
        <f t="shared" si="276"/>
        <v>#DIV/0!</v>
      </c>
      <c r="W2960" t="s">
        <v>8317</v>
      </c>
      <c r="X2960" t="s">
        <v>8357</v>
      </c>
    </row>
    <row r="2961" spans="1:24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21">
        <f t="shared" si="277"/>
        <v>42438.570798611108</v>
      </c>
      <c r="L2961" s="24">
        <v>42438.570798611108</v>
      </c>
      <c r="M2961" s="27">
        <f t="shared" si="278"/>
        <v>3</v>
      </c>
      <c r="N2961" s="27">
        <f t="shared" si="279"/>
        <v>2016</v>
      </c>
      <c r="O2961" s="25" t="str">
        <f t="shared" si="280"/>
        <v>Mar</v>
      </c>
      <c r="P2961" s="19">
        <f t="shared" si="281"/>
        <v>42498.529131944444</v>
      </c>
      <c r="Q2961" t="b">
        <v>0</v>
      </c>
      <c r="R2961">
        <v>0</v>
      </c>
      <c r="S2961" t="b">
        <v>0</v>
      </c>
      <c r="T2961" t="s">
        <v>8303</v>
      </c>
      <c r="U2961" s="8">
        <v>0</v>
      </c>
      <c r="V2961" s="17" t="e">
        <f t="shared" si="276"/>
        <v>#DIV/0!</v>
      </c>
      <c r="W2961" t="s">
        <v>8317</v>
      </c>
      <c r="X2961" t="s">
        <v>8357</v>
      </c>
    </row>
    <row r="2962" spans="1:24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21">
        <f t="shared" si="277"/>
        <v>42497.800057870372</v>
      </c>
      <c r="L2962" s="24">
        <v>42497.800057870372</v>
      </c>
      <c r="M2962" s="27">
        <f t="shared" si="278"/>
        <v>5</v>
      </c>
      <c r="N2962" s="27">
        <f t="shared" si="279"/>
        <v>2016</v>
      </c>
      <c r="O2962" s="25" t="str">
        <f t="shared" si="280"/>
        <v>May</v>
      </c>
      <c r="P2962" s="19">
        <f t="shared" si="281"/>
        <v>42527.800057870372</v>
      </c>
      <c r="Q2962" t="b">
        <v>0</v>
      </c>
      <c r="R2962">
        <v>0</v>
      </c>
      <c r="S2962" t="b">
        <v>0</v>
      </c>
      <c r="T2962" t="s">
        <v>8303</v>
      </c>
      <c r="U2962" s="8">
        <v>0</v>
      </c>
      <c r="V2962" s="17" t="e">
        <f t="shared" si="276"/>
        <v>#DIV/0!</v>
      </c>
      <c r="W2962" t="s">
        <v>8317</v>
      </c>
      <c r="X2962" t="s">
        <v>8357</v>
      </c>
    </row>
    <row r="2963" spans="1:24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21">
        <f t="shared" si="277"/>
        <v>41863.54887731481</v>
      </c>
      <c r="L2963" s="24">
        <v>41863.548877314817</v>
      </c>
      <c r="M2963" s="27">
        <f t="shared" si="278"/>
        <v>8</v>
      </c>
      <c r="N2963" s="27">
        <f t="shared" si="279"/>
        <v>2014</v>
      </c>
      <c r="O2963" s="25" t="str">
        <f t="shared" si="280"/>
        <v>Aug</v>
      </c>
      <c r="P2963" s="19">
        <f t="shared" si="281"/>
        <v>41893.54887731481</v>
      </c>
      <c r="Q2963" t="b">
        <v>0</v>
      </c>
      <c r="R2963">
        <v>108</v>
      </c>
      <c r="S2963" t="b">
        <v>1</v>
      </c>
      <c r="T2963" t="s">
        <v>8271</v>
      </c>
      <c r="U2963" s="8">
        <v>1.0962000000000001</v>
      </c>
      <c r="V2963" s="17">
        <f t="shared" si="276"/>
        <v>50.75</v>
      </c>
      <c r="W2963" t="s">
        <v>8317</v>
      </c>
      <c r="X2963" t="s">
        <v>8318</v>
      </c>
    </row>
    <row r="2964" spans="1:24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21">
        <f t="shared" si="277"/>
        <v>42061.004155092589</v>
      </c>
      <c r="L2964" s="24">
        <v>42061.004155092596</v>
      </c>
      <c r="M2964" s="27">
        <f t="shared" si="278"/>
        <v>2</v>
      </c>
      <c r="N2964" s="27">
        <f t="shared" si="279"/>
        <v>2015</v>
      </c>
      <c r="O2964" s="25" t="str">
        <f t="shared" si="280"/>
        <v>Feb</v>
      </c>
      <c r="P2964" s="19">
        <f t="shared" si="281"/>
        <v>42088.958333333336</v>
      </c>
      <c r="Q2964" t="b">
        <v>0</v>
      </c>
      <c r="R2964">
        <v>20</v>
      </c>
      <c r="S2964" t="b">
        <v>1</v>
      </c>
      <c r="T2964" t="s">
        <v>8271</v>
      </c>
      <c r="U2964" s="8">
        <v>1.218</v>
      </c>
      <c r="V2964" s="17">
        <f t="shared" si="276"/>
        <v>60.9</v>
      </c>
      <c r="W2964" t="s">
        <v>8317</v>
      </c>
      <c r="X2964" t="s">
        <v>8318</v>
      </c>
    </row>
    <row r="2965" spans="1:24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21">
        <f t="shared" si="277"/>
        <v>42036.035949074074</v>
      </c>
      <c r="L2965" s="24">
        <v>42036.035949074074</v>
      </c>
      <c r="M2965" s="27">
        <f t="shared" si="278"/>
        <v>2</v>
      </c>
      <c r="N2965" s="27">
        <f t="shared" si="279"/>
        <v>2015</v>
      </c>
      <c r="O2965" s="25" t="str">
        <f t="shared" si="280"/>
        <v>Feb</v>
      </c>
      <c r="P2965" s="19">
        <f t="shared" si="281"/>
        <v>42064.082638888889</v>
      </c>
      <c r="Q2965" t="b">
        <v>0</v>
      </c>
      <c r="R2965">
        <v>98</v>
      </c>
      <c r="S2965" t="b">
        <v>1</v>
      </c>
      <c r="T2965" t="s">
        <v>8271</v>
      </c>
      <c r="U2965" s="8">
        <v>1.0685</v>
      </c>
      <c r="V2965" s="17">
        <f t="shared" si="276"/>
        <v>109.03061224489795</v>
      </c>
      <c r="W2965" t="s">
        <v>8317</v>
      </c>
      <c r="X2965" t="s">
        <v>8318</v>
      </c>
    </row>
    <row r="2966" spans="1:24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21">
        <f t="shared" si="277"/>
        <v>42157.26185185185</v>
      </c>
      <c r="L2966" s="24">
        <v>42157.26185185185</v>
      </c>
      <c r="M2966" s="27">
        <f t="shared" si="278"/>
        <v>6</v>
      </c>
      <c r="N2966" s="27">
        <f t="shared" si="279"/>
        <v>2015</v>
      </c>
      <c r="O2966" s="25" t="str">
        <f t="shared" si="280"/>
        <v>Jun</v>
      </c>
      <c r="P2966" s="19">
        <f t="shared" si="281"/>
        <v>42187.26185185185</v>
      </c>
      <c r="Q2966" t="b">
        <v>0</v>
      </c>
      <c r="R2966">
        <v>196</v>
      </c>
      <c r="S2966" t="b">
        <v>1</v>
      </c>
      <c r="T2966" t="s">
        <v>8271</v>
      </c>
      <c r="U2966" s="8">
        <v>1.0071379999999999</v>
      </c>
      <c r="V2966" s="17">
        <f t="shared" si="276"/>
        <v>25.692295918367346</v>
      </c>
      <c r="W2966" t="s">
        <v>8317</v>
      </c>
      <c r="X2966" t="s">
        <v>8318</v>
      </c>
    </row>
    <row r="2967" spans="1:24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21">
        <f t="shared" si="277"/>
        <v>41827.701608796291</v>
      </c>
      <c r="L2967" s="24">
        <v>41827.701608796298</v>
      </c>
      <c r="M2967" s="27">
        <f t="shared" si="278"/>
        <v>7</v>
      </c>
      <c r="N2967" s="27">
        <f t="shared" si="279"/>
        <v>2014</v>
      </c>
      <c r="O2967" s="25" t="str">
        <f t="shared" si="280"/>
        <v>Jul</v>
      </c>
      <c r="P2967" s="19">
        <f t="shared" si="281"/>
        <v>41857.688888888886</v>
      </c>
      <c r="Q2967" t="b">
        <v>0</v>
      </c>
      <c r="R2967">
        <v>39</v>
      </c>
      <c r="S2967" t="b">
        <v>1</v>
      </c>
      <c r="T2967" t="s">
        <v>8271</v>
      </c>
      <c r="U2967" s="8">
        <v>1.0900000000000001</v>
      </c>
      <c r="V2967" s="17">
        <f t="shared" si="276"/>
        <v>41.92307692307692</v>
      </c>
      <c r="W2967" t="s">
        <v>8317</v>
      </c>
      <c r="X2967" t="s">
        <v>8318</v>
      </c>
    </row>
    <row r="2968" spans="1:24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21">
        <f t="shared" si="277"/>
        <v>42162.521215277775</v>
      </c>
      <c r="L2968" s="24">
        <v>42162.521215277775</v>
      </c>
      <c r="M2968" s="27">
        <f t="shared" si="278"/>
        <v>6</v>
      </c>
      <c r="N2968" s="27">
        <f t="shared" si="279"/>
        <v>2015</v>
      </c>
      <c r="O2968" s="25" t="str">
        <f t="shared" si="280"/>
        <v>Jun</v>
      </c>
      <c r="P2968" s="19">
        <f t="shared" si="281"/>
        <v>42192.521215277775</v>
      </c>
      <c r="Q2968" t="b">
        <v>0</v>
      </c>
      <c r="R2968">
        <v>128</v>
      </c>
      <c r="S2968" t="b">
        <v>1</v>
      </c>
      <c r="T2968" t="s">
        <v>8271</v>
      </c>
      <c r="U2968" s="8">
        <v>1.1363000000000001</v>
      </c>
      <c r="V2968" s="17">
        <f t="shared" si="276"/>
        <v>88.7734375</v>
      </c>
      <c r="W2968" t="s">
        <v>8317</v>
      </c>
      <c r="X2968" t="s">
        <v>8318</v>
      </c>
    </row>
    <row r="2969" spans="1:24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21">
        <f t="shared" si="277"/>
        <v>42233.530231481483</v>
      </c>
      <c r="L2969" s="24">
        <v>42233.530231481483</v>
      </c>
      <c r="M2969" s="27">
        <f t="shared" si="278"/>
        <v>8</v>
      </c>
      <c r="N2969" s="27">
        <f t="shared" si="279"/>
        <v>2015</v>
      </c>
      <c r="O2969" s="25" t="str">
        <f t="shared" si="280"/>
        <v>Aug</v>
      </c>
      <c r="P2969" s="19">
        <f t="shared" si="281"/>
        <v>42263.530231481483</v>
      </c>
      <c r="Q2969" t="b">
        <v>0</v>
      </c>
      <c r="R2969">
        <v>71</v>
      </c>
      <c r="S2969" t="b">
        <v>1</v>
      </c>
      <c r="T2969" t="s">
        <v>8271</v>
      </c>
      <c r="U2969" s="8">
        <v>1.1392</v>
      </c>
      <c r="V2969" s="17">
        <f t="shared" si="276"/>
        <v>80.225352112676063</v>
      </c>
      <c r="W2969" t="s">
        <v>8317</v>
      </c>
      <c r="X2969" t="s">
        <v>8318</v>
      </c>
    </row>
    <row r="2970" spans="1:24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21">
        <f t="shared" si="277"/>
        <v>42041.989490740736</v>
      </c>
      <c r="L2970" s="24">
        <v>42041.989490740743</v>
      </c>
      <c r="M2970" s="27">
        <f t="shared" si="278"/>
        <v>2</v>
      </c>
      <c r="N2970" s="27">
        <f t="shared" si="279"/>
        <v>2015</v>
      </c>
      <c r="O2970" s="25" t="str">
        <f t="shared" si="280"/>
        <v>Feb</v>
      </c>
      <c r="P2970" s="19">
        <f t="shared" si="281"/>
        <v>42071.947824074072</v>
      </c>
      <c r="Q2970" t="b">
        <v>0</v>
      </c>
      <c r="R2970">
        <v>47</v>
      </c>
      <c r="S2970" t="b">
        <v>1</v>
      </c>
      <c r="T2970" t="s">
        <v>8271</v>
      </c>
      <c r="U2970" s="8">
        <v>1.06</v>
      </c>
      <c r="V2970" s="17">
        <f t="shared" si="276"/>
        <v>78.936170212765958</v>
      </c>
      <c r="W2970" t="s">
        <v>8317</v>
      </c>
      <c r="X2970" t="s">
        <v>8318</v>
      </c>
    </row>
    <row r="2971" spans="1:24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21">
        <f t="shared" si="277"/>
        <v>42585.315509259257</v>
      </c>
      <c r="L2971" s="24">
        <v>42585.315509259257</v>
      </c>
      <c r="M2971" s="27">
        <f t="shared" si="278"/>
        <v>8</v>
      </c>
      <c r="N2971" s="27">
        <f t="shared" si="279"/>
        <v>2016</v>
      </c>
      <c r="O2971" s="25" t="str">
        <f t="shared" si="280"/>
        <v>Aug</v>
      </c>
      <c r="P2971" s="19">
        <f t="shared" si="281"/>
        <v>42598.957638888889</v>
      </c>
      <c r="Q2971" t="b">
        <v>0</v>
      </c>
      <c r="R2971">
        <v>17</v>
      </c>
      <c r="S2971" t="b">
        <v>1</v>
      </c>
      <c r="T2971" t="s">
        <v>8271</v>
      </c>
      <c r="U2971" s="8">
        <v>1.625</v>
      </c>
      <c r="V2971" s="17">
        <f t="shared" si="276"/>
        <v>95.588235294117652</v>
      </c>
      <c r="W2971" t="s">
        <v>8317</v>
      </c>
      <c r="X2971" t="s">
        <v>8318</v>
      </c>
    </row>
    <row r="2972" spans="1:24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21">
        <f t="shared" si="277"/>
        <v>42097.578159722216</v>
      </c>
      <c r="L2972" s="24">
        <v>42097.578159722223</v>
      </c>
      <c r="M2972" s="27">
        <f t="shared" si="278"/>
        <v>4</v>
      </c>
      <c r="N2972" s="27">
        <f t="shared" si="279"/>
        <v>2015</v>
      </c>
      <c r="O2972" s="25" t="str">
        <f t="shared" si="280"/>
        <v>Apr</v>
      </c>
      <c r="P2972" s="19">
        <f t="shared" si="281"/>
        <v>42127.743750000001</v>
      </c>
      <c r="Q2972" t="b">
        <v>0</v>
      </c>
      <c r="R2972">
        <v>91</v>
      </c>
      <c r="S2972" t="b">
        <v>1</v>
      </c>
      <c r="T2972" t="s">
        <v>8271</v>
      </c>
      <c r="U2972" s="8">
        <v>1.06</v>
      </c>
      <c r="V2972" s="17">
        <f t="shared" si="276"/>
        <v>69.890109890109883</v>
      </c>
      <c r="W2972" t="s">
        <v>8317</v>
      </c>
      <c r="X2972" t="s">
        <v>8318</v>
      </c>
    </row>
    <row r="2973" spans="1:24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21">
        <f t="shared" si="277"/>
        <v>41808.461238425924</v>
      </c>
      <c r="L2973" s="24">
        <v>41808.461238425924</v>
      </c>
      <c r="M2973" s="27">
        <f t="shared" si="278"/>
        <v>6</v>
      </c>
      <c r="N2973" s="27">
        <f t="shared" si="279"/>
        <v>2014</v>
      </c>
      <c r="O2973" s="25" t="str">
        <f t="shared" si="280"/>
        <v>Jun</v>
      </c>
      <c r="P2973" s="19">
        <f t="shared" si="281"/>
        <v>41838.461238425924</v>
      </c>
      <c r="Q2973" t="b">
        <v>0</v>
      </c>
      <c r="R2973">
        <v>43</v>
      </c>
      <c r="S2973" t="b">
        <v>1</v>
      </c>
      <c r="T2973" t="s">
        <v>8271</v>
      </c>
      <c r="U2973" s="8">
        <v>1.0015624999999999</v>
      </c>
      <c r="V2973" s="17">
        <f t="shared" si="276"/>
        <v>74.534883720930239</v>
      </c>
      <c r="W2973" t="s">
        <v>8317</v>
      </c>
      <c r="X2973" t="s">
        <v>8318</v>
      </c>
    </row>
    <row r="2974" spans="1:24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21">
        <f t="shared" si="277"/>
        <v>41852.449976851851</v>
      </c>
      <c r="L2974" s="24">
        <v>41852.449976851851</v>
      </c>
      <c r="M2974" s="27">
        <f t="shared" si="278"/>
        <v>8</v>
      </c>
      <c r="N2974" s="27">
        <f t="shared" si="279"/>
        <v>2014</v>
      </c>
      <c r="O2974" s="25" t="str">
        <f t="shared" si="280"/>
        <v>Aug</v>
      </c>
      <c r="P2974" s="19">
        <f t="shared" si="281"/>
        <v>41882.449976851851</v>
      </c>
      <c r="Q2974" t="b">
        <v>0</v>
      </c>
      <c r="R2974">
        <v>17</v>
      </c>
      <c r="S2974" t="b">
        <v>1</v>
      </c>
      <c r="T2974" t="s">
        <v>8271</v>
      </c>
      <c r="U2974" s="8">
        <v>1.0535000000000001</v>
      </c>
      <c r="V2974" s="17">
        <f t="shared" si="276"/>
        <v>123.94117647058823</v>
      </c>
      <c r="W2974" t="s">
        <v>8317</v>
      </c>
      <c r="X2974" t="s">
        <v>8318</v>
      </c>
    </row>
    <row r="2975" spans="1:24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21">
        <f t="shared" si="277"/>
        <v>42693.90185185185</v>
      </c>
      <c r="L2975" s="24">
        <v>42693.90185185185</v>
      </c>
      <c r="M2975" s="27">
        <f t="shared" si="278"/>
        <v>11</v>
      </c>
      <c r="N2975" s="27">
        <f t="shared" si="279"/>
        <v>2016</v>
      </c>
      <c r="O2975" s="25" t="str">
        <f t="shared" si="280"/>
        <v>Nov</v>
      </c>
      <c r="P2975" s="19">
        <f t="shared" si="281"/>
        <v>42708.833333333336</v>
      </c>
      <c r="Q2975" t="b">
        <v>0</v>
      </c>
      <c r="R2975">
        <v>33</v>
      </c>
      <c r="S2975" t="b">
        <v>1</v>
      </c>
      <c r="T2975" t="s">
        <v>8271</v>
      </c>
      <c r="U2975" s="8">
        <v>1.748</v>
      </c>
      <c r="V2975" s="17">
        <f t="shared" si="276"/>
        <v>264.84848484848487</v>
      </c>
      <c r="W2975" t="s">
        <v>8317</v>
      </c>
      <c r="X2975" t="s">
        <v>8318</v>
      </c>
    </row>
    <row r="2976" spans="1:24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21">
        <f t="shared" si="277"/>
        <v>42341.610046296293</v>
      </c>
      <c r="L2976" s="24">
        <v>42341.610046296293</v>
      </c>
      <c r="M2976" s="27">
        <f t="shared" si="278"/>
        <v>12</v>
      </c>
      <c r="N2976" s="27">
        <f t="shared" si="279"/>
        <v>2015</v>
      </c>
      <c r="O2976" s="25" t="str">
        <f t="shared" si="280"/>
        <v>Dec</v>
      </c>
      <c r="P2976" s="19">
        <f t="shared" si="281"/>
        <v>42369.958333333336</v>
      </c>
      <c r="Q2976" t="b">
        <v>0</v>
      </c>
      <c r="R2976">
        <v>87</v>
      </c>
      <c r="S2976" t="b">
        <v>1</v>
      </c>
      <c r="T2976" t="s">
        <v>8271</v>
      </c>
      <c r="U2976" s="8">
        <v>1.02</v>
      </c>
      <c r="V2976" s="17">
        <f t="shared" si="276"/>
        <v>58.620689655172413</v>
      </c>
      <c r="W2976" t="s">
        <v>8317</v>
      </c>
      <c r="X2976" t="s">
        <v>8318</v>
      </c>
    </row>
    <row r="2977" spans="1:24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21">
        <f t="shared" si="277"/>
        <v>41879.852673611109</v>
      </c>
      <c r="L2977" s="24">
        <v>41879.852673611109</v>
      </c>
      <c r="M2977" s="27">
        <f t="shared" si="278"/>
        <v>8</v>
      </c>
      <c r="N2977" s="27">
        <f t="shared" si="279"/>
        <v>2014</v>
      </c>
      <c r="O2977" s="25" t="str">
        <f t="shared" si="280"/>
        <v>Aug</v>
      </c>
      <c r="P2977" s="19">
        <f t="shared" si="281"/>
        <v>41907.857638888883</v>
      </c>
      <c r="Q2977" t="b">
        <v>0</v>
      </c>
      <c r="R2977">
        <v>113</v>
      </c>
      <c r="S2977" t="b">
        <v>1</v>
      </c>
      <c r="T2977" t="s">
        <v>8271</v>
      </c>
      <c r="U2977" s="8">
        <v>1.00125</v>
      </c>
      <c r="V2977" s="17">
        <f t="shared" si="276"/>
        <v>70.884955752212392</v>
      </c>
      <c r="W2977" t="s">
        <v>8317</v>
      </c>
      <c r="X2977" t="s">
        <v>8318</v>
      </c>
    </row>
    <row r="2978" spans="1:24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21">
        <f t="shared" si="277"/>
        <v>41941.475532407407</v>
      </c>
      <c r="L2978" s="24">
        <v>41941.475532407407</v>
      </c>
      <c r="M2978" s="27">
        <f t="shared" si="278"/>
        <v>10</v>
      </c>
      <c r="N2978" s="27">
        <f t="shared" si="279"/>
        <v>2014</v>
      </c>
      <c r="O2978" s="25" t="str">
        <f t="shared" si="280"/>
        <v>Oct</v>
      </c>
      <c r="P2978" s="19">
        <f t="shared" si="281"/>
        <v>41969.916666666664</v>
      </c>
      <c r="Q2978" t="b">
        <v>0</v>
      </c>
      <c r="R2978">
        <v>14</v>
      </c>
      <c r="S2978" t="b">
        <v>1</v>
      </c>
      <c r="T2978" t="s">
        <v>8271</v>
      </c>
      <c r="U2978" s="8">
        <v>1.7142857142857142</v>
      </c>
      <c r="V2978" s="17">
        <f t="shared" si="276"/>
        <v>8.5714285714285712</v>
      </c>
      <c r="W2978" t="s">
        <v>8317</v>
      </c>
      <c r="X2978" t="s">
        <v>8318</v>
      </c>
    </row>
    <row r="2979" spans="1:24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21">
        <f t="shared" si="277"/>
        <v>42425.522337962961</v>
      </c>
      <c r="L2979" s="24">
        <v>42425.522337962961</v>
      </c>
      <c r="M2979" s="27">
        <f t="shared" si="278"/>
        <v>2</v>
      </c>
      <c r="N2979" s="27">
        <f t="shared" si="279"/>
        <v>2016</v>
      </c>
      <c r="O2979" s="25" t="str">
        <f t="shared" si="280"/>
        <v>Feb</v>
      </c>
      <c r="P2979" s="19">
        <f t="shared" si="281"/>
        <v>42442.291666666664</v>
      </c>
      <c r="Q2979" t="b">
        <v>0</v>
      </c>
      <c r="R2979">
        <v>30</v>
      </c>
      <c r="S2979" t="b">
        <v>1</v>
      </c>
      <c r="T2979" t="s">
        <v>8271</v>
      </c>
      <c r="U2979" s="8">
        <v>1.1356666666666666</v>
      </c>
      <c r="V2979" s="17">
        <f t="shared" si="276"/>
        <v>113.56666666666666</v>
      </c>
      <c r="W2979" t="s">
        <v>8317</v>
      </c>
      <c r="X2979" t="s">
        <v>8318</v>
      </c>
    </row>
    <row r="2980" spans="1:24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21">
        <f t="shared" si="277"/>
        <v>42026.672847222224</v>
      </c>
      <c r="L2980" s="24">
        <v>42026.672847222224</v>
      </c>
      <c r="M2980" s="27">
        <f t="shared" si="278"/>
        <v>1</v>
      </c>
      <c r="N2980" s="27">
        <f t="shared" si="279"/>
        <v>2015</v>
      </c>
      <c r="O2980" s="25" t="str">
        <f t="shared" si="280"/>
        <v>Jan</v>
      </c>
      <c r="P2980" s="19">
        <f t="shared" si="281"/>
        <v>42085.884722222218</v>
      </c>
      <c r="Q2980" t="b">
        <v>0</v>
      </c>
      <c r="R2980">
        <v>16</v>
      </c>
      <c r="S2980" t="b">
        <v>1</v>
      </c>
      <c r="T2980" t="s">
        <v>8271</v>
      </c>
      <c r="U2980" s="8">
        <v>1.2946666666666666</v>
      </c>
      <c r="V2980" s="17">
        <f t="shared" si="276"/>
        <v>60.6875</v>
      </c>
      <c r="W2980" t="s">
        <v>8317</v>
      </c>
      <c r="X2980" t="s">
        <v>8318</v>
      </c>
    </row>
    <row r="2981" spans="1:24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21">
        <f t="shared" si="277"/>
        <v>41922.432256944441</v>
      </c>
      <c r="L2981" s="24">
        <v>41922.432256944441</v>
      </c>
      <c r="M2981" s="27">
        <f t="shared" si="278"/>
        <v>10</v>
      </c>
      <c r="N2981" s="27">
        <f t="shared" si="279"/>
        <v>2014</v>
      </c>
      <c r="O2981" s="25" t="str">
        <f t="shared" si="280"/>
        <v>Oct</v>
      </c>
      <c r="P2981" s="19">
        <f t="shared" si="281"/>
        <v>41932.040972222218</v>
      </c>
      <c r="Q2981" t="b">
        <v>0</v>
      </c>
      <c r="R2981">
        <v>46</v>
      </c>
      <c r="S2981" t="b">
        <v>1</v>
      </c>
      <c r="T2981" t="s">
        <v>8271</v>
      </c>
      <c r="U2981" s="8">
        <v>1.014</v>
      </c>
      <c r="V2981" s="17">
        <f t="shared" si="276"/>
        <v>110.21739130434783</v>
      </c>
      <c r="W2981" t="s">
        <v>8317</v>
      </c>
      <c r="X2981" t="s">
        <v>8318</v>
      </c>
    </row>
    <row r="2982" spans="1:24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21">
        <f t="shared" si="277"/>
        <v>41993.616006944438</v>
      </c>
      <c r="L2982" s="24">
        <v>41993.616006944445</v>
      </c>
      <c r="M2982" s="27">
        <f t="shared" si="278"/>
        <v>12</v>
      </c>
      <c r="N2982" s="27">
        <f t="shared" si="279"/>
        <v>2014</v>
      </c>
      <c r="O2982" s="25" t="str">
        <f t="shared" si="280"/>
        <v>Dec</v>
      </c>
      <c r="P2982" s="19">
        <f t="shared" si="281"/>
        <v>42010.041666666664</v>
      </c>
      <c r="Q2982" t="b">
        <v>0</v>
      </c>
      <c r="R2982">
        <v>24</v>
      </c>
      <c r="S2982" t="b">
        <v>1</v>
      </c>
      <c r="T2982" t="s">
        <v>8271</v>
      </c>
      <c r="U2982" s="8">
        <v>1.0916666666666666</v>
      </c>
      <c r="V2982" s="17">
        <f t="shared" si="276"/>
        <v>136.45833333333334</v>
      </c>
      <c r="W2982" t="s">
        <v>8317</v>
      </c>
      <c r="X2982" t="s">
        <v>8318</v>
      </c>
    </row>
    <row r="2983" spans="1:24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21">
        <f t="shared" si="277"/>
        <v>42219.70752314815</v>
      </c>
      <c r="L2983" s="24">
        <v>42219.70752314815</v>
      </c>
      <c r="M2983" s="27">
        <f t="shared" si="278"/>
        <v>8</v>
      </c>
      <c r="N2983" s="27">
        <f t="shared" si="279"/>
        <v>2015</v>
      </c>
      <c r="O2983" s="25" t="str">
        <f t="shared" si="280"/>
        <v>Aug</v>
      </c>
      <c r="P2983" s="19">
        <f t="shared" si="281"/>
        <v>42239.874999999993</v>
      </c>
      <c r="Q2983" t="b">
        <v>1</v>
      </c>
      <c r="R2983">
        <v>97</v>
      </c>
      <c r="S2983" t="b">
        <v>1</v>
      </c>
      <c r="T2983" t="s">
        <v>8303</v>
      </c>
      <c r="U2983" s="8">
        <v>1.28925</v>
      </c>
      <c r="V2983" s="17">
        <f t="shared" si="276"/>
        <v>53.164948453608247</v>
      </c>
      <c r="W2983" t="s">
        <v>8317</v>
      </c>
      <c r="X2983" t="s">
        <v>8357</v>
      </c>
    </row>
    <row r="2984" spans="1:24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21">
        <f t="shared" si="277"/>
        <v>42225.351342592585</v>
      </c>
      <c r="L2984" s="24">
        <v>42225.351342592592</v>
      </c>
      <c r="M2984" s="27">
        <f t="shared" si="278"/>
        <v>8</v>
      </c>
      <c r="N2984" s="27">
        <f t="shared" si="279"/>
        <v>2015</v>
      </c>
      <c r="O2984" s="25" t="str">
        <f t="shared" si="280"/>
        <v>Aug</v>
      </c>
      <c r="P2984" s="19">
        <f t="shared" si="281"/>
        <v>42270.351342592585</v>
      </c>
      <c r="Q2984" t="b">
        <v>1</v>
      </c>
      <c r="R2984">
        <v>59</v>
      </c>
      <c r="S2984" t="b">
        <v>1</v>
      </c>
      <c r="T2984" t="s">
        <v>8303</v>
      </c>
      <c r="U2984" s="8">
        <v>1.0206</v>
      </c>
      <c r="V2984" s="17">
        <f t="shared" si="276"/>
        <v>86.491525423728817</v>
      </c>
      <c r="W2984" t="s">
        <v>8317</v>
      </c>
      <c r="X2984" t="s">
        <v>8357</v>
      </c>
    </row>
    <row r="2985" spans="1:24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21">
        <f t="shared" si="277"/>
        <v>42381.478506944441</v>
      </c>
      <c r="L2985" s="24">
        <v>42381.478506944448</v>
      </c>
      <c r="M2985" s="27">
        <f t="shared" si="278"/>
        <v>1</v>
      </c>
      <c r="N2985" s="27">
        <f t="shared" si="279"/>
        <v>2016</v>
      </c>
      <c r="O2985" s="25" t="str">
        <f t="shared" si="280"/>
        <v>Jan</v>
      </c>
      <c r="P2985" s="19">
        <f t="shared" si="281"/>
        <v>42411.478506944441</v>
      </c>
      <c r="Q2985" t="b">
        <v>1</v>
      </c>
      <c r="R2985">
        <v>1095</v>
      </c>
      <c r="S2985" t="b">
        <v>1</v>
      </c>
      <c r="T2985" t="s">
        <v>8303</v>
      </c>
      <c r="U2985" s="8">
        <v>1.465395775862069</v>
      </c>
      <c r="V2985" s="17">
        <f t="shared" si="276"/>
        <v>155.23827397260274</v>
      </c>
      <c r="W2985" t="s">
        <v>8317</v>
      </c>
      <c r="X2985" t="s">
        <v>8357</v>
      </c>
    </row>
    <row r="2986" spans="1:24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21">
        <f t="shared" si="277"/>
        <v>41894.424027777779</v>
      </c>
      <c r="L2986" s="24">
        <v>41894.424027777779</v>
      </c>
      <c r="M2986" s="27">
        <f t="shared" si="278"/>
        <v>9</v>
      </c>
      <c r="N2986" s="27">
        <f t="shared" si="279"/>
        <v>2014</v>
      </c>
      <c r="O2986" s="25" t="str">
        <f t="shared" si="280"/>
        <v>Sep</v>
      </c>
      <c r="P2986" s="19">
        <f t="shared" si="281"/>
        <v>41954.465694444443</v>
      </c>
      <c r="Q2986" t="b">
        <v>1</v>
      </c>
      <c r="R2986">
        <v>218</v>
      </c>
      <c r="S2986" t="b">
        <v>1</v>
      </c>
      <c r="T2986" t="s">
        <v>8303</v>
      </c>
      <c r="U2986" s="8">
        <v>1.00352</v>
      </c>
      <c r="V2986" s="17">
        <f t="shared" si="276"/>
        <v>115.08256880733946</v>
      </c>
      <c r="W2986" t="s">
        <v>8317</v>
      </c>
      <c r="X2986" t="s">
        <v>8357</v>
      </c>
    </row>
    <row r="2987" spans="1:24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21">
        <f t="shared" si="277"/>
        <v>42576.070381944439</v>
      </c>
      <c r="L2987" s="24">
        <v>42576.070381944446</v>
      </c>
      <c r="M2987" s="27">
        <f t="shared" si="278"/>
        <v>7</v>
      </c>
      <c r="N2987" s="27">
        <f t="shared" si="279"/>
        <v>2016</v>
      </c>
      <c r="O2987" s="25" t="str">
        <f t="shared" si="280"/>
        <v>Jul</v>
      </c>
      <c r="P2987" s="19">
        <f t="shared" si="281"/>
        <v>42606.070381944439</v>
      </c>
      <c r="Q2987" t="b">
        <v>0</v>
      </c>
      <c r="R2987">
        <v>111</v>
      </c>
      <c r="S2987" t="b">
        <v>1</v>
      </c>
      <c r="T2987" t="s">
        <v>8303</v>
      </c>
      <c r="U2987" s="8">
        <v>1.2164999999999999</v>
      </c>
      <c r="V2987" s="17">
        <f t="shared" si="276"/>
        <v>109.5945945945946</v>
      </c>
      <c r="W2987" t="s">
        <v>8317</v>
      </c>
      <c r="X2987" t="s">
        <v>8357</v>
      </c>
    </row>
    <row r="2988" spans="1:24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21">
        <f t="shared" si="277"/>
        <v>42654.765370370369</v>
      </c>
      <c r="L2988" s="24">
        <v>42654.765370370369</v>
      </c>
      <c r="M2988" s="27">
        <f t="shared" si="278"/>
        <v>10</v>
      </c>
      <c r="N2988" s="27">
        <f t="shared" si="279"/>
        <v>2016</v>
      </c>
      <c r="O2988" s="25" t="str">
        <f t="shared" si="280"/>
        <v>Oct</v>
      </c>
      <c r="P2988" s="19">
        <f t="shared" si="281"/>
        <v>42673.958333333336</v>
      </c>
      <c r="Q2988" t="b">
        <v>0</v>
      </c>
      <c r="R2988">
        <v>56</v>
      </c>
      <c r="S2988" t="b">
        <v>1</v>
      </c>
      <c r="T2988" t="s">
        <v>8303</v>
      </c>
      <c r="U2988" s="8">
        <v>1.0549999999999999</v>
      </c>
      <c r="V2988" s="17">
        <f t="shared" si="276"/>
        <v>45.214285714285715</v>
      </c>
      <c r="W2988" t="s">
        <v>8317</v>
      </c>
      <c r="X2988" t="s">
        <v>8357</v>
      </c>
    </row>
    <row r="2989" spans="1:24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21">
        <f t="shared" si="277"/>
        <v>42431.29173611111</v>
      </c>
      <c r="L2989" s="24">
        <v>42431.29173611111</v>
      </c>
      <c r="M2989" s="27">
        <f t="shared" si="278"/>
        <v>3</v>
      </c>
      <c r="N2989" s="27">
        <f t="shared" si="279"/>
        <v>2016</v>
      </c>
      <c r="O2989" s="25" t="str">
        <f t="shared" si="280"/>
        <v>Mar</v>
      </c>
      <c r="P2989" s="19">
        <f t="shared" si="281"/>
        <v>42491.250069444439</v>
      </c>
      <c r="Q2989" t="b">
        <v>0</v>
      </c>
      <c r="R2989">
        <v>265</v>
      </c>
      <c r="S2989" t="b">
        <v>1</v>
      </c>
      <c r="T2989" t="s">
        <v>8303</v>
      </c>
      <c r="U2989" s="8">
        <v>1.1040080000000001</v>
      </c>
      <c r="V2989" s="17">
        <f t="shared" si="276"/>
        <v>104.15169811320754</v>
      </c>
      <c r="W2989" t="s">
        <v>8317</v>
      </c>
      <c r="X2989" t="s">
        <v>8357</v>
      </c>
    </row>
    <row r="2990" spans="1:24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21">
        <f t="shared" si="277"/>
        <v>42627.098969907405</v>
      </c>
      <c r="L2990" s="24">
        <v>42627.098969907405</v>
      </c>
      <c r="M2990" s="27">
        <f t="shared" si="278"/>
        <v>9</v>
      </c>
      <c r="N2990" s="27">
        <f t="shared" si="279"/>
        <v>2016</v>
      </c>
      <c r="O2990" s="25" t="str">
        <f t="shared" si="280"/>
        <v>Sep</v>
      </c>
      <c r="P2990" s="19">
        <f t="shared" si="281"/>
        <v>42655.791666666664</v>
      </c>
      <c r="Q2990" t="b">
        <v>0</v>
      </c>
      <c r="R2990">
        <v>28</v>
      </c>
      <c r="S2990" t="b">
        <v>1</v>
      </c>
      <c r="T2990" t="s">
        <v>8303</v>
      </c>
      <c r="U2990" s="8">
        <v>1</v>
      </c>
      <c r="V2990" s="17">
        <f t="shared" si="276"/>
        <v>35.714285714285715</v>
      </c>
      <c r="W2990" t="s">
        <v>8317</v>
      </c>
      <c r="X2990" t="s">
        <v>8357</v>
      </c>
    </row>
    <row r="2991" spans="1:24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21">
        <f t="shared" si="277"/>
        <v>42511.153715277775</v>
      </c>
      <c r="L2991" s="24">
        <v>42511.153715277775</v>
      </c>
      <c r="M2991" s="27">
        <f t="shared" si="278"/>
        <v>5</v>
      </c>
      <c r="N2991" s="27">
        <f t="shared" si="279"/>
        <v>2016</v>
      </c>
      <c r="O2991" s="25" t="str">
        <f t="shared" si="280"/>
        <v>May</v>
      </c>
      <c r="P2991" s="19">
        <f t="shared" si="281"/>
        <v>42541.153715277775</v>
      </c>
      <c r="Q2991" t="b">
        <v>0</v>
      </c>
      <c r="R2991">
        <v>364</v>
      </c>
      <c r="S2991" t="b">
        <v>1</v>
      </c>
      <c r="T2991" t="s">
        <v>8303</v>
      </c>
      <c r="U2991" s="8">
        <v>1.76535</v>
      </c>
      <c r="V2991" s="17">
        <f t="shared" si="276"/>
        <v>96.997252747252745</v>
      </c>
      <c r="W2991" t="s">
        <v>8317</v>
      </c>
      <c r="X2991" t="s">
        <v>8357</v>
      </c>
    </row>
    <row r="2992" spans="1:24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21">
        <f t="shared" si="277"/>
        <v>42336.812060185184</v>
      </c>
      <c r="L2992" s="24">
        <v>42336.812060185184</v>
      </c>
      <c r="M2992" s="27">
        <f t="shared" si="278"/>
        <v>11</v>
      </c>
      <c r="N2992" s="27">
        <f t="shared" si="279"/>
        <v>2015</v>
      </c>
      <c r="O2992" s="25" t="str">
        <f t="shared" si="280"/>
        <v>Nov</v>
      </c>
      <c r="P2992" s="19">
        <f t="shared" si="281"/>
        <v>42358.999305555553</v>
      </c>
      <c r="Q2992" t="b">
        <v>0</v>
      </c>
      <c r="R2992">
        <v>27</v>
      </c>
      <c r="S2992" t="b">
        <v>1</v>
      </c>
      <c r="T2992" t="s">
        <v>8303</v>
      </c>
      <c r="U2992" s="8">
        <v>1</v>
      </c>
      <c r="V2992" s="17">
        <f t="shared" si="276"/>
        <v>370.37037037037038</v>
      </c>
      <c r="W2992" t="s">
        <v>8317</v>
      </c>
      <c r="X2992" t="s">
        <v>8357</v>
      </c>
    </row>
    <row r="2993" spans="1:24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21">
        <f t="shared" si="277"/>
        <v>42341.365972222215</v>
      </c>
      <c r="L2993" s="24">
        <v>42341.365972222222</v>
      </c>
      <c r="M2993" s="27">
        <f t="shared" si="278"/>
        <v>12</v>
      </c>
      <c r="N2993" s="27">
        <f t="shared" si="279"/>
        <v>2015</v>
      </c>
      <c r="O2993" s="25" t="str">
        <f t="shared" si="280"/>
        <v>Dec</v>
      </c>
      <c r="P2993" s="19">
        <f t="shared" si="281"/>
        <v>42376.365972222215</v>
      </c>
      <c r="Q2993" t="b">
        <v>0</v>
      </c>
      <c r="R2993">
        <v>93</v>
      </c>
      <c r="S2993" t="b">
        <v>1</v>
      </c>
      <c r="T2993" t="s">
        <v>8303</v>
      </c>
      <c r="U2993" s="8">
        <v>1.0329411764705883</v>
      </c>
      <c r="V2993" s="17">
        <f t="shared" si="276"/>
        <v>94.408602150537632</v>
      </c>
      <c r="W2993" t="s">
        <v>8317</v>
      </c>
      <c r="X2993" t="s">
        <v>8357</v>
      </c>
    </row>
    <row r="2994" spans="1:24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21">
        <f t="shared" si="277"/>
        <v>42740.628819444442</v>
      </c>
      <c r="L2994" s="24">
        <v>42740.628819444442</v>
      </c>
      <c r="M2994" s="27">
        <f t="shared" si="278"/>
        <v>1</v>
      </c>
      <c r="N2994" s="27">
        <f t="shared" si="279"/>
        <v>2017</v>
      </c>
      <c r="O2994" s="25" t="str">
        <f t="shared" si="280"/>
        <v>Jan</v>
      </c>
      <c r="P2994" s="19">
        <f t="shared" si="281"/>
        <v>42762.628819444442</v>
      </c>
      <c r="Q2994" t="b">
        <v>0</v>
      </c>
      <c r="R2994">
        <v>64</v>
      </c>
      <c r="S2994" t="b">
        <v>1</v>
      </c>
      <c r="T2994" t="s">
        <v>8303</v>
      </c>
      <c r="U2994" s="8">
        <v>1.0449999999999999</v>
      </c>
      <c r="V2994" s="17">
        <f t="shared" si="276"/>
        <v>48.984375</v>
      </c>
      <c r="W2994" t="s">
        <v>8317</v>
      </c>
      <c r="X2994" t="s">
        <v>8357</v>
      </c>
    </row>
    <row r="2995" spans="1:24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21">
        <f t="shared" si="277"/>
        <v>42622.559143518512</v>
      </c>
      <c r="L2995" s="24">
        <v>42622.55914351852</v>
      </c>
      <c r="M2995" s="27">
        <f t="shared" si="278"/>
        <v>9</v>
      </c>
      <c r="N2995" s="27">
        <f t="shared" si="279"/>
        <v>2016</v>
      </c>
      <c r="O2995" s="25" t="str">
        <f t="shared" si="280"/>
        <v>Sep</v>
      </c>
      <c r="P2995" s="19">
        <f t="shared" si="281"/>
        <v>42652.559143518512</v>
      </c>
      <c r="Q2995" t="b">
        <v>0</v>
      </c>
      <c r="R2995">
        <v>22</v>
      </c>
      <c r="S2995" t="b">
        <v>1</v>
      </c>
      <c r="T2995" t="s">
        <v>8303</v>
      </c>
      <c r="U2995" s="8">
        <v>1.0029999999999999</v>
      </c>
      <c r="V2995" s="17">
        <f t="shared" si="276"/>
        <v>45.590909090909093</v>
      </c>
      <c r="W2995" t="s">
        <v>8317</v>
      </c>
      <c r="X2995" t="s">
        <v>8357</v>
      </c>
    </row>
    <row r="2996" spans="1:24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21">
        <f t="shared" si="277"/>
        <v>42390.63040509259</v>
      </c>
      <c r="L2996" s="24">
        <v>42390.63040509259</v>
      </c>
      <c r="M2996" s="27">
        <f t="shared" si="278"/>
        <v>1</v>
      </c>
      <c r="N2996" s="27">
        <f t="shared" si="279"/>
        <v>2016</v>
      </c>
      <c r="O2996" s="25" t="str">
        <f t="shared" si="280"/>
        <v>Jan</v>
      </c>
      <c r="P2996" s="19">
        <f t="shared" si="281"/>
        <v>42420.63040509259</v>
      </c>
      <c r="Q2996" t="b">
        <v>0</v>
      </c>
      <c r="R2996">
        <v>59</v>
      </c>
      <c r="S2996" t="b">
        <v>1</v>
      </c>
      <c r="T2996" t="s">
        <v>8303</v>
      </c>
      <c r="U2996" s="8">
        <v>4.577466666666667</v>
      </c>
      <c r="V2996" s="17">
        <f t="shared" si="276"/>
        <v>23.275254237288134</v>
      </c>
      <c r="W2996" t="s">
        <v>8317</v>
      </c>
      <c r="X2996" t="s">
        <v>8357</v>
      </c>
    </row>
    <row r="2997" spans="1:24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21">
        <f t="shared" si="277"/>
        <v>41885.270509259259</v>
      </c>
      <c r="L2997" s="24">
        <v>41885.270509259259</v>
      </c>
      <c r="M2997" s="27">
        <f t="shared" si="278"/>
        <v>9</v>
      </c>
      <c r="N2997" s="27">
        <f t="shared" si="279"/>
        <v>2014</v>
      </c>
      <c r="O2997" s="25" t="str">
        <f t="shared" si="280"/>
        <v>Sep</v>
      </c>
      <c r="P2997" s="19">
        <f t="shared" si="281"/>
        <v>41915.270509259259</v>
      </c>
      <c r="Q2997" t="b">
        <v>0</v>
      </c>
      <c r="R2997">
        <v>249</v>
      </c>
      <c r="S2997" t="b">
        <v>1</v>
      </c>
      <c r="T2997" t="s">
        <v>8303</v>
      </c>
      <c r="U2997" s="8">
        <v>1.0496000000000001</v>
      </c>
      <c r="V2997" s="17">
        <f t="shared" si="276"/>
        <v>63.2289156626506</v>
      </c>
      <c r="W2997" t="s">
        <v>8317</v>
      </c>
      <c r="X2997" t="s">
        <v>8357</v>
      </c>
    </row>
    <row r="2998" spans="1:24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21">
        <f t="shared" si="277"/>
        <v>42724.456840277773</v>
      </c>
      <c r="L2998" s="24">
        <v>42724.45684027778</v>
      </c>
      <c r="M2998" s="27">
        <f t="shared" si="278"/>
        <v>12</v>
      </c>
      <c r="N2998" s="27">
        <f t="shared" si="279"/>
        <v>2016</v>
      </c>
      <c r="O2998" s="25" t="str">
        <f t="shared" si="280"/>
        <v>Dec</v>
      </c>
      <c r="P2998" s="19">
        <f t="shared" si="281"/>
        <v>42754.456840277773</v>
      </c>
      <c r="Q2998" t="b">
        <v>0</v>
      </c>
      <c r="R2998">
        <v>392</v>
      </c>
      <c r="S2998" t="b">
        <v>1</v>
      </c>
      <c r="T2998" t="s">
        <v>8303</v>
      </c>
      <c r="U2998" s="8">
        <v>1.7194285714285715</v>
      </c>
      <c r="V2998" s="17">
        <f t="shared" si="276"/>
        <v>153.5204081632653</v>
      </c>
      <c r="W2998" t="s">
        <v>8317</v>
      </c>
      <c r="X2998" t="s">
        <v>8357</v>
      </c>
    </row>
    <row r="2999" spans="1:24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21">
        <f t="shared" si="277"/>
        <v>42090.704166666663</v>
      </c>
      <c r="L2999" s="24">
        <v>42090.70416666667</v>
      </c>
      <c r="M2999" s="27">
        <f t="shared" si="278"/>
        <v>3</v>
      </c>
      <c r="N2999" s="27">
        <f t="shared" si="279"/>
        <v>2015</v>
      </c>
      <c r="O2999" s="25" t="str">
        <f t="shared" si="280"/>
        <v>Mar</v>
      </c>
      <c r="P2999" s="19">
        <f t="shared" si="281"/>
        <v>42150.704166666663</v>
      </c>
      <c r="Q2999" t="b">
        <v>0</v>
      </c>
      <c r="R2999">
        <v>115</v>
      </c>
      <c r="S2999" t="b">
        <v>1</v>
      </c>
      <c r="T2999" t="s">
        <v>8303</v>
      </c>
      <c r="U2999" s="8">
        <v>1.0373000000000001</v>
      </c>
      <c r="V2999" s="17">
        <f t="shared" si="276"/>
        <v>90.2</v>
      </c>
      <c r="W2999" t="s">
        <v>8317</v>
      </c>
      <c r="X2999" t="s">
        <v>8357</v>
      </c>
    </row>
    <row r="3000" spans="1:24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21">
        <f t="shared" si="277"/>
        <v>42775.525381944441</v>
      </c>
      <c r="L3000" s="24">
        <v>42775.525381944448</v>
      </c>
      <c r="M3000" s="27">
        <f t="shared" si="278"/>
        <v>2</v>
      </c>
      <c r="N3000" s="27">
        <f t="shared" si="279"/>
        <v>2017</v>
      </c>
      <c r="O3000" s="25" t="str">
        <f t="shared" si="280"/>
        <v>Feb</v>
      </c>
      <c r="P3000" s="19">
        <f t="shared" si="281"/>
        <v>42792.999305555553</v>
      </c>
      <c r="Q3000" t="b">
        <v>0</v>
      </c>
      <c r="R3000">
        <v>433</v>
      </c>
      <c r="S3000" t="b">
        <v>1</v>
      </c>
      <c r="T3000" t="s">
        <v>8303</v>
      </c>
      <c r="U3000" s="8">
        <v>1.0302899999999999</v>
      </c>
      <c r="V3000" s="17">
        <f t="shared" si="276"/>
        <v>118.97113163972287</v>
      </c>
      <c r="W3000" t="s">
        <v>8317</v>
      </c>
      <c r="X3000" t="s">
        <v>8357</v>
      </c>
    </row>
    <row r="3001" spans="1:24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21">
        <f t="shared" si="277"/>
        <v>41777.985289351847</v>
      </c>
      <c r="L3001" s="24">
        <v>41777.985289351855</v>
      </c>
      <c r="M3001" s="27">
        <f t="shared" si="278"/>
        <v>5</v>
      </c>
      <c r="N3001" s="27">
        <f t="shared" si="279"/>
        <v>2014</v>
      </c>
      <c r="O3001" s="25" t="str">
        <f t="shared" si="280"/>
        <v>May</v>
      </c>
      <c r="P3001" s="19">
        <f t="shared" si="281"/>
        <v>41805.975694444445</v>
      </c>
      <c r="Q3001" t="b">
        <v>0</v>
      </c>
      <c r="R3001">
        <v>20</v>
      </c>
      <c r="S3001" t="b">
        <v>1</v>
      </c>
      <c r="T3001" t="s">
        <v>8303</v>
      </c>
      <c r="U3001" s="8">
        <v>1.1888888888888889</v>
      </c>
      <c r="V3001" s="17">
        <f t="shared" si="276"/>
        <v>80.25</v>
      </c>
      <c r="W3001" t="s">
        <v>8317</v>
      </c>
      <c r="X3001" t="s">
        <v>8357</v>
      </c>
    </row>
    <row r="3002" spans="1:24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21">
        <f t="shared" si="277"/>
        <v>42780.531944444439</v>
      </c>
      <c r="L3002" s="24">
        <v>42780.531944444447</v>
      </c>
      <c r="M3002" s="27">
        <f t="shared" si="278"/>
        <v>2</v>
      </c>
      <c r="N3002" s="27">
        <f t="shared" si="279"/>
        <v>2017</v>
      </c>
      <c r="O3002" s="25" t="str">
        <f t="shared" si="280"/>
        <v>Feb</v>
      </c>
      <c r="P3002" s="19">
        <f t="shared" si="281"/>
        <v>42794.874999999993</v>
      </c>
      <c r="Q3002" t="b">
        <v>0</v>
      </c>
      <c r="R3002">
        <v>8</v>
      </c>
      <c r="S3002" t="b">
        <v>1</v>
      </c>
      <c r="T3002" t="s">
        <v>8303</v>
      </c>
      <c r="U3002" s="8">
        <v>1</v>
      </c>
      <c r="V3002" s="17">
        <f t="shared" si="276"/>
        <v>62.5</v>
      </c>
      <c r="W3002" t="s">
        <v>8317</v>
      </c>
      <c r="X3002" t="s">
        <v>8357</v>
      </c>
    </row>
    <row r="3003" spans="1:24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21">
        <f t="shared" si="277"/>
        <v>42752.61886574074</v>
      </c>
      <c r="L3003" s="24">
        <v>42752.61886574074</v>
      </c>
      <c r="M3003" s="27">
        <f t="shared" si="278"/>
        <v>1</v>
      </c>
      <c r="N3003" s="27">
        <f t="shared" si="279"/>
        <v>2017</v>
      </c>
      <c r="O3003" s="25" t="str">
        <f t="shared" si="280"/>
        <v>Jan</v>
      </c>
      <c r="P3003" s="19">
        <f t="shared" si="281"/>
        <v>42766.541666666664</v>
      </c>
      <c r="Q3003" t="b">
        <v>0</v>
      </c>
      <c r="R3003">
        <v>175</v>
      </c>
      <c r="S3003" t="b">
        <v>1</v>
      </c>
      <c r="T3003" t="s">
        <v>8303</v>
      </c>
      <c r="U3003" s="8">
        <v>3.1869988910451896</v>
      </c>
      <c r="V3003" s="17">
        <f t="shared" si="276"/>
        <v>131.37719999999999</v>
      </c>
      <c r="W3003" t="s">
        <v>8317</v>
      </c>
      <c r="X3003" t="s">
        <v>8357</v>
      </c>
    </row>
    <row r="3004" spans="1:24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21">
        <f t="shared" si="277"/>
        <v>42534.687291666669</v>
      </c>
      <c r="L3004" s="24">
        <v>42534.687291666669</v>
      </c>
      <c r="M3004" s="27">
        <f t="shared" si="278"/>
        <v>6</v>
      </c>
      <c r="N3004" s="27">
        <f t="shared" si="279"/>
        <v>2016</v>
      </c>
      <c r="O3004" s="25" t="str">
        <f t="shared" si="280"/>
        <v>Jun</v>
      </c>
      <c r="P3004" s="19">
        <f t="shared" si="281"/>
        <v>42564.687291666669</v>
      </c>
      <c r="Q3004" t="b">
        <v>0</v>
      </c>
      <c r="R3004">
        <v>104</v>
      </c>
      <c r="S3004" t="b">
        <v>1</v>
      </c>
      <c r="T3004" t="s">
        <v>8303</v>
      </c>
      <c r="U3004" s="8">
        <v>1.0850614285714286</v>
      </c>
      <c r="V3004" s="17">
        <f t="shared" si="276"/>
        <v>73.032980769230775</v>
      </c>
      <c r="W3004" t="s">
        <v>8317</v>
      </c>
      <c r="X3004" t="s">
        <v>8357</v>
      </c>
    </row>
    <row r="3005" spans="1:24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21">
        <f t="shared" si="277"/>
        <v>41239.627916666665</v>
      </c>
      <c r="L3005" s="24">
        <v>41239.627916666665</v>
      </c>
      <c r="M3005" s="27">
        <f t="shared" si="278"/>
        <v>11</v>
      </c>
      <c r="N3005" s="27">
        <f t="shared" si="279"/>
        <v>2012</v>
      </c>
      <c r="O3005" s="25" t="str">
        <f t="shared" si="280"/>
        <v>Nov</v>
      </c>
      <c r="P3005" s="19">
        <f t="shared" si="281"/>
        <v>41269.627916666665</v>
      </c>
      <c r="Q3005" t="b">
        <v>0</v>
      </c>
      <c r="R3005">
        <v>17</v>
      </c>
      <c r="S3005" t="b">
        <v>1</v>
      </c>
      <c r="T3005" t="s">
        <v>8303</v>
      </c>
      <c r="U3005" s="8">
        <v>1.0116666666666667</v>
      </c>
      <c r="V3005" s="17">
        <f t="shared" si="276"/>
        <v>178.52941176470588</v>
      </c>
      <c r="W3005" t="s">
        <v>8317</v>
      </c>
      <c r="X3005" t="s">
        <v>8357</v>
      </c>
    </row>
    <row r="3006" spans="1:24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21">
        <f t="shared" si="277"/>
        <v>42398.640925925924</v>
      </c>
      <c r="L3006" s="24">
        <v>42398.640925925924</v>
      </c>
      <c r="M3006" s="27">
        <f t="shared" si="278"/>
        <v>1</v>
      </c>
      <c r="N3006" s="27">
        <f t="shared" si="279"/>
        <v>2016</v>
      </c>
      <c r="O3006" s="25" t="str">
        <f t="shared" si="280"/>
        <v>Jan</v>
      </c>
      <c r="P3006" s="19">
        <f t="shared" si="281"/>
        <v>42430.040972222218</v>
      </c>
      <c r="Q3006" t="b">
        <v>0</v>
      </c>
      <c r="R3006">
        <v>277</v>
      </c>
      <c r="S3006" t="b">
        <v>1</v>
      </c>
      <c r="T3006" t="s">
        <v>8303</v>
      </c>
      <c r="U3006" s="8">
        <v>1.12815</v>
      </c>
      <c r="V3006" s="17">
        <f t="shared" si="276"/>
        <v>162.90974729241879</v>
      </c>
      <c r="W3006" t="s">
        <v>8317</v>
      </c>
      <c r="X3006" t="s">
        <v>8357</v>
      </c>
    </row>
    <row r="3007" spans="1:24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21">
        <f t="shared" si="277"/>
        <v>41928.672731481478</v>
      </c>
      <c r="L3007" s="24">
        <v>41928.672731481478</v>
      </c>
      <c r="M3007" s="27">
        <f t="shared" si="278"/>
        <v>10</v>
      </c>
      <c r="N3007" s="27">
        <f t="shared" si="279"/>
        <v>2014</v>
      </c>
      <c r="O3007" s="25" t="str">
        <f t="shared" si="280"/>
        <v>Oct</v>
      </c>
      <c r="P3007" s="19">
        <f t="shared" si="281"/>
        <v>41958.714398148142</v>
      </c>
      <c r="Q3007" t="b">
        <v>0</v>
      </c>
      <c r="R3007">
        <v>118</v>
      </c>
      <c r="S3007" t="b">
        <v>1</v>
      </c>
      <c r="T3007" t="s">
        <v>8303</v>
      </c>
      <c r="U3007" s="8">
        <v>1.2049622641509434</v>
      </c>
      <c r="V3007" s="17">
        <f t="shared" si="276"/>
        <v>108.24237288135593</v>
      </c>
      <c r="W3007" t="s">
        <v>8317</v>
      </c>
      <c r="X3007" t="s">
        <v>8357</v>
      </c>
    </row>
    <row r="3008" spans="1:24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21">
        <f t="shared" si="277"/>
        <v>41888.466493055552</v>
      </c>
      <c r="L3008" s="24">
        <v>41888.466493055559</v>
      </c>
      <c r="M3008" s="27">
        <f t="shared" si="278"/>
        <v>9</v>
      </c>
      <c r="N3008" s="27">
        <f t="shared" si="279"/>
        <v>2014</v>
      </c>
      <c r="O3008" s="25" t="str">
        <f t="shared" si="280"/>
        <v>Sep</v>
      </c>
      <c r="P3008" s="19">
        <f t="shared" si="281"/>
        <v>41918.466493055552</v>
      </c>
      <c r="Q3008" t="b">
        <v>0</v>
      </c>
      <c r="R3008">
        <v>97</v>
      </c>
      <c r="S3008" t="b">
        <v>1</v>
      </c>
      <c r="T3008" t="s">
        <v>8303</v>
      </c>
      <c r="U3008" s="8">
        <v>1.0774999999999999</v>
      </c>
      <c r="V3008" s="17">
        <f t="shared" si="276"/>
        <v>88.865979381443296</v>
      </c>
      <c r="W3008" t="s">
        <v>8317</v>
      </c>
      <c r="X3008" t="s">
        <v>8357</v>
      </c>
    </row>
    <row r="3009" spans="1:24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21">
        <f t="shared" si="277"/>
        <v>41957.54850694444</v>
      </c>
      <c r="L3009" s="24">
        <v>41957.548506944448</v>
      </c>
      <c r="M3009" s="27">
        <f t="shared" si="278"/>
        <v>11</v>
      </c>
      <c r="N3009" s="27">
        <f t="shared" si="279"/>
        <v>2014</v>
      </c>
      <c r="O3009" s="25" t="str">
        <f t="shared" si="280"/>
        <v>Nov</v>
      </c>
      <c r="P3009" s="19">
        <f t="shared" si="281"/>
        <v>41987.54850694444</v>
      </c>
      <c r="Q3009" t="b">
        <v>0</v>
      </c>
      <c r="R3009">
        <v>20</v>
      </c>
      <c r="S3009" t="b">
        <v>1</v>
      </c>
      <c r="T3009" t="s">
        <v>8303</v>
      </c>
      <c r="U3009" s="8">
        <v>1.8</v>
      </c>
      <c r="V3009" s="17">
        <f t="shared" si="276"/>
        <v>54</v>
      </c>
      <c r="W3009" t="s">
        <v>8317</v>
      </c>
      <c r="X3009" t="s">
        <v>8357</v>
      </c>
    </row>
    <row r="3010" spans="1:24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21">
        <f t="shared" si="277"/>
        <v>42098.007905092592</v>
      </c>
      <c r="L3010" s="24">
        <v>42098.007905092592</v>
      </c>
      <c r="M3010" s="27">
        <f t="shared" si="278"/>
        <v>4</v>
      </c>
      <c r="N3010" s="27">
        <f t="shared" si="279"/>
        <v>2015</v>
      </c>
      <c r="O3010" s="25" t="str">
        <f t="shared" si="280"/>
        <v>Apr</v>
      </c>
      <c r="P3010" s="19">
        <f t="shared" si="281"/>
        <v>42119.007905092592</v>
      </c>
      <c r="Q3010" t="b">
        <v>0</v>
      </c>
      <c r="R3010">
        <v>26</v>
      </c>
      <c r="S3010" t="b">
        <v>1</v>
      </c>
      <c r="T3010" t="s">
        <v>8303</v>
      </c>
      <c r="U3010" s="8">
        <v>1.0116666666666667</v>
      </c>
      <c r="V3010" s="17">
        <f t="shared" ref="V3010:V3073" si="282">E3010/R3010</f>
        <v>116.73076923076923</v>
      </c>
      <c r="W3010" t="s">
        <v>8317</v>
      </c>
      <c r="X3010" t="s">
        <v>8357</v>
      </c>
    </row>
    <row r="3011" spans="1:24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21">
        <f t="shared" ref="K3011:K3074" si="283">(J3010/86400)+25569+(-5/24)</f>
        <v>42360.003692129627</v>
      </c>
      <c r="L3011" s="24">
        <v>42360.003692129627</v>
      </c>
      <c r="M3011" s="27">
        <f t="shared" ref="M3011:M3074" si="284">MONTH(L3011)</f>
        <v>12</v>
      </c>
      <c r="N3011" s="27">
        <f t="shared" ref="N3011:N3074" si="285">YEAR(L3011)</f>
        <v>2015</v>
      </c>
      <c r="O3011" s="25" t="str">
        <f t="shared" ref="O3011:O3074" si="286">VLOOKUP($M3011,$AI$3:$AJ$14,2,FALSE)</f>
        <v>Dec</v>
      </c>
      <c r="P3011" s="19">
        <f t="shared" ref="P3011:P3074" si="287">(I3010/86400)+25569+(-5/24)</f>
        <v>42390.003692129627</v>
      </c>
      <c r="Q3011" t="b">
        <v>0</v>
      </c>
      <c r="R3011">
        <v>128</v>
      </c>
      <c r="S3011" t="b">
        <v>1</v>
      </c>
      <c r="T3011" t="s">
        <v>8303</v>
      </c>
      <c r="U3011" s="8">
        <v>1.19756</v>
      </c>
      <c r="V3011" s="17">
        <f t="shared" si="282"/>
        <v>233.8984375</v>
      </c>
      <c r="W3011" t="s">
        <v>8317</v>
      </c>
      <c r="X3011" t="s">
        <v>8357</v>
      </c>
    </row>
    <row r="3012" spans="1:24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21">
        <f t="shared" si="283"/>
        <v>41939.361574074072</v>
      </c>
      <c r="L3012" s="24">
        <v>41939.361574074072</v>
      </c>
      <c r="M3012" s="27">
        <f t="shared" si="284"/>
        <v>10</v>
      </c>
      <c r="N3012" s="27">
        <f t="shared" si="285"/>
        <v>2014</v>
      </c>
      <c r="O3012" s="25" t="str">
        <f t="shared" si="286"/>
        <v>Oct</v>
      </c>
      <c r="P3012" s="19">
        <f t="shared" si="287"/>
        <v>41969.403240740743</v>
      </c>
      <c r="Q3012" t="b">
        <v>0</v>
      </c>
      <c r="R3012">
        <v>15</v>
      </c>
      <c r="S3012" t="b">
        <v>1</v>
      </c>
      <c r="T3012" t="s">
        <v>8303</v>
      </c>
      <c r="U3012" s="8">
        <v>1.58</v>
      </c>
      <c r="V3012" s="17">
        <f t="shared" si="282"/>
        <v>158</v>
      </c>
      <c r="W3012" t="s">
        <v>8317</v>
      </c>
      <c r="X3012" t="s">
        <v>8357</v>
      </c>
    </row>
    <row r="3013" spans="1:24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21">
        <f t="shared" si="283"/>
        <v>41996.624062499999</v>
      </c>
      <c r="L3013" s="24">
        <v>41996.624062499999</v>
      </c>
      <c r="M3013" s="27">
        <f t="shared" si="284"/>
        <v>12</v>
      </c>
      <c r="N3013" s="27">
        <f t="shared" si="285"/>
        <v>2014</v>
      </c>
      <c r="O3013" s="25" t="str">
        <f t="shared" si="286"/>
        <v>Dec</v>
      </c>
      <c r="P3013" s="19">
        <f t="shared" si="287"/>
        <v>42056.624062499999</v>
      </c>
      <c r="Q3013" t="b">
        <v>0</v>
      </c>
      <c r="R3013">
        <v>25</v>
      </c>
      <c r="S3013" t="b">
        <v>1</v>
      </c>
      <c r="T3013" t="s">
        <v>8303</v>
      </c>
      <c r="U3013" s="8">
        <v>1.2366666666666666</v>
      </c>
      <c r="V3013" s="17">
        <f t="shared" si="282"/>
        <v>14.84</v>
      </c>
      <c r="W3013" t="s">
        <v>8317</v>
      </c>
      <c r="X3013" t="s">
        <v>8357</v>
      </c>
    </row>
    <row r="3014" spans="1:24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21">
        <f t="shared" si="283"/>
        <v>42334.260601851849</v>
      </c>
      <c r="L3014" s="24">
        <v>42334.260601851849</v>
      </c>
      <c r="M3014" s="27">
        <f t="shared" si="284"/>
        <v>11</v>
      </c>
      <c r="N3014" s="27">
        <f t="shared" si="285"/>
        <v>2015</v>
      </c>
      <c r="O3014" s="25" t="str">
        <f t="shared" si="286"/>
        <v>Nov</v>
      </c>
      <c r="P3014" s="19">
        <f t="shared" si="287"/>
        <v>42361.749305555553</v>
      </c>
      <c r="Q3014" t="b">
        <v>0</v>
      </c>
      <c r="R3014">
        <v>55</v>
      </c>
      <c r="S3014" t="b">
        <v>1</v>
      </c>
      <c r="T3014" t="s">
        <v>8303</v>
      </c>
      <c r="U3014" s="8">
        <v>1.1712499999999999</v>
      </c>
      <c r="V3014" s="17">
        <f t="shared" si="282"/>
        <v>85.181818181818187</v>
      </c>
      <c r="W3014" t="s">
        <v>8317</v>
      </c>
      <c r="X3014" t="s">
        <v>8357</v>
      </c>
    </row>
    <row r="3015" spans="1:24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21">
        <f t="shared" si="283"/>
        <v>42024.494560185187</v>
      </c>
      <c r="L3015" s="24">
        <v>42024.494560185187</v>
      </c>
      <c r="M3015" s="27">
        <f t="shared" si="284"/>
        <v>1</v>
      </c>
      <c r="N3015" s="27">
        <f t="shared" si="285"/>
        <v>2015</v>
      </c>
      <c r="O3015" s="25" t="str">
        <f t="shared" si="286"/>
        <v>Jan</v>
      </c>
      <c r="P3015" s="19">
        <f t="shared" si="287"/>
        <v>42045.494560185187</v>
      </c>
      <c r="Q3015" t="b">
        <v>0</v>
      </c>
      <c r="R3015">
        <v>107</v>
      </c>
      <c r="S3015" t="b">
        <v>1</v>
      </c>
      <c r="T3015" t="s">
        <v>8303</v>
      </c>
      <c r="U3015" s="8">
        <v>1.5696000000000001</v>
      </c>
      <c r="V3015" s="17">
        <f t="shared" si="282"/>
        <v>146.69158878504672</v>
      </c>
      <c r="W3015" t="s">
        <v>8317</v>
      </c>
      <c r="X3015" t="s">
        <v>8357</v>
      </c>
    </row>
    <row r="3016" spans="1:24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21">
        <f t="shared" si="283"/>
        <v>42146.627881944441</v>
      </c>
      <c r="L3016" s="24">
        <v>42146.627881944441</v>
      </c>
      <c r="M3016" s="27">
        <f t="shared" si="284"/>
        <v>5</v>
      </c>
      <c r="N3016" s="27">
        <f t="shared" si="285"/>
        <v>2015</v>
      </c>
      <c r="O3016" s="25" t="str">
        <f t="shared" si="286"/>
        <v>May</v>
      </c>
      <c r="P3016" s="19">
        <f t="shared" si="287"/>
        <v>42176.627881944441</v>
      </c>
      <c r="Q3016" t="b">
        <v>0</v>
      </c>
      <c r="R3016">
        <v>557</v>
      </c>
      <c r="S3016" t="b">
        <v>1</v>
      </c>
      <c r="T3016" t="s">
        <v>8303</v>
      </c>
      <c r="U3016" s="8">
        <v>1.13104</v>
      </c>
      <c r="V3016" s="17">
        <f t="shared" si="282"/>
        <v>50.764811490125673</v>
      </c>
      <c r="W3016" t="s">
        <v>8317</v>
      </c>
      <c r="X3016" t="s">
        <v>8357</v>
      </c>
    </row>
    <row r="3017" spans="1:24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21">
        <f t="shared" si="283"/>
        <v>41919.915277777771</v>
      </c>
      <c r="L3017" s="24">
        <v>41919.915277777778</v>
      </c>
      <c r="M3017" s="27">
        <f t="shared" si="284"/>
        <v>10</v>
      </c>
      <c r="N3017" s="27">
        <f t="shared" si="285"/>
        <v>2014</v>
      </c>
      <c r="O3017" s="25" t="str">
        <f t="shared" si="286"/>
        <v>Oct</v>
      </c>
      <c r="P3017" s="19">
        <f t="shared" si="287"/>
        <v>41948</v>
      </c>
      <c r="Q3017" t="b">
        <v>0</v>
      </c>
      <c r="R3017">
        <v>40</v>
      </c>
      <c r="S3017" t="b">
        <v>1</v>
      </c>
      <c r="T3017" t="s">
        <v>8303</v>
      </c>
      <c r="U3017" s="8">
        <v>1.0317647058823529</v>
      </c>
      <c r="V3017" s="17">
        <f t="shared" si="282"/>
        <v>87.7</v>
      </c>
      <c r="W3017" t="s">
        <v>8317</v>
      </c>
      <c r="X3017" t="s">
        <v>8357</v>
      </c>
    </row>
    <row r="3018" spans="1:24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21">
        <f t="shared" si="283"/>
        <v>41785.518958333334</v>
      </c>
      <c r="L3018" s="24">
        <v>41785.518958333334</v>
      </c>
      <c r="M3018" s="27">
        <f t="shared" si="284"/>
        <v>5</v>
      </c>
      <c r="N3018" s="27">
        <f t="shared" si="285"/>
        <v>2014</v>
      </c>
      <c r="O3018" s="25" t="str">
        <f t="shared" si="286"/>
        <v>May</v>
      </c>
      <c r="P3018" s="19">
        <f t="shared" si="287"/>
        <v>41800.958333333328</v>
      </c>
      <c r="Q3018" t="b">
        <v>0</v>
      </c>
      <c r="R3018">
        <v>36</v>
      </c>
      <c r="S3018" t="b">
        <v>1</v>
      </c>
      <c r="T3018" t="s">
        <v>8303</v>
      </c>
      <c r="U3018" s="8">
        <v>1.0261176470588236</v>
      </c>
      <c r="V3018" s="17">
        <f t="shared" si="282"/>
        <v>242.27777777777777</v>
      </c>
      <c r="W3018" t="s">
        <v>8317</v>
      </c>
      <c r="X3018" t="s">
        <v>8357</v>
      </c>
    </row>
    <row r="3019" spans="1:24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21">
        <f t="shared" si="283"/>
        <v>41778.339722222219</v>
      </c>
      <c r="L3019" s="24">
        <v>41778.339722222219</v>
      </c>
      <c r="M3019" s="27">
        <f t="shared" si="284"/>
        <v>5</v>
      </c>
      <c r="N3019" s="27">
        <f t="shared" si="285"/>
        <v>2014</v>
      </c>
      <c r="O3019" s="25" t="str">
        <f t="shared" si="286"/>
        <v>May</v>
      </c>
      <c r="P3019" s="19">
        <f t="shared" si="287"/>
        <v>41838.339722222219</v>
      </c>
      <c r="Q3019" t="b">
        <v>0</v>
      </c>
      <c r="R3019">
        <v>159</v>
      </c>
      <c r="S3019" t="b">
        <v>1</v>
      </c>
      <c r="T3019" t="s">
        <v>8303</v>
      </c>
      <c r="U3019" s="8">
        <v>1.0584090909090909</v>
      </c>
      <c r="V3019" s="17">
        <f t="shared" si="282"/>
        <v>146.44654088050314</v>
      </c>
      <c r="W3019" t="s">
        <v>8317</v>
      </c>
      <c r="X3019" t="s">
        <v>8357</v>
      </c>
    </row>
    <row r="3020" spans="1:24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21">
        <f t="shared" si="283"/>
        <v>41841.641701388886</v>
      </c>
      <c r="L3020" s="24">
        <v>41841.641701388886</v>
      </c>
      <c r="M3020" s="27">
        <f t="shared" si="284"/>
        <v>7</v>
      </c>
      <c r="N3020" s="27">
        <f t="shared" si="285"/>
        <v>2014</v>
      </c>
      <c r="O3020" s="25" t="str">
        <f t="shared" si="286"/>
        <v>Jul</v>
      </c>
      <c r="P3020" s="19">
        <f t="shared" si="287"/>
        <v>41871.641701388886</v>
      </c>
      <c r="Q3020" t="b">
        <v>0</v>
      </c>
      <c r="R3020">
        <v>41</v>
      </c>
      <c r="S3020" t="b">
        <v>1</v>
      </c>
      <c r="T3020" t="s">
        <v>8303</v>
      </c>
      <c r="U3020" s="8">
        <v>1.0071428571428571</v>
      </c>
      <c r="V3020" s="17">
        <f t="shared" si="282"/>
        <v>103.17073170731707</v>
      </c>
      <c r="W3020" t="s">
        <v>8317</v>
      </c>
      <c r="X3020" t="s">
        <v>8357</v>
      </c>
    </row>
    <row r="3021" spans="1:24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21">
        <f t="shared" si="283"/>
        <v>42163.09</v>
      </c>
      <c r="L3021" s="24">
        <v>42163.09</v>
      </c>
      <c r="M3021" s="27">
        <f t="shared" si="284"/>
        <v>6</v>
      </c>
      <c r="N3021" s="27">
        <f t="shared" si="285"/>
        <v>2015</v>
      </c>
      <c r="O3021" s="25" t="str">
        <f t="shared" si="286"/>
        <v>Jun</v>
      </c>
      <c r="P3021" s="19">
        <f t="shared" si="287"/>
        <v>42205.708333333336</v>
      </c>
      <c r="Q3021" t="b">
        <v>0</v>
      </c>
      <c r="R3021">
        <v>226</v>
      </c>
      <c r="S3021" t="b">
        <v>1</v>
      </c>
      <c r="T3021" t="s">
        <v>8303</v>
      </c>
      <c r="U3021" s="8">
        <v>1.2123333333333333</v>
      </c>
      <c r="V3021" s="17">
        <f t="shared" si="282"/>
        <v>80.464601769911511</v>
      </c>
      <c r="W3021" t="s">
        <v>8317</v>
      </c>
      <c r="X3021" t="s">
        <v>8357</v>
      </c>
    </row>
    <row r="3022" spans="1:24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21">
        <f t="shared" si="283"/>
        <v>41758.625231481477</v>
      </c>
      <c r="L3022" s="24">
        <v>41758.625231481485</v>
      </c>
      <c r="M3022" s="27">
        <f t="shared" si="284"/>
        <v>4</v>
      </c>
      <c r="N3022" s="27">
        <f t="shared" si="285"/>
        <v>2014</v>
      </c>
      <c r="O3022" s="25" t="str">
        <f t="shared" si="286"/>
        <v>Apr</v>
      </c>
      <c r="P3022" s="19">
        <f t="shared" si="287"/>
        <v>41785.916666666664</v>
      </c>
      <c r="Q3022" t="b">
        <v>0</v>
      </c>
      <c r="R3022">
        <v>30</v>
      </c>
      <c r="S3022" t="b">
        <v>1</v>
      </c>
      <c r="T3022" t="s">
        <v>8303</v>
      </c>
      <c r="U3022" s="8">
        <v>1.0057142857142858</v>
      </c>
      <c r="V3022" s="17">
        <f t="shared" si="282"/>
        <v>234.66666666666666</v>
      </c>
      <c r="W3022" t="s">
        <v>8317</v>
      </c>
      <c r="X3022" t="s">
        <v>8357</v>
      </c>
    </row>
    <row r="3023" spans="1:24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21">
        <f t="shared" si="283"/>
        <v>42170.638113425921</v>
      </c>
      <c r="L3023" s="24">
        <v>42170.638113425928</v>
      </c>
      <c r="M3023" s="27">
        <f t="shared" si="284"/>
        <v>6</v>
      </c>
      <c r="N3023" s="27">
        <f t="shared" si="285"/>
        <v>2015</v>
      </c>
      <c r="O3023" s="25" t="str">
        <f t="shared" si="286"/>
        <v>Jun</v>
      </c>
      <c r="P3023" s="19">
        <f t="shared" si="287"/>
        <v>42230.638113425921</v>
      </c>
      <c r="Q3023" t="b">
        <v>0</v>
      </c>
      <c r="R3023">
        <v>103</v>
      </c>
      <c r="S3023" t="b">
        <v>1</v>
      </c>
      <c r="T3023" t="s">
        <v>8303</v>
      </c>
      <c r="U3023" s="8">
        <v>1.1602222222222223</v>
      </c>
      <c r="V3023" s="17">
        <f t="shared" si="282"/>
        <v>50.689320388349515</v>
      </c>
      <c r="W3023" t="s">
        <v>8317</v>
      </c>
      <c r="X3023" t="s">
        <v>8357</v>
      </c>
    </row>
    <row r="3024" spans="1:24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21">
        <f t="shared" si="283"/>
        <v>42660.410520833328</v>
      </c>
      <c r="L3024" s="24">
        <v>42660.410520833335</v>
      </c>
      <c r="M3024" s="27">
        <f t="shared" si="284"/>
        <v>10</v>
      </c>
      <c r="N3024" s="27">
        <f t="shared" si="285"/>
        <v>2016</v>
      </c>
      <c r="O3024" s="25" t="str">
        <f t="shared" si="286"/>
        <v>Oct</v>
      </c>
      <c r="P3024" s="19">
        <f t="shared" si="287"/>
        <v>42696.040972222218</v>
      </c>
      <c r="Q3024" t="b">
        <v>0</v>
      </c>
      <c r="R3024">
        <v>62</v>
      </c>
      <c r="S3024" t="b">
        <v>1</v>
      </c>
      <c r="T3024" t="s">
        <v>8303</v>
      </c>
      <c r="U3024" s="8">
        <v>1.0087999999999999</v>
      </c>
      <c r="V3024" s="17">
        <f t="shared" si="282"/>
        <v>162.70967741935485</v>
      </c>
      <c r="W3024" t="s">
        <v>8317</v>
      </c>
      <c r="X3024" t="s">
        <v>8357</v>
      </c>
    </row>
    <row r="3025" spans="1:24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21">
        <f t="shared" si="283"/>
        <v>42564.745474537034</v>
      </c>
      <c r="L3025" s="24">
        <v>42564.745474537034</v>
      </c>
      <c r="M3025" s="27">
        <f t="shared" si="284"/>
        <v>7</v>
      </c>
      <c r="N3025" s="27">
        <f t="shared" si="285"/>
        <v>2016</v>
      </c>
      <c r="O3025" s="25" t="str">
        <f t="shared" si="286"/>
        <v>Jul</v>
      </c>
      <c r="P3025" s="19">
        <f t="shared" si="287"/>
        <v>42609.745474537034</v>
      </c>
      <c r="Q3025" t="b">
        <v>0</v>
      </c>
      <c r="R3025">
        <v>6</v>
      </c>
      <c r="S3025" t="b">
        <v>1</v>
      </c>
      <c r="T3025" t="s">
        <v>8303</v>
      </c>
      <c r="U3025" s="8">
        <v>1.03</v>
      </c>
      <c r="V3025" s="17">
        <f t="shared" si="282"/>
        <v>120.16666666666667</v>
      </c>
      <c r="W3025" t="s">
        <v>8317</v>
      </c>
      <c r="X3025" t="s">
        <v>8357</v>
      </c>
    </row>
    <row r="3026" spans="1:24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21">
        <f t="shared" si="283"/>
        <v>42121.467430555553</v>
      </c>
      <c r="L3026" s="24">
        <v>42121.467430555553</v>
      </c>
      <c r="M3026" s="27">
        <f t="shared" si="284"/>
        <v>4</v>
      </c>
      <c r="N3026" s="27">
        <f t="shared" si="285"/>
        <v>2015</v>
      </c>
      <c r="O3026" s="25" t="str">
        <f t="shared" si="286"/>
        <v>Apr</v>
      </c>
      <c r="P3026" s="19">
        <f t="shared" si="287"/>
        <v>42166.467430555553</v>
      </c>
      <c r="Q3026" t="b">
        <v>0</v>
      </c>
      <c r="R3026">
        <v>182</v>
      </c>
      <c r="S3026" t="b">
        <v>1</v>
      </c>
      <c r="T3026" t="s">
        <v>8303</v>
      </c>
      <c r="U3026" s="8">
        <v>2.4641999999999999</v>
      </c>
      <c r="V3026" s="17">
        <f t="shared" si="282"/>
        <v>67.697802197802204</v>
      </c>
      <c r="W3026" t="s">
        <v>8317</v>
      </c>
      <c r="X3026" t="s">
        <v>8357</v>
      </c>
    </row>
    <row r="3027" spans="1:24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21">
        <f t="shared" si="283"/>
        <v>41158.785590277774</v>
      </c>
      <c r="L3027" s="24">
        <v>41158.785590277781</v>
      </c>
      <c r="M3027" s="27">
        <f t="shared" si="284"/>
        <v>9</v>
      </c>
      <c r="N3027" s="27">
        <f t="shared" si="285"/>
        <v>2012</v>
      </c>
      <c r="O3027" s="25" t="str">
        <f t="shared" si="286"/>
        <v>Sep</v>
      </c>
      <c r="P3027" s="19">
        <f t="shared" si="287"/>
        <v>41188.785590277774</v>
      </c>
      <c r="Q3027" t="b">
        <v>0</v>
      </c>
      <c r="R3027">
        <v>145</v>
      </c>
      <c r="S3027" t="b">
        <v>1</v>
      </c>
      <c r="T3027" t="s">
        <v>8303</v>
      </c>
      <c r="U3027" s="8">
        <v>3.0219999999999998</v>
      </c>
      <c r="V3027" s="17">
        <f t="shared" si="282"/>
        <v>52.103448275862071</v>
      </c>
      <c r="W3027" t="s">
        <v>8317</v>
      </c>
      <c r="X3027" t="s">
        <v>8357</v>
      </c>
    </row>
    <row r="3028" spans="1:24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21">
        <f t="shared" si="283"/>
        <v>41761.301076388889</v>
      </c>
      <c r="L3028" s="24">
        <v>41761.301076388889</v>
      </c>
      <c r="M3028" s="27">
        <f t="shared" si="284"/>
        <v>5</v>
      </c>
      <c r="N3028" s="27">
        <f t="shared" si="285"/>
        <v>2014</v>
      </c>
      <c r="O3028" s="25" t="str">
        <f t="shared" si="286"/>
        <v>May</v>
      </c>
      <c r="P3028" s="19">
        <f t="shared" si="287"/>
        <v>41789.458333333328</v>
      </c>
      <c r="Q3028" t="b">
        <v>0</v>
      </c>
      <c r="R3028">
        <v>25</v>
      </c>
      <c r="S3028" t="b">
        <v>1</v>
      </c>
      <c r="T3028" t="s">
        <v>8303</v>
      </c>
      <c r="U3028" s="8">
        <v>1.4333333333333333</v>
      </c>
      <c r="V3028" s="17">
        <f t="shared" si="282"/>
        <v>51.6</v>
      </c>
      <c r="W3028" t="s">
        <v>8317</v>
      </c>
      <c r="X3028" t="s">
        <v>8357</v>
      </c>
    </row>
    <row r="3029" spans="1:24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21">
        <f t="shared" si="283"/>
        <v>42783.251064814809</v>
      </c>
      <c r="L3029" s="24">
        <v>42783.251064814816</v>
      </c>
      <c r="M3029" s="27">
        <f t="shared" si="284"/>
        <v>2</v>
      </c>
      <c r="N3029" s="27">
        <f t="shared" si="285"/>
        <v>2017</v>
      </c>
      <c r="O3029" s="25" t="str">
        <f t="shared" si="286"/>
        <v>Feb</v>
      </c>
      <c r="P3029" s="19">
        <f t="shared" si="287"/>
        <v>42797.251064814809</v>
      </c>
      <c r="Q3029" t="b">
        <v>0</v>
      </c>
      <c r="R3029">
        <v>320</v>
      </c>
      <c r="S3029" t="b">
        <v>1</v>
      </c>
      <c r="T3029" t="s">
        <v>8303</v>
      </c>
      <c r="U3029" s="8">
        <v>1.3144</v>
      </c>
      <c r="V3029" s="17">
        <f t="shared" si="282"/>
        <v>164.3</v>
      </c>
      <c r="W3029" t="s">
        <v>8317</v>
      </c>
      <c r="X3029" t="s">
        <v>8357</v>
      </c>
    </row>
    <row r="3030" spans="1:24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21">
        <f t="shared" si="283"/>
        <v>42053.49596064815</v>
      </c>
      <c r="L3030" s="24">
        <v>42053.49596064815</v>
      </c>
      <c r="M3030" s="27">
        <f t="shared" si="284"/>
        <v>2</v>
      </c>
      <c r="N3030" s="27">
        <f t="shared" si="285"/>
        <v>2015</v>
      </c>
      <c r="O3030" s="25" t="str">
        <f t="shared" si="286"/>
        <v>Feb</v>
      </c>
      <c r="P3030" s="19">
        <f t="shared" si="287"/>
        <v>42083.454293981478</v>
      </c>
      <c r="Q3030" t="b">
        <v>0</v>
      </c>
      <c r="R3030">
        <v>99</v>
      </c>
      <c r="S3030" t="b">
        <v>1</v>
      </c>
      <c r="T3030" t="s">
        <v>8303</v>
      </c>
      <c r="U3030" s="8">
        <v>1.6801999999999999</v>
      </c>
      <c r="V3030" s="17">
        <f t="shared" si="282"/>
        <v>84.858585858585855</v>
      </c>
      <c r="W3030" t="s">
        <v>8317</v>
      </c>
      <c r="X3030" t="s">
        <v>8357</v>
      </c>
    </row>
    <row r="3031" spans="1:24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21">
        <f t="shared" si="283"/>
        <v>42567.055844907409</v>
      </c>
      <c r="L3031" s="24">
        <v>42567.055844907409</v>
      </c>
      <c r="M3031" s="27">
        <f t="shared" si="284"/>
        <v>7</v>
      </c>
      <c r="N3031" s="27">
        <f t="shared" si="285"/>
        <v>2016</v>
      </c>
      <c r="O3031" s="25" t="str">
        <f t="shared" si="286"/>
        <v>Jul</v>
      </c>
      <c r="P3031" s="19">
        <f t="shared" si="287"/>
        <v>42597.055844907409</v>
      </c>
      <c r="Q3031" t="b">
        <v>0</v>
      </c>
      <c r="R3031">
        <v>348</v>
      </c>
      <c r="S3031" t="b">
        <v>1</v>
      </c>
      <c r="T3031" t="s">
        <v>8303</v>
      </c>
      <c r="U3031" s="8">
        <v>1.0967666666666667</v>
      </c>
      <c r="V3031" s="17">
        <f t="shared" si="282"/>
        <v>94.548850574712645</v>
      </c>
      <c r="W3031" t="s">
        <v>8317</v>
      </c>
      <c r="X3031" t="s">
        <v>8357</v>
      </c>
    </row>
    <row r="3032" spans="1:24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21">
        <f t="shared" si="283"/>
        <v>41932.500543981478</v>
      </c>
      <c r="L3032" s="24">
        <v>41932.500543981485</v>
      </c>
      <c r="M3032" s="27">
        <f t="shared" si="284"/>
        <v>10</v>
      </c>
      <c r="N3032" s="27">
        <f t="shared" si="285"/>
        <v>2014</v>
      </c>
      <c r="O3032" s="25" t="str">
        <f t="shared" si="286"/>
        <v>Oct</v>
      </c>
      <c r="P3032" s="19">
        <f t="shared" si="287"/>
        <v>41960.982638888883</v>
      </c>
      <c r="Q3032" t="b">
        <v>0</v>
      </c>
      <c r="R3032">
        <v>41</v>
      </c>
      <c r="S3032" t="b">
        <v>1</v>
      </c>
      <c r="T3032" t="s">
        <v>8303</v>
      </c>
      <c r="U3032" s="8">
        <v>1.0668571428571429</v>
      </c>
      <c r="V3032" s="17">
        <f t="shared" si="282"/>
        <v>45.536585365853661</v>
      </c>
      <c r="W3032" t="s">
        <v>8317</v>
      </c>
      <c r="X3032" t="s">
        <v>8357</v>
      </c>
    </row>
    <row r="3033" spans="1:24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21">
        <f t="shared" si="283"/>
        <v>42233.5390162037</v>
      </c>
      <c r="L3033" s="24">
        <v>42233.5390162037</v>
      </c>
      <c r="M3033" s="27">
        <f t="shared" si="284"/>
        <v>8</v>
      </c>
      <c r="N3033" s="27">
        <f t="shared" si="285"/>
        <v>2015</v>
      </c>
      <c r="O3033" s="25" t="str">
        <f t="shared" si="286"/>
        <v>Aug</v>
      </c>
      <c r="P3033" s="19">
        <f t="shared" si="287"/>
        <v>42263.5390162037</v>
      </c>
      <c r="Q3033" t="b">
        <v>0</v>
      </c>
      <c r="R3033">
        <v>29</v>
      </c>
      <c r="S3033" t="b">
        <v>1</v>
      </c>
      <c r="T3033" t="s">
        <v>8303</v>
      </c>
      <c r="U3033" s="8">
        <v>1</v>
      </c>
      <c r="V3033" s="17">
        <f t="shared" si="282"/>
        <v>51.724137931034484</v>
      </c>
      <c r="W3033" t="s">
        <v>8317</v>
      </c>
      <c r="X3033" t="s">
        <v>8357</v>
      </c>
    </row>
    <row r="3034" spans="1:24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21">
        <f t="shared" si="283"/>
        <v>42597.674155092587</v>
      </c>
      <c r="L3034" s="24">
        <v>42597.674155092594</v>
      </c>
      <c r="M3034" s="27">
        <f t="shared" si="284"/>
        <v>8</v>
      </c>
      <c r="N3034" s="27">
        <f t="shared" si="285"/>
        <v>2016</v>
      </c>
      <c r="O3034" s="25" t="str">
        <f t="shared" si="286"/>
        <v>Aug</v>
      </c>
      <c r="P3034" s="19">
        <f t="shared" si="287"/>
        <v>42657.674155092587</v>
      </c>
      <c r="Q3034" t="b">
        <v>0</v>
      </c>
      <c r="R3034">
        <v>25</v>
      </c>
      <c r="S3034" t="b">
        <v>1</v>
      </c>
      <c r="T3034" t="s">
        <v>8303</v>
      </c>
      <c r="U3034" s="8">
        <v>1.272</v>
      </c>
      <c r="V3034" s="17">
        <f t="shared" si="282"/>
        <v>50.88</v>
      </c>
      <c r="W3034" t="s">
        <v>8317</v>
      </c>
      <c r="X3034" t="s">
        <v>8357</v>
      </c>
    </row>
    <row r="3035" spans="1:24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21">
        <f t="shared" si="283"/>
        <v>42227.836331018516</v>
      </c>
      <c r="L3035" s="24">
        <v>42227.836331018516</v>
      </c>
      <c r="M3035" s="27">
        <f t="shared" si="284"/>
        <v>8</v>
      </c>
      <c r="N3035" s="27">
        <f t="shared" si="285"/>
        <v>2015</v>
      </c>
      <c r="O3035" s="25" t="str">
        <f t="shared" si="286"/>
        <v>Aug</v>
      </c>
      <c r="P3035" s="19">
        <f t="shared" si="287"/>
        <v>42257.836331018516</v>
      </c>
      <c r="Q3035" t="b">
        <v>0</v>
      </c>
      <c r="R3035">
        <v>23</v>
      </c>
      <c r="S3035" t="b">
        <v>1</v>
      </c>
      <c r="T3035" t="s">
        <v>8303</v>
      </c>
      <c r="U3035" s="8">
        <v>1.4653333333333334</v>
      </c>
      <c r="V3035" s="17">
        <f t="shared" si="282"/>
        <v>191.13043478260869</v>
      </c>
      <c r="W3035" t="s">
        <v>8317</v>
      </c>
      <c r="X3035" t="s">
        <v>8357</v>
      </c>
    </row>
    <row r="3036" spans="1:24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21">
        <f t="shared" si="283"/>
        <v>42569.901909722219</v>
      </c>
      <c r="L3036" s="24">
        <v>42569.901909722219</v>
      </c>
      <c r="M3036" s="27">
        <f t="shared" si="284"/>
        <v>7</v>
      </c>
      <c r="N3036" s="27">
        <f t="shared" si="285"/>
        <v>2016</v>
      </c>
      <c r="O3036" s="25" t="str">
        <f t="shared" si="286"/>
        <v>Jul</v>
      </c>
      <c r="P3036" s="19">
        <f t="shared" si="287"/>
        <v>42599.901909722219</v>
      </c>
      <c r="Q3036" t="b">
        <v>0</v>
      </c>
      <c r="R3036">
        <v>1260</v>
      </c>
      <c r="S3036" t="b">
        <v>1</v>
      </c>
      <c r="T3036" t="s">
        <v>8303</v>
      </c>
      <c r="U3036" s="8">
        <v>1.1253599999999999</v>
      </c>
      <c r="V3036" s="17">
        <f t="shared" si="282"/>
        <v>89.314285714285717</v>
      </c>
      <c r="W3036" t="s">
        <v>8317</v>
      </c>
      <c r="X3036" t="s">
        <v>8357</v>
      </c>
    </row>
    <row r="3037" spans="1:24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21">
        <f t="shared" si="283"/>
        <v>42644.327025462961</v>
      </c>
      <c r="L3037" s="24">
        <v>42644.327025462961</v>
      </c>
      <c r="M3037" s="27">
        <f t="shared" si="284"/>
        <v>10</v>
      </c>
      <c r="N3037" s="27">
        <f t="shared" si="285"/>
        <v>2016</v>
      </c>
      <c r="O3037" s="25" t="str">
        <f t="shared" si="286"/>
        <v>Oct</v>
      </c>
      <c r="P3037" s="19">
        <f t="shared" si="287"/>
        <v>42674.957638888889</v>
      </c>
      <c r="Q3037" t="b">
        <v>0</v>
      </c>
      <c r="R3037">
        <v>307</v>
      </c>
      <c r="S3037" t="b">
        <v>1</v>
      </c>
      <c r="T3037" t="s">
        <v>8303</v>
      </c>
      <c r="U3037" s="8">
        <v>1.0878684000000001</v>
      </c>
      <c r="V3037" s="17">
        <f t="shared" si="282"/>
        <v>88.588631921824103</v>
      </c>
      <c r="W3037" t="s">
        <v>8317</v>
      </c>
      <c r="X3037" t="s">
        <v>8357</v>
      </c>
    </row>
    <row r="3038" spans="1:24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21">
        <f t="shared" si="283"/>
        <v>41368.351956018516</v>
      </c>
      <c r="L3038" s="24">
        <v>41368.351956018516</v>
      </c>
      <c r="M3038" s="27">
        <f t="shared" si="284"/>
        <v>4</v>
      </c>
      <c r="N3038" s="27">
        <f t="shared" si="285"/>
        <v>2013</v>
      </c>
      <c r="O3038" s="25" t="str">
        <f t="shared" si="286"/>
        <v>Apr</v>
      </c>
      <c r="P3038" s="19">
        <f t="shared" si="287"/>
        <v>41398.351956018516</v>
      </c>
      <c r="Q3038" t="b">
        <v>0</v>
      </c>
      <c r="R3038">
        <v>329</v>
      </c>
      <c r="S3038" t="b">
        <v>1</v>
      </c>
      <c r="T3038" t="s">
        <v>8303</v>
      </c>
      <c r="U3038" s="8">
        <v>1.26732</v>
      </c>
      <c r="V3038" s="17">
        <f t="shared" si="282"/>
        <v>96.300911854103347</v>
      </c>
      <c r="W3038" t="s">
        <v>8317</v>
      </c>
      <c r="X3038" t="s">
        <v>8357</v>
      </c>
    </row>
    <row r="3039" spans="1:24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21">
        <f t="shared" si="283"/>
        <v>41466.576898148145</v>
      </c>
      <c r="L3039" s="24">
        <v>41466.576898148145</v>
      </c>
      <c r="M3039" s="27">
        <f t="shared" si="284"/>
        <v>7</v>
      </c>
      <c r="N3039" s="27">
        <f t="shared" si="285"/>
        <v>2013</v>
      </c>
      <c r="O3039" s="25" t="str">
        <f t="shared" si="286"/>
        <v>Jul</v>
      </c>
      <c r="P3039" s="19">
        <f t="shared" si="287"/>
        <v>41502.290972222218</v>
      </c>
      <c r="Q3039" t="b">
        <v>0</v>
      </c>
      <c r="R3039">
        <v>32</v>
      </c>
      <c r="S3039" t="b">
        <v>1</v>
      </c>
      <c r="T3039" t="s">
        <v>8303</v>
      </c>
      <c r="U3039" s="8">
        <v>2.1320000000000001</v>
      </c>
      <c r="V3039" s="17">
        <f t="shared" si="282"/>
        <v>33.3125</v>
      </c>
      <c r="W3039" t="s">
        <v>8317</v>
      </c>
      <c r="X3039" t="s">
        <v>8357</v>
      </c>
    </row>
    <row r="3040" spans="1:24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21">
        <f t="shared" si="283"/>
        <v>40378.684872685182</v>
      </c>
      <c r="L3040" s="24">
        <v>40378.684872685182</v>
      </c>
      <c r="M3040" s="27">
        <f t="shared" si="284"/>
        <v>7</v>
      </c>
      <c r="N3040" s="27">
        <f t="shared" si="285"/>
        <v>2010</v>
      </c>
      <c r="O3040" s="25" t="str">
        <f t="shared" si="286"/>
        <v>Jul</v>
      </c>
      <c r="P3040" s="19">
        <f t="shared" si="287"/>
        <v>40452.999305555553</v>
      </c>
      <c r="Q3040" t="b">
        <v>0</v>
      </c>
      <c r="R3040">
        <v>27</v>
      </c>
      <c r="S3040" t="b">
        <v>1</v>
      </c>
      <c r="T3040" t="s">
        <v>8303</v>
      </c>
      <c r="U3040" s="8">
        <v>1.0049999999999999</v>
      </c>
      <c r="V3040" s="17">
        <f t="shared" si="282"/>
        <v>37.222222222222221</v>
      </c>
      <c r="W3040" t="s">
        <v>8317</v>
      </c>
      <c r="X3040" t="s">
        <v>8357</v>
      </c>
    </row>
    <row r="3041" spans="1:24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21">
        <f t="shared" si="283"/>
        <v>42373.043946759259</v>
      </c>
      <c r="L3041" s="24">
        <v>42373.043946759259</v>
      </c>
      <c r="M3041" s="27">
        <f t="shared" si="284"/>
        <v>1</v>
      </c>
      <c r="N3041" s="27">
        <f t="shared" si="285"/>
        <v>2016</v>
      </c>
      <c r="O3041" s="25" t="str">
        <f t="shared" si="286"/>
        <v>Jan</v>
      </c>
      <c r="P3041" s="19">
        <f t="shared" si="287"/>
        <v>42433.043946759259</v>
      </c>
      <c r="Q3041" t="b">
        <v>0</v>
      </c>
      <c r="R3041">
        <v>236</v>
      </c>
      <c r="S3041" t="b">
        <v>1</v>
      </c>
      <c r="T3041" t="s">
        <v>8303</v>
      </c>
      <c r="U3041" s="8">
        <v>1.0871389999999999</v>
      </c>
      <c r="V3041" s="17">
        <f t="shared" si="282"/>
        <v>92.130423728813554</v>
      </c>
      <c r="W3041" t="s">
        <v>8317</v>
      </c>
      <c r="X3041" t="s">
        <v>8357</v>
      </c>
    </row>
    <row r="3042" spans="1:24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21">
        <f t="shared" si="283"/>
        <v>41610.586087962962</v>
      </c>
      <c r="L3042" s="24">
        <v>41610.586087962962</v>
      </c>
      <c r="M3042" s="27">
        <f t="shared" si="284"/>
        <v>12</v>
      </c>
      <c r="N3042" s="27">
        <f t="shared" si="285"/>
        <v>2013</v>
      </c>
      <c r="O3042" s="25" t="str">
        <f t="shared" si="286"/>
        <v>Dec</v>
      </c>
      <c r="P3042" s="19">
        <f t="shared" si="287"/>
        <v>41637.124305555553</v>
      </c>
      <c r="Q3042" t="b">
        <v>0</v>
      </c>
      <c r="R3042">
        <v>42</v>
      </c>
      <c r="S3042" t="b">
        <v>1</v>
      </c>
      <c r="T3042" t="s">
        <v>8303</v>
      </c>
      <c r="U3042" s="8">
        <v>1.075</v>
      </c>
      <c r="V3042" s="17">
        <f t="shared" si="282"/>
        <v>76.785714285714292</v>
      </c>
      <c r="W3042" t="s">
        <v>8317</v>
      </c>
      <c r="X3042" t="s">
        <v>8357</v>
      </c>
    </row>
    <row r="3043" spans="1:24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21">
        <f t="shared" si="283"/>
        <v>42177.583576388883</v>
      </c>
      <c r="L3043" s="24">
        <v>42177.58357638889</v>
      </c>
      <c r="M3043" s="27">
        <f t="shared" si="284"/>
        <v>6</v>
      </c>
      <c r="N3043" s="27">
        <f t="shared" si="285"/>
        <v>2015</v>
      </c>
      <c r="O3043" s="25" t="str">
        <f t="shared" si="286"/>
        <v>Jun</v>
      </c>
      <c r="P3043" s="19">
        <f t="shared" si="287"/>
        <v>42181.749999999993</v>
      </c>
      <c r="Q3043" t="b">
        <v>0</v>
      </c>
      <c r="R3043">
        <v>95</v>
      </c>
      <c r="S3043" t="b">
        <v>1</v>
      </c>
      <c r="T3043" t="s">
        <v>8303</v>
      </c>
      <c r="U3043" s="8">
        <v>1.1048192771084338</v>
      </c>
      <c r="V3043" s="17">
        <f t="shared" si="282"/>
        <v>96.526315789473685</v>
      </c>
      <c r="W3043" t="s">
        <v>8317</v>
      </c>
      <c r="X3043" t="s">
        <v>8357</v>
      </c>
    </row>
    <row r="3044" spans="1:24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21">
        <f t="shared" si="283"/>
        <v>42359.660277777781</v>
      </c>
      <c r="L3044" s="24">
        <v>42359.660277777781</v>
      </c>
      <c r="M3044" s="27">
        <f t="shared" si="284"/>
        <v>12</v>
      </c>
      <c r="N3044" s="27">
        <f t="shared" si="285"/>
        <v>2015</v>
      </c>
      <c r="O3044" s="25" t="str">
        <f t="shared" si="286"/>
        <v>Dec</v>
      </c>
      <c r="P3044" s="19">
        <f t="shared" si="287"/>
        <v>42389.660277777781</v>
      </c>
      <c r="Q3044" t="b">
        <v>0</v>
      </c>
      <c r="R3044">
        <v>37</v>
      </c>
      <c r="S3044" t="b">
        <v>1</v>
      </c>
      <c r="T3044" t="s">
        <v>8303</v>
      </c>
      <c r="U3044" s="8">
        <v>1.28</v>
      </c>
      <c r="V3044" s="17">
        <f t="shared" si="282"/>
        <v>51.891891891891895</v>
      </c>
      <c r="W3044" t="s">
        <v>8317</v>
      </c>
      <c r="X3044" t="s">
        <v>8357</v>
      </c>
    </row>
    <row r="3045" spans="1:24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21">
        <f t="shared" si="283"/>
        <v>42253.479710648149</v>
      </c>
      <c r="L3045" s="24">
        <v>42253.479710648149</v>
      </c>
      <c r="M3045" s="27">
        <f t="shared" si="284"/>
        <v>9</v>
      </c>
      <c r="N3045" s="27">
        <f t="shared" si="285"/>
        <v>2015</v>
      </c>
      <c r="O3045" s="25" t="str">
        <f t="shared" si="286"/>
        <v>Sep</v>
      </c>
      <c r="P3045" s="19">
        <f t="shared" si="287"/>
        <v>42283.479710648149</v>
      </c>
      <c r="Q3045" t="b">
        <v>0</v>
      </c>
      <c r="R3045">
        <v>128</v>
      </c>
      <c r="S3045" t="b">
        <v>1</v>
      </c>
      <c r="T3045" t="s">
        <v>8303</v>
      </c>
      <c r="U3045" s="8">
        <v>1.1000666666666667</v>
      </c>
      <c r="V3045" s="17">
        <f t="shared" si="282"/>
        <v>128.9140625</v>
      </c>
      <c r="W3045" t="s">
        <v>8317</v>
      </c>
      <c r="X3045" t="s">
        <v>8357</v>
      </c>
    </row>
    <row r="3046" spans="1:24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21">
        <f t="shared" si="283"/>
        <v>42082.862256944441</v>
      </c>
      <c r="L3046" s="24">
        <v>42082.862256944441</v>
      </c>
      <c r="M3046" s="27">
        <f t="shared" si="284"/>
        <v>3</v>
      </c>
      <c r="N3046" s="27">
        <f t="shared" si="285"/>
        <v>2015</v>
      </c>
      <c r="O3046" s="25" t="str">
        <f t="shared" si="286"/>
        <v>Mar</v>
      </c>
      <c r="P3046" s="19">
        <f t="shared" si="287"/>
        <v>42109.909722222219</v>
      </c>
      <c r="Q3046" t="b">
        <v>0</v>
      </c>
      <c r="R3046">
        <v>156</v>
      </c>
      <c r="S3046" t="b">
        <v>1</v>
      </c>
      <c r="T3046" t="s">
        <v>8303</v>
      </c>
      <c r="U3046" s="8">
        <v>1.0934166666666667</v>
      </c>
      <c r="V3046" s="17">
        <f t="shared" si="282"/>
        <v>84.108974358974365</v>
      </c>
      <c r="W3046" t="s">
        <v>8317</v>
      </c>
      <c r="X3046" t="s">
        <v>8357</v>
      </c>
    </row>
    <row r="3047" spans="1:24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21">
        <f t="shared" si="283"/>
        <v>42387.518495370365</v>
      </c>
      <c r="L3047" s="24">
        <v>42387.518495370372</v>
      </c>
      <c r="M3047" s="27">
        <f t="shared" si="284"/>
        <v>1</v>
      </c>
      <c r="N3047" s="27">
        <f t="shared" si="285"/>
        <v>2016</v>
      </c>
      <c r="O3047" s="25" t="str">
        <f t="shared" si="286"/>
        <v>Jan</v>
      </c>
      <c r="P3047" s="19">
        <f t="shared" si="287"/>
        <v>42402.518495370365</v>
      </c>
      <c r="Q3047" t="b">
        <v>0</v>
      </c>
      <c r="R3047">
        <v>64</v>
      </c>
      <c r="S3047" t="b">
        <v>1</v>
      </c>
      <c r="T3047" t="s">
        <v>8303</v>
      </c>
      <c r="U3047" s="8">
        <v>1.3270650000000002</v>
      </c>
      <c r="V3047" s="17">
        <f t="shared" si="282"/>
        <v>82.941562500000003</v>
      </c>
      <c r="W3047" t="s">
        <v>8317</v>
      </c>
      <c r="X3047" t="s">
        <v>8357</v>
      </c>
    </row>
    <row r="3048" spans="1:24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21">
        <f t="shared" si="283"/>
        <v>41842.947395833333</v>
      </c>
      <c r="L3048" s="24">
        <v>41842.947395833333</v>
      </c>
      <c r="M3048" s="27">
        <f t="shared" si="284"/>
        <v>7</v>
      </c>
      <c r="N3048" s="27">
        <f t="shared" si="285"/>
        <v>2014</v>
      </c>
      <c r="O3048" s="25" t="str">
        <f t="shared" si="286"/>
        <v>Jul</v>
      </c>
      <c r="P3048" s="19">
        <f t="shared" si="287"/>
        <v>41872.947395833333</v>
      </c>
      <c r="Q3048" t="b">
        <v>0</v>
      </c>
      <c r="R3048">
        <v>58</v>
      </c>
      <c r="S3048" t="b">
        <v>1</v>
      </c>
      <c r="T3048" t="s">
        <v>8303</v>
      </c>
      <c r="U3048" s="8">
        <v>1.9084810126582279</v>
      </c>
      <c r="V3048" s="17">
        <f t="shared" si="282"/>
        <v>259.94827586206895</v>
      </c>
      <c r="W3048" t="s">
        <v>8317</v>
      </c>
      <c r="X3048" t="s">
        <v>8357</v>
      </c>
    </row>
    <row r="3049" spans="1:24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21">
        <f t="shared" si="283"/>
        <v>41862.59474537037</v>
      </c>
      <c r="L3049" s="24">
        <v>41862.59474537037</v>
      </c>
      <c r="M3049" s="27">
        <f t="shared" si="284"/>
        <v>8</v>
      </c>
      <c r="N3049" s="27">
        <f t="shared" si="285"/>
        <v>2014</v>
      </c>
      <c r="O3049" s="25" t="str">
        <f t="shared" si="286"/>
        <v>Aug</v>
      </c>
      <c r="P3049" s="19">
        <f t="shared" si="287"/>
        <v>41891.994444444441</v>
      </c>
      <c r="Q3049" t="b">
        <v>0</v>
      </c>
      <c r="R3049">
        <v>20</v>
      </c>
      <c r="S3049" t="b">
        <v>1</v>
      </c>
      <c r="T3049" t="s">
        <v>8303</v>
      </c>
      <c r="U3049" s="8">
        <v>1.49</v>
      </c>
      <c r="V3049" s="17">
        <f t="shared" si="282"/>
        <v>37.25</v>
      </c>
      <c r="W3049" t="s">
        <v>8317</v>
      </c>
      <c r="X3049" t="s">
        <v>8357</v>
      </c>
    </row>
    <row r="3050" spans="1:24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21">
        <f t="shared" si="283"/>
        <v>42443.780717592592</v>
      </c>
      <c r="L3050" s="24">
        <v>42443.780717592592</v>
      </c>
      <c r="M3050" s="27">
        <f t="shared" si="284"/>
        <v>3</v>
      </c>
      <c r="N3050" s="27">
        <f t="shared" si="285"/>
        <v>2016</v>
      </c>
      <c r="O3050" s="25" t="str">
        <f t="shared" si="286"/>
        <v>Mar</v>
      </c>
      <c r="P3050" s="19">
        <f t="shared" si="287"/>
        <v>42487.344444444439</v>
      </c>
      <c r="Q3050" t="b">
        <v>0</v>
      </c>
      <c r="R3050">
        <v>47</v>
      </c>
      <c r="S3050" t="b">
        <v>1</v>
      </c>
      <c r="T3050" t="s">
        <v>8303</v>
      </c>
      <c r="U3050" s="8">
        <v>1.6639999999999999</v>
      </c>
      <c r="V3050" s="17">
        <f t="shared" si="282"/>
        <v>177.02127659574469</v>
      </c>
      <c r="W3050" t="s">
        <v>8317</v>
      </c>
      <c r="X3050" t="s">
        <v>8357</v>
      </c>
    </row>
    <row r="3051" spans="1:24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21">
        <f t="shared" si="283"/>
        <v>41975.692847222221</v>
      </c>
      <c r="L3051" s="24">
        <v>41975.692847222221</v>
      </c>
      <c r="M3051" s="27">
        <f t="shared" si="284"/>
        <v>12</v>
      </c>
      <c r="N3051" s="27">
        <f t="shared" si="285"/>
        <v>2014</v>
      </c>
      <c r="O3051" s="25" t="str">
        <f t="shared" si="286"/>
        <v>Dec</v>
      </c>
      <c r="P3051" s="19">
        <f t="shared" si="287"/>
        <v>42004.681944444441</v>
      </c>
      <c r="Q3051" t="b">
        <v>0</v>
      </c>
      <c r="R3051">
        <v>54</v>
      </c>
      <c r="S3051" t="b">
        <v>1</v>
      </c>
      <c r="T3051" t="s">
        <v>8303</v>
      </c>
      <c r="U3051" s="8">
        <v>1.0666666666666667</v>
      </c>
      <c r="V3051" s="17">
        <f t="shared" si="282"/>
        <v>74.074074074074076</v>
      </c>
      <c r="W3051" t="s">
        <v>8317</v>
      </c>
      <c r="X3051" t="s">
        <v>8357</v>
      </c>
    </row>
    <row r="3052" spans="1:24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21">
        <f t="shared" si="283"/>
        <v>42138.806192129625</v>
      </c>
      <c r="L3052" s="24">
        <v>42138.806192129632</v>
      </c>
      <c r="M3052" s="27">
        <f t="shared" si="284"/>
        <v>5</v>
      </c>
      <c r="N3052" s="27">
        <f t="shared" si="285"/>
        <v>2015</v>
      </c>
      <c r="O3052" s="25" t="str">
        <f t="shared" si="286"/>
        <v>May</v>
      </c>
      <c r="P3052" s="19">
        <f t="shared" si="287"/>
        <v>42168.806192129625</v>
      </c>
      <c r="Q3052" t="b">
        <v>0</v>
      </c>
      <c r="R3052">
        <v>9</v>
      </c>
      <c r="S3052" t="b">
        <v>1</v>
      </c>
      <c r="T3052" t="s">
        <v>8303</v>
      </c>
      <c r="U3052" s="8">
        <v>1.06</v>
      </c>
      <c r="V3052" s="17">
        <f t="shared" si="282"/>
        <v>70.666666666666671</v>
      </c>
      <c r="W3052" t="s">
        <v>8317</v>
      </c>
      <c r="X3052" t="s">
        <v>8357</v>
      </c>
    </row>
    <row r="3053" spans="1:24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21">
        <f t="shared" si="283"/>
        <v>42464.960185185184</v>
      </c>
      <c r="L3053" s="24">
        <v>42464.960185185184</v>
      </c>
      <c r="M3053" s="27">
        <f t="shared" si="284"/>
        <v>4</v>
      </c>
      <c r="N3053" s="27">
        <f t="shared" si="285"/>
        <v>2016</v>
      </c>
      <c r="O3053" s="25" t="str">
        <f t="shared" si="286"/>
        <v>Apr</v>
      </c>
      <c r="P3053" s="19">
        <f t="shared" si="287"/>
        <v>42494.960185185184</v>
      </c>
      <c r="Q3053" t="b">
        <v>1</v>
      </c>
      <c r="R3053">
        <v>35</v>
      </c>
      <c r="S3053" t="b">
        <v>0</v>
      </c>
      <c r="T3053" t="s">
        <v>8303</v>
      </c>
      <c r="U3053" s="8">
        <v>0.23628571428571429</v>
      </c>
      <c r="V3053" s="17">
        <f t="shared" si="282"/>
        <v>23.62857142857143</v>
      </c>
      <c r="W3053" t="s">
        <v>8317</v>
      </c>
      <c r="X3053" t="s">
        <v>8357</v>
      </c>
    </row>
    <row r="3054" spans="1:24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21">
        <f t="shared" si="283"/>
        <v>42744.207696759258</v>
      </c>
      <c r="L3054" s="24">
        <v>42744.207696759258</v>
      </c>
      <c r="M3054" s="27">
        <f t="shared" si="284"/>
        <v>1</v>
      </c>
      <c r="N3054" s="27">
        <f t="shared" si="285"/>
        <v>2017</v>
      </c>
      <c r="O3054" s="25" t="str">
        <f t="shared" si="286"/>
        <v>Jan</v>
      </c>
      <c r="P3054" s="19">
        <f t="shared" si="287"/>
        <v>42774.207696759258</v>
      </c>
      <c r="Q3054" t="b">
        <v>0</v>
      </c>
      <c r="R3054">
        <v>2</v>
      </c>
      <c r="S3054" t="b">
        <v>0</v>
      </c>
      <c r="T3054" t="s">
        <v>8303</v>
      </c>
      <c r="U3054" s="8">
        <v>1.5E-3</v>
      </c>
      <c r="V3054" s="17">
        <f t="shared" si="282"/>
        <v>37.5</v>
      </c>
      <c r="W3054" t="s">
        <v>8317</v>
      </c>
      <c r="X3054" t="s">
        <v>8357</v>
      </c>
    </row>
    <row r="3055" spans="1:24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21">
        <f t="shared" si="283"/>
        <v>42122.461736111109</v>
      </c>
      <c r="L3055" s="24">
        <v>42122.461736111109</v>
      </c>
      <c r="M3055" s="27">
        <f t="shared" si="284"/>
        <v>4</v>
      </c>
      <c r="N3055" s="27">
        <f t="shared" si="285"/>
        <v>2015</v>
      </c>
      <c r="O3055" s="25" t="str">
        <f t="shared" si="286"/>
        <v>Apr</v>
      </c>
      <c r="P3055" s="19">
        <f t="shared" si="287"/>
        <v>42152.457638888889</v>
      </c>
      <c r="Q3055" t="b">
        <v>0</v>
      </c>
      <c r="R3055">
        <v>3</v>
      </c>
      <c r="S3055" t="b">
        <v>0</v>
      </c>
      <c r="T3055" t="s">
        <v>8303</v>
      </c>
      <c r="U3055" s="8">
        <v>4.0000000000000001E-3</v>
      </c>
      <c r="V3055" s="17">
        <f t="shared" si="282"/>
        <v>13.333333333333334</v>
      </c>
      <c r="W3055" t="s">
        <v>8317</v>
      </c>
      <c r="X3055" t="s">
        <v>8357</v>
      </c>
    </row>
    <row r="3056" spans="1:24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21">
        <f t="shared" si="283"/>
        <v>41862.553391203699</v>
      </c>
      <c r="L3056" s="24">
        <v>41862.553391203706</v>
      </c>
      <c r="M3056" s="27">
        <f t="shared" si="284"/>
        <v>8</v>
      </c>
      <c r="N3056" s="27">
        <f t="shared" si="285"/>
        <v>2014</v>
      </c>
      <c r="O3056" s="25" t="str">
        <f t="shared" si="286"/>
        <v>Aug</v>
      </c>
      <c r="P3056" s="19">
        <f t="shared" si="287"/>
        <v>41913.957638888889</v>
      </c>
      <c r="Q3056" t="b">
        <v>0</v>
      </c>
      <c r="R3056">
        <v>0</v>
      </c>
      <c r="S3056" t="b">
        <v>0</v>
      </c>
      <c r="T3056" t="s">
        <v>8303</v>
      </c>
      <c r="U3056" s="8">
        <v>0</v>
      </c>
      <c r="V3056" s="17" t="e">
        <f t="shared" si="282"/>
        <v>#DIV/0!</v>
      </c>
      <c r="W3056" t="s">
        <v>8317</v>
      </c>
      <c r="X3056" t="s">
        <v>8357</v>
      </c>
    </row>
    <row r="3057" spans="1:24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21">
        <f t="shared" si="283"/>
        <v>42027.624467592592</v>
      </c>
      <c r="L3057" s="24">
        <v>42027.624467592592</v>
      </c>
      <c r="M3057" s="27">
        <f t="shared" si="284"/>
        <v>1</v>
      </c>
      <c r="N3057" s="27">
        <f t="shared" si="285"/>
        <v>2015</v>
      </c>
      <c r="O3057" s="25" t="str">
        <f t="shared" si="286"/>
        <v>Jan</v>
      </c>
      <c r="P3057" s="19">
        <f t="shared" si="287"/>
        <v>42064.836111111108</v>
      </c>
      <c r="Q3057" t="b">
        <v>0</v>
      </c>
      <c r="R3057">
        <v>1</v>
      </c>
      <c r="S3057" t="b">
        <v>0</v>
      </c>
      <c r="T3057" t="s">
        <v>8303</v>
      </c>
      <c r="U3057" s="8">
        <v>5.0000000000000002E-5</v>
      </c>
      <c r="V3057" s="17">
        <f t="shared" si="282"/>
        <v>1</v>
      </c>
      <c r="W3057" t="s">
        <v>8317</v>
      </c>
      <c r="X3057" t="s">
        <v>8357</v>
      </c>
    </row>
    <row r="3058" spans="1:24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21">
        <f t="shared" si="283"/>
        <v>41953.749884259254</v>
      </c>
      <c r="L3058" s="24">
        <v>41953.749884259261</v>
      </c>
      <c r="M3058" s="27">
        <f t="shared" si="284"/>
        <v>11</v>
      </c>
      <c r="N3058" s="27">
        <f t="shared" si="285"/>
        <v>2014</v>
      </c>
      <c r="O3058" s="25" t="str">
        <f t="shared" si="286"/>
        <v>Nov</v>
      </c>
      <c r="P3058" s="19">
        <f t="shared" si="287"/>
        <v>42013.749884259254</v>
      </c>
      <c r="Q3058" t="b">
        <v>0</v>
      </c>
      <c r="R3058">
        <v>0</v>
      </c>
      <c r="S3058" t="b">
        <v>0</v>
      </c>
      <c r="T3058" t="s">
        <v>8303</v>
      </c>
      <c r="U3058" s="8">
        <v>0</v>
      </c>
      <c r="V3058" s="17" t="e">
        <f t="shared" si="282"/>
        <v>#DIV/0!</v>
      </c>
      <c r="W3058" t="s">
        <v>8317</v>
      </c>
      <c r="X3058" t="s">
        <v>8357</v>
      </c>
    </row>
    <row r="3059" spans="1:24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21">
        <f t="shared" si="283"/>
        <v>41851.428055555552</v>
      </c>
      <c r="L3059" s="24">
        <v>41851.428055555552</v>
      </c>
      <c r="M3059" s="27">
        <f t="shared" si="284"/>
        <v>7</v>
      </c>
      <c r="N3059" s="27">
        <f t="shared" si="285"/>
        <v>2014</v>
      </c>
      <c r="O3059" s="25" t="str">
        <f t="shared" si="286"/>
        <v>Jul</v>
      </c>
      <c r="P3059" s="19">
        <f t="shared" si="287"/>
        <v>41911.428055555552</v>
      </c>
      <c r="Q3059" t="b">
        <v>0</v>
      </c>
      <c r="R3059">
        <v>0</v>
      </c>
      <c r="S3059" t="b">
        <v>0</v>
      </c>
      <c r="T3059" t="s">
        <v>8303</v>
      </c>
      <c r="U3059" s="8">
        <v>0</v>
      </c>
      <c r="V3059" s="17" t="e">
        <f t="shared" si="282"/>
        <v>#DIV/0!</v>
      </c>
      <c r="W3059" t="s">
        <v>8317</v>
      </c>
      <c r="X3059" t="s">
        <v>8357</v>
      </c>
    </row>
    <row r="3060" spans="1:24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21">
        <f t="shared" si="283"/>
        <v>42433.442256944443</v>
      </c>
      <c r="L3060" s="24">
        <v>42433.442256944443</v>
      </c>
      <c r="M3060" s="27">
        <f t="shared" si="284"/>
        <v>3</v>
      </c>
      <c r="N3060" s="27">
        <f t="shared" si="285"/>
        <v>2016</v>
      </c>
      <c r="O3060" s="25" t="str">
        <f t="shared" si="286"/>
        <v>Mar</v>
      </c>
      <c r="P3060" s="19">
        <f t="shared" si="287"/>
        <v>42463.400590277779</v>
      </c>
      <c r="Q3060" t="b">
        <v>0</v>
      </c>
      <c r="R3060">
        <v>3</v>
      </c>
      <c r="S3060" t="b">
        <v>0</v>
      </c>
      <c r="T3060" t="s">
        <v>8303</v>
      </c>
      <c r="U3060" s="8">
        <v>1.6666666666666666E-4</v>
      </c>
      <c r="V3060" s="17">
        <f t="shared" si="282"/>
        <v>1</v>
      </c>
      <c r="W3060" t="s">
        <v>8317</v>
      </c>
      <c r="X3060" t="s">
        <v>8357</v>
      </c>
    </row>
    <row r="3061" spans="1:24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21">
        <f t="shared" si="283"/>
        <v>42460.165972222218</v>
      </c>
      <c r="L3061" s="24">
        <v>42460.165972222225</v>
      </c>
      <c r="M3061" s="27">
        <f t="shared" si="284"/>
        <v>3</v>
      </c>
      <c r="N3061" s="27">
        <f t="shared" si="285"/>
        <v>2016</v>
      </c>
      <c r="O3061" s="25" t="str">
        <f t="shared" si="286"/>
        <v>Mar</v>
      </c>
      <c r="P3061" s="19">
        <f t="shared" si="287"/>
        <v>42510.165972222218</v>
      </c>
      <c r="Q3061" t="b">
        <v>0</v>
      </c>
      <c r="R3061">
        <v>11</v>
      </c>
      <c r="S3061" t="b">
        <v>0</v>
      </c>
      <c r="T3061" t="s">
        <v>8303</v>
      </c>
      <c r="U3061" s="8">
        <v>3.0066666666666665E-2</v>
      </c>
      <c r="V3061" s="17">
        <f t="shared" si="282"/>
        <v>41</v>
      </c>
      <c r="W3061" t="s">
        <v>8317</v>
      </c>
      <c r="X3061" t="s">
        <v>8357</v>
      </c>
    </row>
    <row r="3062" spans="1:24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21">
        <f t="shared" si="283"/>
        <v>41829.727384259255</v>
      </c>
      <c r="L3062" s="24">
        <v>41829.727384259262</v>
      </c>
      <c r="M3062" s="27">
        <f t="shared" si="284"/>
        <v>7</v>
      </c>
      <c r="N3062" s="27">
        <f t="shared" si="285"/>
        <v>2014</v>
      </c>
      <c r="O3062" s="25" t="str">
        <f t="shared" si="286"/>
        <v>Jul</v>
      </c>
      <c r="P3062" s="19">
        <f t="shared" si="287"/>
        <v>41859.727384259255</v>
      </c>
      <c r="Q3062" t="b">
        <v>0</v>
      </c>
      <c r="R3062">
        <v>6</v>
      </c>
      <c r="S3062" t="b">
        <v>0</v>
      </c>
      <c r="T3062" t="s">
        <v>8303</v>
      </c>
      <c r="U3062" s="8">
        <v>1.5227272727272728E-3</v>
      </c>
      <c r="V3062" s="17">
        <f t="shared" si="282"/>
        <v>55.833333333333336</v>
      </c>
      <c r="W3062" t="s">
        <v>8317</v>
      </c>
      <c r="X3062" t="s">
        <v>8357</v>
      </c>
    </row>
    <row r="3063" spans="1:24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21">
        <f t="shared" si="283"/>
        <v>42245.066365740735</v>
      </c>
      <c r="L3063" s="24">
        <v>42245.066365740742</v>
      </c>
      <c r="M3063" s="27">
        <f t="shared" si="284"/>
        <v>8</v>
      </c>
      <c r="N3063" s="27">
        <f t="shared" si="285"/>
        <v>2015</v>
      </c>
      <c r="O3063" s="25" t="str">
        <f t="shared" si="286"/>
        <v>Aug</v>
      </c>
      <c r="P3063" s="19">
        <f t="shared" si="287"/>
        <v>42275.066365740735</v>
      </c>
      <c r="Q3063" t="b">
        <v>0</v>
      </c>
      <c r="R3063">
        <v>0</v>
      </c>
      <c r="S3063" t="b">
        <v>0</v>
      </c>
      <c r="T3063" t="s">
        <v>8303</v>
      </c>
      <c r="U3063" s="8">
        <v>0</v>
      </c>
      <c r="V3063" s="17" t="e">
        <f t="shared" si="282"/>
        <v>#DIV/0!</v>
      </c>
      <c r="W3063" t="s">
        <v>8317</v>
      </c>
      <c r="X3063" t="s">
        <v>8357</v>
      </c>
    </row>
    <row r="3064" spans="1:24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21">
        <f t="shared" si="283"/>
        <v>41834.575787037036</v>
      </c>
      <c r="L3064" s="24">
        <v>41834.575787037036</v>
      </c>
      <c r="M3064" s="27">
        <f t="shared" si="284"/>
        <v>7</v>
      </c>
      <c r="N3064" s="27">
        <f t="shared" si="285"/>
        <v>2014</v>
      </c>
      <c r="O3064" s="25" t="str">
        <f t="shared" si="286"/>
        <v>Jul</v>
      </c>
      <c r="P3064" s="19">
        <f t="shared" si="287"/>
        <v>41864.575787037036</v>
      </c>
      <c r="Q3064" t="b">
        <v>0</v>
      </c>
      <c r="R3064">
        <v>67</v>
      </c>
      <c r="S3064" t="b">
        <v>0</v>
      </c>
      <c r="T3064" t="s">
        <v>8303</v>
      </c>
      <c r="U3064" s="8">
        <v>0.66839999999999999</v>
      </c>
      <c r="V3064" s="17">
        <f t="shared" si="282"/>
        <v>99.761194029850742</v>
      </c>
      <c r="W3064" t="s">
        <v>8317</v>
      </c>
      <c r="X3064" t="s">
        <v>8357</v>
      </c>
    </row>
    <row r="3065" spans="1:24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21">
        <f t="shared" si="283"/>
        <v>42248.3274537037</v>
      </c>
      <c r="L3065" s="24">
        <v>42248.327453703707</v>
      </c>
      <c r="M3065" s="27">
        <f t="shared" si="284"/>
        <v>9</v>
      </c>
      <c r="N3065" s="27">
        <f t="shared" si="285"/>
        <v>2015</v>
      </c>
      <c r="O3065" s="25" t="str">
        <f t="shared" si="286"/>
        <v>Sep</v>
      </c>
      <c r="P3065" s="19">
        <f t="shared" si="287"/>
        <v>42277.541666666664</v>
      </c>
      <c r="Q3065" t="b">
        <v>0</v>
      </c>
      <c r="R3065">
        <v>23</v>
      </c>
      <c r="S3065" t="b">
        <v>0</v>
      </c>
      <c r="T3065" t="s">
        <v>8303</v>
      </c>
      <c r="U3065" s="8">
        <v>0.19566666666666666</v>
      </c>
      <c r="V3065" s="17">
        <f t="shared" si="282"/>
        <v>25.521739130434781</v>
      </c>
      <c r="W3065" t="s">
        <v>8317</v>
      </c>
      <c r="X3065" t="s">
        <v>8357</v>
      </c>
    </row>
    <row r="3066" spans="1:24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21">
        <f t="shared" si="283"/>
        <v>42630.714560185188</v>
      </c>
      <c r="L3066" s="24">
        <v>42630.714560185188</v>
      </c>
      <c r="M3066" s="27">
        <f t="shared" si="284"/>
        <v>9</v>
      </c>
      <c r="N3066" s="27">
        <f t="shared" si="285"/>
        <v>2016</v>
      </c>
      <c r="O3066" s="25" t="str">
        <f t="shared" si="286"/>
        <v>Sep</v>
      </c>
      <c r="P3066" s="19">
        <f t="shared" si="287"/>
        <v>42665.714560185188</v>
      </c>
      <c r="Q3066" t="b">
        <v>0</v>
      </c>
      <c r="R3066">
        <v>72</v>
      </c>
      <c r="S3066" t="b">
        <v>0</v>
      </c>
      <c r="T3066" t="s">
        <v>8303</v>
      </c>
      <c r="U3066" s="8">
        <v>0.11294666666666667</v>
      </c>
      <c r="V3066" s="17">
        <f t="shared" si="282"/>
        <v>117.65277777777777</v>
      </c>
      <c r="W3066" t="s">
        <v>8317</v>
      </c>
      <c r="X3066" t="s">
        <v>8357</v>
      </c>
    </row>
    <row r="3067" spans="1:24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21">
        <f t="shared" si="283"/>
        <v>42298.9218287037</v>
      </c>
      <c r="L3067" s="24">
        <v>42298.9218287037</v>
      </c>
      <c r="M3067" s="27">
        <f t="shared" si="284"/>
        <v>10</v>
      </c>
      <c r="N3067" s="27">
        <f t="shared" si="285"/>
        <v>2015</v>
      </c>
      <c r="O3067" s="25" t="str">
        <f t="shared" si="286"/>
        <v>Oct</v>
      </c>
      <c r="P3067" s="19">
        <f t="shared" si="287"/>
        <v>42330.082638888889</v>
      </c>
      <c r="Q3067" t="b">
        <v>0</v>
      </c>
      <c r="R3067">
        <v>2</v>
      </c>
      <c r="S3067" t="b">
        <v>0</v>
      </c>
      <c r="T3067" t="s">
        <v>8303</v>
      </c>
      <c r="U3067" s="8">
        <v>4.0000000000000002E-4</v>
      </c>
      <c r="V3067" s="17">
        <f t="shared" si="282"/>
        <v>5</v>
      </c>
      <c r="W3067" t="s">
        <v>8317</v>
      </c>
      <c r="X3067" t="s">
        <v>8357</v>
      </c>
    </row>
    <row r="3068" spans="1:24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21">
        <f t="shared" si="283"/>
        <v>41824.846898148149</v>
      </c>
      <c r="L3068" s="24">
        <v>41824.846898148149</v>
      </c>
      <c r="M3068" s="27">
        <f t="shared" si="284"/>
        <v>7</v>
      </c>
      <c r="N3068" s="27">
        <f t="shared" si="285"/>
        <v>2014</v>
      </c>
      <c r="O3068" s="25" t="str">
        <f t="shared" si="286"/>
        <v>Jul</v>
      </c>
      <c r="P3068" s="19">
        <f t="shared" si="287"/>
        <v>41849.846898148149</v>
      </c>
      <c r="Q3068" t="b">
        <v>0</v>
      </c>
      <c r="R3068">
        <v>15</v>
      </c>
      <c r="S3068" t="b">
        <v>0</v>
      </c>
      <c r="T3068" t="s">
        <v>8303</v>
      </c>
      <c r="U3068" s="8">
        <v>0.11985714285714286</v>
      </c>
      <c r="V3068" s="17">
        <f t="shared" si="282"/>
        <v>2796.6666666666665</v>
      </c>
      <c r="W3068" t="s">
        <v>8317</v>
      </c>
      <c r="X3068" t="s">
        <v>8357</v>
      </c>
    </row>
    <row r="3069" spans="1:24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21">
        <f t="shared" si="283"/>
        <v>42531.020104166666</v>
      </c>
      <c r="L3069" s="24">
        <v>42531.020104166666</v>
      </c>
      <c r="M3069" s="27">
        <f t="shared" si="284"/>
        <v>6</v>
      </c>
      <c r="N3069" s="27">
        <f t="shared" si="285"/>
        <v>2016</v>
      </c>
      <c r="O3069" s="25" t="str">
        <f t="shared" si="286"/>
        <v>Jun</v>
      </c>
      <c r="P3069" s="19">
        <f t="shared" si="287"/>
        <v>42561.020104166666</v>
      </c>
      <c r="Q3069" t="b">
        <v>0</v>
      </c>
      <c r="R3069">
        <v>1</v>
      </c>
      <c r="S3069" t="b">
        <v>0</v>
      </c>
      <c r="T3069" t="s">
        <v>8303</v>
      </c>
      <c r="U3069" s="8">
        <v>2.5000000000000001E-2</v>
      </c>
      <c r="V3069" s="17">
        <f t="shared" si="282"/>
        <v>200</v>
      </c>
      <c r="W3069" t="s">
        <v>8317</v>
      </c>
      <c r="X3069" t="s">
        <v>8357</v>
      </c>
    </row>
    <row r="3070" spans="1:24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21">
        <f t="shared" si="283"/>
        <v>42226.730081018519</v>
      </c>
      <c r="L3070" s="24">
        <v>42226.730081018519</v>
      </c>
      <c r="M3070" s="27">
        <f t="shared" si="284"/>
        <v>8</v>
      </c>
      <c r="N3070" s="27">
        <f t="shared" si="285"/>
        <v>2015</v>
      </c>
      <c r="O3070" s="25" t="str">
        <f t="shared" si="286"/>
        <v>Aug</v>
      </c>
      <c r="P3070" s="19">
        <f t="shared" si="287"/>
        <v>42256.730081018519</v>
      </c>
      <c r="Q3070" t="b">
        <v>0</v>
      </c>
      <c r="R3070">
        <v>2</v>
      </c>
      <c r="S3070" t="b">
        <v>0</v>
      </c>
      <c r="T3070" t="s">
        <v>8303</v>
      </c>
      <c r="U3070" s="8">
        <v>6.9999999999999999E-4</v>
      </c>
      <c r="V3070" s="17">
        <f t="shared" si="282"/>
        <v>87.5</v>
      </c>
      <c r="W3070" t="s">
        <v>8317</v>
      </c>
      <c r="X3070" t="s">
        <v>8357</v>
      </c>
    </row>
    <row r="3071" spans="1:24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21">
        <f t="shared" si="283"/>
        <v>42263.483240740738</v>
      </c>
      <c r="L3071" s="24">
        <v>42263.483240740738</v>
      </c>
      <c r="M3071" s="27">
        <f t="shared" si="284"/>
        <v>9</v>
      </c>
      <c r="N3071" s="27">
        <f t="shared" si="285"/>
        <v>2015</v>
      </c>
      <c r="O3071" s="25" t="str">
        <f t="shared" si="286"/>
        <v>Sep</v>
      </c>
      <c r="P3071" s="19">
        <f t="shared" si="287"/>
        <v>42293.483240740738</v>
      </c>
      <c r="Q3071" t="b">
        <v>0</v>
      </c>
      <c r="R3071">
        <v>7</v>
      </c>
      <c r="S3071" t="b">
        <v>0</v>
      </c>
      <c r="T3071" t="s">
        <v>8303</v>
      </c>
      <c r="U3071" s="8">
        <v>0.14099999999999999</v>
      </c>
      <c r="V3071" s="17">
        <f t="shared" si="282"/>
        <v>20.142857142857142</v>
      </c>
      <c r="W3071" t="s">
        <v>8317</v>
      </c>
      <c r="X3071" t="s">
        <v>8357</v>
      </c>
    </row>
    <row r="3072" spans="1:24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21">
        <f t="shared" si="283"/>
        <v>41957.625393518516</v>
      </c>
      <c r="L3072" s="24">
        <v>41957.625393518516</v>
      </c>
      <c r="M3072" s="27">
        <f t="shared" si="284"/>
        <v>11</v>
      </c>
      <c r="N3072" s="27">
        <f t="shared" si="285"/>
        <v>2014</v>
      </c>
      <c r="O3072" s="25" t="str">
        <f t="shared" si="286"/>
        <v>Nov</v>
      </c>
      <c r="P3072" s="19">
        <f t="shared" si="287"/>
        <v>41987.625393518516</v>
      </c>
      <c r="Q3072" t="b">
        <v>0</v>
      </c>
      <c r="R3072">
        <v>16</v>
      </c>
      <c r="S3072" t="b">
        <v>0</v>
      </c>
      <c r="T3072" t="s">
        <v>8303</v>
      </c>
      <c r="U3072" s="8">
        <v>3.3399999999999999E-2</v>
      </c>
      <c r="V3072" s="17">
        <f t="shared" si="282"/>
        <v>20.875</v>
      </c>
      <c r="W3072" t="s">
        <v>8317</v>
      </c>
      <c r="X3072" t="s">
        <v>8357</v>
      </c>
    </row>
    <row r="3073" spans="1:24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21">
        <f t="shared" si="283"/>
        <v>42690.525104166663</v>
      </c>
      <c r="L3073" s="24">
        <v>42690.525104166663</v>
      </c>
      <c r="M3073" s="27">
        <f t="shared" si="284"/>
        <v>11</v>
      </c>
      <c r="N3073" s="27">
        <f t="shared" si="285"/>
        <v>2016</v>
      </c>
      <c r="O3073" s="25" t="str">
        <f t="shared" si="286"/>
        <v>Nov</v>
      </c>
      <c r="P3073" s="19">
        <f t="shared" si="287"/>
        <v>42711.525104166663</v>
      </c>
      <c r="Q3073" t="b">
        <v>0</v>
      </c>
      <c r="R3073">
        <v>117</v>
      </c>
      <c r="S3073" t="b">
        <v>0</v>
      </c>
      <c r="T3073" t="s">
        <v>8303</v>
      </c>
      <c r="U3073" s="8">
        <v>0.59775</v>
      </c>
      <c r="V3073" s="17">
        <f t="shared" si="282"/>
        <v>61.307692307692307</v>
      </c>
      <c r="W3073" t="s">
        <v>8317</v>
      </c>
      <c r="X3073" t="s">
        <v>8357</v>
      </c>
    </row>
    <row r="3074" spans="1:24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21">
        <f t="shared" si="283"/>
        <v>42097.524085648147</v>
      </c>
      <c r="L3074" s="24">
        <v>42097.524085648147</v>
      </c>
      <c r="M3074" s="27">
        <f t="shared" si="284"/>
        <v>4</v>
      </c>
      <c r="N3074" s="27">
        <f t="shared" si="285"/>
        <v>2015</v>
      </c>
      <c r="O3074" s="25" t="str">
        <f t="shared" si="286"/>
        <v>Apr</v>
      </c>
      <c r="P3074" s="19">
        <f t="shared" si="287"/>
        <v>42115.040972222218</v>
      </c>
      <c r="Q3074" t="b">
        <v>0</v>
      </c>
      <c r="R3074">
        <v>2</v>
      </c>
      <c r="S3074" t="b">
        <v>0</v>
      </c>
      <c r="T3074" t="s">
        <v>8303</v>
      </c>
      <c r="U3074" s="8">
        <v>1.6666666666666666E-4</v>
      </c>
      <c r="V3074" s="17">
        <f t="shared" ref="V3074:V3137" si="288">E3074/R3074</f>
        <v>1</v>
      </c>
      <c r="W3074" t="s">
        <v>8317</v>
      </c>
      <c r="X3074" t="s">
        <v>8357</v>
      </c>
    </row>
    <row r="3075" spans="1:24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21">
        <f t="shared" ref="K3075:K3138" si="289">(J3074/86400)+25569+(-5/24)</f>
        <v>42658.482199074067</v>
      </c>
      <c r="L3075" s="24">
        <v>42658.482199074075</v>
      </c>
      <c r="M3075" s="27">
        <f t="shared" ref="M3075:M3138" si="290">MONTH(L3075)</f>
        <v>10</v>
      </c>
      <c r="N3075" s="27">
        <f t="shared" ref="N3075:N3138" si="291">YEAR(L3075)</f>
        <v>2016</v>
      </c>
      <c r="O3075" s="25" t="str">
        <f t="shared" ref="O3075:O3138" si="292">VLOOKUP($M3075,$AI$3:$AJ$14,2,FALSE)</f>
        <v>Oct</v>
      </c>
      <c r="P3075" s="19">
        <f t="shared" ref="P3075:P3138" si="293">(I3074/86400)+25569+(-5/24)</f>
        <v>42672.865277777775</v>
      </c>
      <c r="Q3075" t="b">
        <v>0</v>
      </c>
      <c r="R3075">
        <v>7</v>
      </c>
      <c r="S3075" t="b">
        <v>0</v>
      </c>
      <c r="T3075" t="s">
        <v>8303</v>
      </c>
      <c r="U3075" s="8">
        <v>2.3035714285714285E-4</v>
      </c>
      <c r="V3075" s="17">
        <f t="shared" si="288"/>
        <v>92.142857142857139</v>
      </c>
      <c r="W3075" t="s">
        <v>8317</v>
      </c>
      <c r="X3075" t="s">
        <v>8357</v>
      </c>
    </row>
    <row r="3076" spans="1:24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21">
        <f t="shared" si="289"/>
        <v>42111.475694444445</v>
      </c>
      <c r="L3076" s="24">
        <v>42111.475694444445</v>
      </c>
      <c r="M3076" s="27">
        <f t="shared" si="290"/>
        <v>4</v>
      </c>
      <c r="N3076" s="27">
        <f t="shared" si="291"/>
        <v>2015</v>
      </c>
      <c r="O3076" s="25" t="str">
        <f t="shared" si="292"/>
        <v>Apr</v>
      </c>
      <c r="P3076" s="19">
        <f t="shared" si="293"/>
        <v>42169.59652777778</v>
      </c>
      <c r="Q3076" t="b">
        <v>0</v>
      </c>
      <c r="R3076">
        <v>3</v>
      </c>
      <c r="S3076" t="b">
        <v>0</v>
      </c>
      <c r="T3076" t="s">
        <v>8303</v>
      </c>
      <c r="U3076" s="8">
        <v>8.8000000000000003E-4</v>
      </c>
      <c r="V3076" s="17">
        <f t="shared" si="288"/>
        <v>7.333333333333333</v>
      </c>
      <c r="W3076" t="s">
        <v>8317</v>
      </c>
      <c r="X3076" t="s">
        <v>8357</v>
      </c>
    </row>
    <row r="3077" spans="1:24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21">
        <f t="shared" si="289"/>
        <v>42409.362951388888</v>
      </c>
      <c r="L3077" s="24">
        <v>42409.362951388888</v>
      </c>
      <c r="M3077" s="27">
        <f t="shared" si="290"/>
        <v>2</v>
      </c>
      <c r="N3077" s="27">
        <f t="shared" si="291"/>
        <v>2016</v>
      </c>
      <c r="O3077" s="25" t="str">
        <f t="shared" si="292"/>
        <v>Feb</v>
      </c>
      <c r="P3077" s="19">
        <f t="shared" si="293"/>
        <v>42439.362951388888</v>
      </c>
      <c r="Q3077" t="b">
        <v>0</v>
      </c>
      <c r="R3077">
        <v>20</v>
      </c>
      <c r="S3077" t="b">
        <v>0</v>
      </c>
      <c r="T3077" t="s">
        <v>8303</v>
      </c>
      <c r="U3077" s="8">
        <v>8.6400000000000005E-2</v>
      </c>
      <c r="V3077" s="17">
        <f t="shared" si="288"/>
        <v>64.8</v>
      </c>
      <c r="W3077" t="s">
        <v>8317</v>
      </c>
      <c r="X3077" t="s">
        <v>8357</v>
      </c>
    </row>
    <row r="3078" spans="1:24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21">
        <f t="shared" si="289"/>
        <v>42550.89398148148</v>
      </c>
      <c r="L3078" s="24">
        <v>42550.89398148148</v>
      </c>
      <c r="M3078" s="27">
        <f t="shared" si="290"/>
        <v>6</v>
      </c>
      <c r="N3078" s="27">
        <f t="shared" si="291"/>
        <v>2016</v>
      </c>
      <c r="O3078" s="25" t="str">
        <f t="shared" si="292"/>
        <v>Jun</v>
      </c>
      <c r="P3078" s="19">
        <f t="shared" si="293"/>
        <v>42600.89398148148</v>
      </c>
      <c r="Q3078" t="b">
        <v>0</v>
      </c>
      <c r="R3078">
        <v>50</v>
      </c>
      <c r="S3078" t="b">
        <v>0</v>
      </c>
      <c r="T3078" t="s">
        <v>8303</v>
      </c>
      <c r="U3078" s="8">
        <v>0.15060000000000001</v>
      </c>
      <c r="V3078" s="17">
        <f t="shared" si="288"/>
        <v>30.12</v>
      </c>
      <c r="W3078" t="s">
        <v>8317</v>
      </c>
      <c r="X3078" t="s">
        <v>8357</v>
      </c>
    </row>
    <row r="3079" spans="1:24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21">
        <f t="shared" si="289"/>
        <v>42226.443553240737</v>
      </c>
      <c r="L3079" s="24">
        <v>42226.443553240744</v>
      </c>
      <c r="M3079" s="27">
        <f t="shared" si="290"/>
        <v>8</v>
      </c>
      <c r="N3079" s="27">
        <f t="shared" si="291"/>
        <v>2015</v>
      </c>
      <c r="O3079" s="25" t="str">
        <f t="shared" si="292"/>
        <v>Aug</v>
      </c>
      <c r="P3079" s="19">
        <f t="shared" si="293"/>
        <v>42286.443553240737</v>
      </c>
      <c r="Q3079" t="b">
        <v>0</v>
      </c>
      <c r="R3079">
        <v>2</v>
      </c>
      <c r="S3079" t="b">
        <v>0</v>
      </c>
      <c r="T3079" t="s">
        <v>8303</v>
      </c>
      <c r="U3079" s="8">
        <v>4.7727272727272731E-3</v>
      </c>
      <c r="V3079" s="17">
        <f t="shared" si="288"/>
        <v>52.5</v>
      </c>
      <c r="W3079" t="s">
        <v>8317</v>
      </c>
      <c r="X3079" t="s">
        <v>8357</v>
      </c>
    </row>
    <row r="3080" spans="1:24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21">
        <f t="shared" si="289"/>
        <v>42766.74858796296</v>
      </c>
      <c r="L3080" s="24">
        <v>42766.74858796296</v>
      </c>
      <c r="M3080" s="27">
        <f t="shared" si="290"/>
        <v>1</v>
      </c>
      <c r="N3080" s="27">
        <f t="shared" si="291"/>
        <v>2017</v>
      </c>
      <c r="O3080" s="25" t="str">
        <f t="shared" si="292"/>
        <v>Jan</v>
      </c>
      <c r="P3080" s="19">
        <f t="shared" si="293"/>
        <v>42796.74858796296</v>
      </c>
      <c r="Q3080" t="b">
        <v>0</v>
      </c>
      <c r="R3080">
        <v>3</v>
      </c>
      <c r="S3080" t="b">
        <v>0</v>
      </c>
      <c r="T3080" t="s">
        <v>8303</v>
      </c>
      <c r="U3080" s="8">
        <v>1.1833333333333333E-3</v>
      </c>
      <c r="V3080" s="17">
        <f t="shared" si="288"/>
        <v>23.666666666666668</v>
      </c>
      <c r="W3080" t="s">
        <v>8317</v>
      </c>
      <c r="X3080" t="s">
        <v>8357</v>
      </c>
    </row>
    <row r="3081" spans="1:24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21">
        <f t="shared" si="289"/>
        <v>42030.930497685178</v>
      </c>
      <c r="L3081" s="24">
        <v>42030.930497685185</v>
      </c>
      <c r="M3081" s="27">
        <f t="shared" si="290"/>
        <v>1</v>
      </c>
      <c r="N3081" s="27">
        <f t="shared" si="291"/>
        <v>2015</v>
      </c>
      <c r="O3081" s="25" t="str">
        <f t="shared" si="292"/>
        <v>Jan</v>
      </c>
      <c r="P3081" s="19">
        <f t="shared" si="293"/>
        <v>42060.930497685178</v>
      </c>
      <c r="Q3081" t="b">
        <v>0</v>
      </c>
      <c r="R3081">
        <v>27</v>
      </c>
      <c r="S3081" t="b">
        <v>0</v>
      </c>
      <c r="T3081" t="s">
        <v>8303</v>
      </c>
      <c r="U3081" s="8">
        <v>8.4173998587352451E-3</v>
      </c>
      <c r="V3081" s="17">
        <f t="shared" si="288"/>
        <v>415.77777777777777</v>
      </c>
      <c r="W3081" t="s">
        <v>8317</v>
      </c>
      <c r="X3081" t="s">
        <v>8357</v>
      </c>
    </row>
    <row r="3082" spans="1:24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21">
        <f t="shared" si="289"/>
        <v>42055.50503472222</v>
      </c>
      <c r="L3082" s="24">
        <v>42055.50503472222</v>
      </c>
      <c r="M3082" s="27">
        <f t="shared" si="290"/>
        <v>2</v>
      </c>
      <c r="N3082" s="27">
        <f t="shared" si="291"/>
        <v>2015</v>
      </c>
      <c r="O3082" s="25" t="str">
        <f t="shared" si="292"/>
        <v>Feb</v>
      </c>
      <c r="P3082" s="19">
        <f t="shared" si="293"/>
        <v>42085.463368055549</v>
      </c>
      <c r="Q3082" t="b">
        <v>0</v>
      </c>
      <c r="R3082">
        <v>7</v>
      </c>
      <c r="S3082" t="b">
        <v>0</v>
      </c>
      <c r="T3082" t="s">
        <v>8303</v>
      </c>
      <c r="U3082" s="8">
        <v>1.8799999999999999E-4</v>
      </c>
      <c r="V3082" s="17">
        <f t="shared" si="288"/>
        <v>53.714285714285715</v>
      </c>
      <c r="W3082" t="s">
        <v>8317</v>
      </c>
      <c r="X3082" t="s">
        <v>8357</v>
      </c>
    </row>
    <row r="3083" spans="1:24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21">
        <f t="shared" si="289"/>
        <v>41939.8199537037</v>
      </c>
      <c r="L3083" s="24">
        <v>41939.819953703707</v>
      </c>
      <c r="M3083" s="27">
        <f t="shared" si="290"/>
        <v>10</v>
      </c>
      <c r="N3083" s="27">
        <f t="shared" si="291"/>
        <v>2014</v>
      </c>
      <c r="O3083" s="25" t="str">
        <f t="shared" si="292"/>
        <v>Oct</v>
      </c>
      <c r="P3083" s="19">
        <f t="shared" si="293"/>
        <v>41999.861620370364</v>
      </c>
      <c r="Q3083" t="b">
        <v>0</v>
      </c>
      <c r="R3083">
        <v>5</v>
      </c>
      <c r="S3083" t="b">
        <v>0</v>
      </c>
      <c r="T3083" t="s">
        <v>8303</v>
      </c>
      <c r="U3083" s="8">
        <v>2.1029999999999998E-3</v>
      </c>
      <c r="V3083" s="17">
        <f t="shared" si="288"/>
        <v>420.6</v>
      </c>
      <c r="W3083" t="s">
        <v>8317</v>
      </c>
      <c r="X3083" t="s">
        <v>8357</v>
      </c>
    </row>
    <row r="3084" spans="1:24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21">
        <f t="shared" si="289"/>
        <v>42236.973275462959</v>
      </c>
      <c r="L3084" s="24">
        <v>42236.973275462966</v>
      </c>
      <c r="M3084" s="27">
        <f t="shared" si="290"/>
        <v>8</v>
      </c>
      <c r="N3084" s="27">
        <f t="shared" si="291"/>
        <v>2015</v>
      </c>
      <c r="O3084" s="25" t="str">
        <f t="shared" si="292"/>
        <v>Aug</v>
      </c>
      <c r="P3084" s="19">
        <f t="shared" si="293"/>
        <v>42266.973275462959</v>
      </c>
      <c r="Q3084" t="b">
        <v>0</v>
      </c>
      <c r="R3084">
        <v>0</v>
      </c>
      <c r="S3084" t="b">
        <v>0</v>
      </c>
      <c r="T3084" t="s">
        <v>8303</v>
      </c>
      <c r="U3084" s="8">
        <v>0</v>
      </c>
      <c r="V3084" s="17" t="e">
        <f t="shared" si="288"/>
        <v>#DIV/0!</v>
      </c>
      <c r="W3084" t="s">
        <v>8317</v>
      </c>
      <c r="X3084" t="s">
        <v>8357</v>
      </c>
    </row>
    <row r="3085" spans="1:24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21">
        <f t="shared" si="289"/>
        <v>42293.714652777773</v>
      </c>
      <c r="L3085" s="24">
        <v>42293.71465277778</v>
      </c>
      <c r="M3085" s="27">
        <f t="shared" si="290"/>
        <v>10</v>
      </c>
      <c r="N3085" s="27">
        <f t="shared" si="291"/>
        <v>2015</v>
      </c>
      <c r="O3085" s="25" t="str">
        <f t="shared" si="292"/>
        <v>Oct</v>
      </c>
      <c r="P3085" s="19">
        <f t="shared" si="293"/>
        <v>42323.756319444445</v>
      </c>
      <c r="Q3085" t="b">
        <v>0</v>
      </c>
      <c r="R3085">
        <v>3</v>
      </c>
      <c r="S3085" t="b">
        <v>0</v>
      </c>
      <c r="T3085" t="s">
        <v>8303</v>
      </c>
      <c r="U3085" s="8">
        <v>2.8E-3</v>
      </c>
      <c r="V3085" s="17">
        <f t="shared" si="288"/>
        <v>18.666666666666668</v>
      </c>
      <c r="W3085" t="s">
        <v>8317</v>
      </c>
      <c r="X3085" t="s">
        <v>8357</v>
      </c>
    </row>
    <row r="3086" spans="1:24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21">
        <f t="shared" si="289"/>
        <v>41853.355069444442</v>
      </c>
      <c r="L3086" s="24">
        <v>41853.355069444442</v>
      </c>
      <c r="M3086" s="27">
        <f t="shared" si="290"/>
        <v>8</v>
      </c>
      <c r="N3086" s="27">
        <f t="shared" si="291"/>
        <v>2014</v>
      </c>
      <c r="O3086" s="25" t="str">
        <f t="shared" si="292"/>
        <v>Aug</v>
      </c>
      <c r="P3086" s="19">
        <f t="shared" si="293"/>
        <v>41883</v>
      </c>
      <c r="Q3086" t="b">
        <v>0</v>
      </c>
      <c r="R3086">
        <v>6</v>
      </c>
      <c r="S3086" t="b">
        <v>0</v>
      </c>
      <c r="T3086" t="s">
        <v>8303</v>
      </c>
      <c r="U3086" s="8">
        <v>0.11579206701157921</v>
      </c>
      <c r="V3086" s="17">
        <f t="shared" si="288"/>
        <v>78.333333333333329</v>
      </c>
      <c r="W3086" t="s">
        <v>8317</v>
      </c>
      <c r="X3086" t="s">
        <v>8357</v>
      </c>
    </row>
    <row r="3087" spans="1:24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21">
        <f t="shared" si="289"/>
        <v>42100.515405092585</v>
      </c>
      <c r="L3087" s="24">
        <v>42100.515405092592</v>
      </c>
      <c r="M3087" s="27">
        <f t="shared" si="290"/>
        <v>4</v>
      </c>
      <c r="N3087" s="27">
        <f t="shared" si="291"/>
        <v>2015</v>
      </c>
      <c r="O3087" s="25" t="str">
        <f t="shared" si="292"/>
        <v>Apr</v>
      </c>
      <c r="P3087" s="19">
        <f t="shared" si="293"/>
        <v>42129.574999999997</v>
      </c>
      <c r="Q3087" t="b">
        <v>0</v>
      </c>
      <c r="R3087">
        <v>9</v>
      </c>
      <c r="S3087" t="b">
        <v>0</v>
      </c>
      <c r="T3087" t="s">
        <v>8303</v>
      </c>
      <c r="U3087" s="8">
        <v>2.4400000000000002E-2</v>
      </c>
      <c r="V3087" s="17">
        <f t="shared" si="288"/>
        <v>67.777777777777771</v>
      </c>
      <c r="W3087" t="s">
        <v>8317</v>
      </c>
      <c r="X3087" t="s">
        <v>8357</v>
      </c>
    </row>
    <row r="3088" spans="1:24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21">
        <f t="shared" si="289"/>
        <v>42246.675451388888</v>
      </c>
      <c r="L3088" s="24">
        <v>42246.675451388888</v>
      </c>
      <c r="M3088" s="27">
        <f t="shared" si="290"/>
        <v>8</v>
      </c>
      <c r="N3088" s="27">
        <f t="shared" si="291"/>
        <v>2015</v>
      </c>
      <c r="O3088" s="25" t="str">
        <f t="shared" si="292"/>
        <v>Aug</v>
      </c>
      <c r="P3088" s="19">
        <f t="shared" si="293"/>
        <v>42276.675451388888</v>
      </c>
      <c r="Q3088" t="b">
        <v>0</v>
      </c>
      <c r="R3088">
        <v>3</v>
      </c>
      <c r="S3088" t="b">
        <v>0</v>
      </c>
      <c r="T3088" t="s">
        <v>8303</v>
      </c>
      <c r="U3088" s="8">
        <v>2.5000000000000001E-3</v>
      </c>
      <c r="V3088" s="17">
        <f t="shared" si="288"/>
        <v>16.666666666666668</v>
      </c>
      <c r="W3088" t="s">
        <v>8317</v>
      </c>
      <c r="X3088" t="s">
        <v>8357</v>
      </c>
    </row>
    <row r="3089" spans="1:24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21">
        <f t="shared" si="289"/>
        <v>42173.462488425925</v>
      </c>
      <c r="L3089" s="24">
        <v>42173.462488425925</v>
      </c>
      <c r="M3089" s="27">
        <f t="shared" si="290"/>
        <v>6</v>
      </c>
      <c r="N3089" s="27">
        <f t="shared" si="291"/>
        <v>2015</v>
      </c>
      <c r="O3089" s="25" t="str">
        <f t="shared" si="292"/>
        <v>Jun</v>
      </c>
      <c r="P3089" s="19">
        <f t="shared" si="293"/>
        <v>42233.462488425925</v>
      </c>
      <c r="Q3089" t="b">
        <v>0</v>
      </c>
      <c r="R3089">
        <v>2</v>
      </c>
      <c r="S3089" t="b">
        <v>0</v>
      </c>
      <c r="T3089" t="s">
        <v>8303</v>
      </c>
      <c r="U3089" s="8">
        <v>6.2500000000000003E-3</v>
      </c>
      <c r="V3089" s="17">
        <f t="shared" si="288"/>
        <v>62.5</v>
      </c>
      <c r="W3089" t="s">
        <v>8317</v>
      </c>
      <c r="X3089" t="s">
        <v>8357</v>
      </c>
    </row>
    <row r="3090" spans="1:24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21">
        <f t="shared" si="289"/>
        <v>42664.942013888889</v>
      </c>
      <c r="L3090" s="24">
        <v>42664.942013888889</v>
      </c>
      <c r="M3090" s="27">
        <f t="shared" si="290"/>
        <v>10</v>
      </c>
      <c r="N3090" s="27">
        <f t="shared" si="291"/>
        <v>2016</v>
      </c>
      <c r="O3090" s="25" t="str">
        <f t="shared" si="292"/>
        <v>Oct</v>
      </c>
      <c r="P3090" s="19">
        <f t="shared" si="293"/>
        <v>42724.983680555553</v>
      </c>
      <c r="Q3090" t="b">
        <v>0</v>
      </c>
      <c r="R3090">
        <v>3</v>
      </c>
      <c r="S3090" t="b">
        <v>0</v>
      </c>
      <c r="T3090" t="s">
        <v>8303</v>
      </c>
      <c r="U3090" s="8">
        <v>1.9384615384615384E-3</v>
      </c>
      <c r="V3090" s="17">
        <f t="shared" si="288"/>
        <v>42</v>
      </c>
      <c r="W3090" t="s">
        <v>8317</v>
      </c>
      <c r="X3090" t="s">
        <v>8357</v>
      </c>
    </row>
    <row r="3091" spans="1:24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21">
        <f t="shared" si="289"/>
        <v>41981.363969907405</v>
      </c>
      <c r="L3091" s="24">
        <v>41981.363969907405</v>
      </c>
      <c r="M3091" s="27">
        <f t="shared" si="290"/>
        <v>12</v>
      </c>
      <c r="N3091" s="27">
        <f t="shared" si="291"/>
        <v>2014</v>
      </c>
      <c r="O3091" s="25" t="str">
        <f t="shared" si="292"/>
        <v>Dec</v>
      </c>
      <c r="P3091" s="19">
        <f t="shared" si="293"/>
        <v>42012.361805555549</v>
      </c>
      <c r="Q3091" t="b">
        <v>0</v>
      </c>
      <c r="R3091">
        <v>45</v>
      </c>
      <c r="S3091" t="b">
        <v>0</v>
      </c>
      <c r="T3091" t="s">
        <v>8303</v>
      </c>
      <c r="U3091" s="8">
        <v>0.23416000000000001</v>
      </c>
      <c r="V3091" s="17">
        <f t="shared" si="288"/>
        <v>130.0888888888889</v>
      </c>
      <c r="W3091" t="s">
        <v>8317</v>
      </c>
      <c r="X3091" t="s">
        <v>8357</v>
      </c>
    </row>
    <row r="3092" spans="1:24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21">
        <f t="shared" si="289"/>
        <v>42528.334293981483</v>
      </c>
      <c r="L3092" s="24">
        <v>42528.334293981483</v>
      </c>
      <c r="M3092" s="27">
        <f t="shared" si="290"/>
        <v>6</v>
      </c>
      <c r="N3092" s="27">
        <f t="shared" si="291"/>
        <v>2016</v>
      </c>
      <c r="O3092" s="25" t="str">
        <f t="shared" si="292"/>
        <v>Jun</v>
      </c>
      <c r="P3092" s="19">
        <f t="shared" si="293"/>
        <v>42559.874305555553</v>
      </c>
      <c r="Q3092" t="b">
        <v>0</v>
      </c>
      <c r="R3092">
        <v>9</v>
      </c>
      <c r="S3092" t="b">
        <v>0</v>
      </c>
      <c r="T3092" t="s">
        <v>8303</v>
      </c>
      <c r="U3092" s="8">
        <v>5.080888888888889E-2</v>
      </c>
      <c r="V3092" s="17">
        <f t="shared" si="288"/>
        <v>1270.2222222222222</v>
      </c>
      <c r="W3092" t="s">
        <v>8317</v>
      </c>
      <c r="X3092" t="s">
        <v>8357</v>
      </c>
    </row>
    <row r="3093" spans="1:24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21">
        <f t="shared" si="289"/>
        <v>42065.610474537032</v>
      </c>
      <c r="L3093" s="24">
        <v>42065.610474537039</v>
      </c>
      <c r="M3093" s="27">
        <f t="shared" si="290"/>
        <v>3</v>
      </c>
      <c r="N3093" s="27">
        <f t="shared" si="291"/>
        <v>2015</v>
      </c>
      <c r="O3093" s="25" t="str">
        <f t="shared" si="292"/>
        <v>Mar</v>
      </c>
      <c r="P3093" s="19">
        <f t="shared" si="293"/>
        <v>42125.568807870368</v>
      </c>
      <c r="Q3093" t="b">
        <v>0</v>
      </c>
      <c r="R3093">
        <v>9</v>
      </c>
      <c r="S3093" t="b">
        <v>0</v>
      </c>
      <c r="T3093" t="s">
        <v>8303</v>
      </c>
      <c r="U3093" s="8">
        <v>0.15920000000000001</v>
      </c>
      <c r="V3093" s="17">
        <f t="shared" si="288"/>
        <v>88.444444444444443</v>
      </c>
      <c r="W3093" t="s">
        <v>8317</v>
      </c>
      <c r="X3093" t="s">
        <v>8357</v>
      </c>
    </row>
    <row r="3094" spans="1:24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21">
        <f t="shared" si="289"/>
        <v>42566.740081018514</v>
      </c>
      <c r="L3094" s="24">
        <v>42566.740081018521</v>
      </c>
      <c r="M3094" s="27">
        <f t="shared" si="290"/>
        <v>7</v>
      </c>
      <c r="N3094" s="27">
        <f t="shared" si="291"/>
        <v>2016</v>
      </c>
      <c r="O3094" s="25" t="str">
        <f t="shared" si="292"/>
        <v>Jul</v>
      </c>
      <c r="P3094" s="19">
        <f t="shared" si="293"/>
        <v>42596.740081018514</v>
      </c>
      <c r="Q3094" t="b">
        <v>0</v>
      </c>
      <c r="R3094">
        <v>21</v>
      </c>
      <c r="S3094" t="b">
        <v>0</v>
      </c>
      <c r="T3094" t="s">
        <v>8303</v>
      </c>
      <c r="U3094" s="8">
        <v>1.1831900000000001E-2</v>
      </c>
      <c r="V3094" s="17">
        <f t="shared" si="288"/>
        <v>56.342380952380957</v>
      </c>
      <c r="W3094" t="s">
        <v>8317</v>
      </c>
      <c r="X3094" t="s">
        <v>8357</v>
      </c>
    </row>
    <row r="3095" spans="1:24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21">
        <f t="shared" si="289"/>
        <v>42255.41101851852</v>
      </c>
      <c r="L3095" s="24">
        <v>42255.41101851852</v>
      </c>
      <c r="M3095" s="27">
        <f t="shared" si="290"/>
        <v>9</v>
      </c>
      <c r="N3095" s="27">
        <f t="shared" si="291"/>
        <v>2015</v>
      </c>
      <c r="O3095" s="25" t="str">
        <f t="shared" si="292"/>
        <v>Sep</v>
      </c>
      <c r="P3095" s="19">
        <f t="shared" si="293"/>
        <v>42292.708333333336</v>
      </c>
      <c r="Q3095" t="b">
        <v>0</v>
      </c>
      <c r="R3095">
        <v>17</v>
      </c>
      <c r="S3095" t="b">
        <v>0</v>
      </c>
      <c r="T3095" t="s">
        <v>8303</v>
      </c>
      <c r="U3095" s="8">
        <v>0.22750000000000001</v>
      </c>
      <c r="V3095" s="17">
        <f t="shared" si="288"/>
        <v>53.529411764705884</v>
      </c>
      <c r="W3095" t="s">
        <v>8317</v>
      </c>
      <c r="X3095" t="s">
        <v>8357</v>
      </c>
    </row>
    <row r="3096" spans="1:24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21">
        <f t="shared" si="289"/>
        <v>41760.700706018521</v>
      </c>
      <c r="L3096" s="24">
        <v>41760.700706018521</v>
      </c>
      <c r="M3096" s="27">
        <f t="shared" si="290"/>
        <v>5</v>
      </c>
      <c r="N3096" s="27">
        <f t="shared" si="291"/>
        <v>2014</v>
      </c>
      <c r="O3096" s="25" t="str">
        <f t="shared" si="292"/>
        <v>May</v>
      </c>
      <c r="P3096" s="19">
        <f t="shared" si="293"/>
        <v>41790.957638888889</v>
      </c>
      <c r="Q3096" t="b">
        <v>0</v>
      </c>
      <c r="R3096">
        <v>1</v>
      </c>
      <c r="S3096" t="b">
        <v>0</v>
      </c>
      <c r="T3096" t="s">
        <v>8303</v>
      </c>
      <c r="U3096" s="8">
        <v>2.5000000000000001E-4</v>
      </c>
      <c r="V3096" s="17">
        <f t="shared" si="288"/>
        <v>25</v>
      </c>
      <c r="W3096" t="s">
        <v>8317</v>
      </c>
      <c r="X3096" t="s">
        <v>8357</v>
      </c>
    </row>
    <row r="3097" spans="1:24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21">
        <f t="shared" si="289"/>
        <v>42207.587453703702</v>
      </c>
      <c r="L3097" s="24">
        <v>42207.587453703702</v>
      </c>
      <c r="M3097" s="27">
        <f t="shared" si="290"/>
        <v>7</v>
      </c>
      <c r="N3097" s="27">
        <f t="shared" si="291"/>
        <v>2015</v>
      </c>
      <c r="O3097" s="25" t="str">
        <f t="shared" si="292"/>
        <v>Jul</v>
      </c>
      <c r="P3097" s="19">
        <f t="shared" si="293"/>
        <v>42267.587453703702</v>
      </c>
      <c r="Q3097" t="b">
        <v>0</v>
      </c>
      <c r="R3097">
        <v>1</v>
      </c>
      <c r="S3097" t="b">
        <v>0</v>
      </c>
      <c r="T3097" t="s">
        <v>8303</v>
      </c>
      <c r="U3097" s="8">
        <v>3.351206434316354E-3</v>
      </c>
      <c r="V3097" s="17">
        <f t="shared" si="288"/>
        <v>50</v>
      </c>
      <c r="W3097" t="s">
        <v>8317</v>
      </c>
      <c r="X3097" t="s">
        <v>8357</v>
      </c>
    </row>
    <row r="3098" spans="1:24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21">
        <f t="shared" si="289"/>
        <v>42522.81689814815</v>
      </c>
      <c r="L3098" s="24">
        <v>42522.81689814815</v>
      </c>
      <c r="M3098" s="27">
        <f t="shared" si="290"/>
        <v>6</v>
      </c>
      <c r="N3098" s="27">
        <f t="shared" si="291"/>
        <v>2016</v>
      </c>
      <c r="O3098" s="25" t="str">
        <f t="shared" si="292"/>
        <v>Jun</v>
      </c>
      <c r="P3098" s="19">
        <f t="shared" si="293"/>
        <v>42582.81689814815</v>
      </c>
      <c r="Q3098" t="b">
        <v>0</v>
      </c>
      <c r="R3098">
        <v>14</v>
      </c>
      <c r="S3098" t="b">
        <v>0</v>
      </c>
      <c r="T3098" t="s">
        <v>8303</v>
      </c>
      <c r="U3098" s="8">
        <v>3.9750000000000001E-2</v>
      </c>
      <c r="V3098" s="17">
        <f t="shared" si="288"/>
        <v>56.785714285714285</v>
      </c>
      <c r="W3098" t="s">
        <v>8317</v>
      </c>
      <c r="X3098" t="s">
        <v>8357</v>
      </c>
    </row>
    <row r="3099" spans="1:24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21">
        <f t="shared" si="289"/>
        <v>42114.617199074077</v>
      </c>
      <c r="L3099" s="24">
        <v>42114.617199074077</v>
      </c>
      <c r="M3099" s="27">
        <f t="shared" si="290"/>
        <v>4</v>
      </c>
      <c r="N3099" s="27">
        <f t="shared" si="291"/>
        <v>2015</v>
      </c>
      <c r="O3099" s="25" t="str">
        <f t="shared" si="292"/>
        <v>Apr</v>
      </c>
      <c r="P3099" s="19">
        <f t="shared" si="293"/>
        <v>42144.617199074077</v>
      </c>
      <c r="Q3099" t="b">
        <v>0</v>
      </c>
      <c r="R3099">
        <v>42</v>
      </c>
      <c r="S3099" t="b">
        <v>0</v>
      </c>
      <c r="T3099" t="s">
        <v>8303</v>
      </c>
      <c r="U3099" s="8">
        <v>0.17150000000000001</v>
      </c>
      <c r="V3099" s="17">
        <f t="shared" si="288"/>
        <v>40.833333333333336</v>
      </c>
      <c r="W3099" t="s">
        <v>8317</v>
      </c>
      <c r="X3099" t="s">
        <v>8357</v>
      </c>
    </row>
    <row r="3100" spans="1:24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21">
        <f t="shared" si="289"/>
        <v>42629.29515046296</v>
      </c>
      <c r="L3100" s="24">
        <v>42629.29515046296</v>
      </c>
      <c r="M3100" s="27">
        <f t="shared" si="290"/>
        <v>9</v>
      </c>
      <c r="N3100" s="27">
        <f t="shared" si="291"/>
        <v>2016</v>
      </c>
      <c r="O3100" s="25" t="str">
        <f t="shared" si="292"/>
        <v>Sep</v>
      </c>
      <c r="P3100" s="19">
        <f t="shared" si="293"/>
        <v>42650.374999999993</v>
      </c>
      <c r="Q3100" t="b">
        <v>0</v>
      </c>
      <c r="R3100">
        <v>27</v>
      </c>
      <c r="S3100" t="b">
        <v>0</v>
      </c>
      <c r="T3100" t="s">
        <v>8303</v>
      </c>
      <c r="U3100" s="8">
        <v>3.608004104669061E-2</v>
      </c>
      <c r="V3100" s="17">
        <f t="shared" si="288"/>
        <v>65.111111111111114</v>
      </c>
      <c r="W3100" t="s">
        <v>8317</v>
      </c>
      <c r="X3100" t="s">
        <v>8357</v>
      </c>
    </row>
    <row r="3101" spans="1:24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21">
        <f t="shared" si="289"/>
        <v>42359.58390046296</v>
      </c>
      <c r="L3101" s="24">
        <v>42359.58390046296</v>
      </c>
      <c r="M3101" s="27">
        <f t="shared" si="290"/>
        <v>12</v>
      </c>
      <c r="N3101" s="27">
        <f t="shared" si="291"/>
        <v>2015</v>
      </c>
      <c r="O3101" s="25" t="str">
        <f t="shared" si="292"/>
        <v>Dec</v>
      </c>
      <c r="P3101" s="19">
        <f t="shared" si="293"/>
        <v>42407.803472222215</v>
      </c>
      <c r="Q3101" t="b">
        <v>0</v>
      </c>
      <c r="R3101">
        <v>5</v>
      </c>
      <c r="S3101" t="b">
        <v>0</v>
      </c>
      <c r="T3101" t="s">
        <v>8303</v>
      </c>
      <c r="U3101" s="8">
        <v>0.13900000000000001</v>
      </c>
      <c r="V3101" s="17">
        <f t="shared" si="288"/>
        <v>55.6</v>
      </c>
      <c r="W3101" t="s">
        <v>8317</v>
      </c>
      <c r="X3101" t="s">
        <v>8357</v>
      </c>
    </row>
    <row r="3102" spans="1:24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21">
        <f t="shared" si="289"/>
        <v>42381.981377314813</v>
      </c>
      <c r="L3102" s="24">
        <v>42381.981377314813</v>
      </c>
      <c r="M3102" s="27">
        <f t="shared" si="290"/>
        <v>1</v>
      </c>
      <c r="N3102" s="27">
        <f t="shared" si="291"/>
        <v>2016</v>
      </c>
      <c r="O3102" s="25" t="str">
        <f t="shared" si="292"/>
        <v>Jan</v>
      </c>
      <c r="P3102" s="19">
        <f t="shared" si="293"/>
        <v>42411.981377314813</v>
      </c>
      <c r="Q3102" t="b">
        <v>0</v>
      </c>
      <c r="R3102">
        <v>13</v>
      </c>
      <c r="S3102" t="b">
        <v>0</v>
      </c>
      <c r="T3102" t="s">
        <v>8303</v>
      </c>
      <c r="U3102" s="8">
        <v>0.15225</v>
      </c>
      <c r="V3102" s="17">
        <f t="shared" si="288"/>
        <v>140.53846153846155</v>
      </c>
      <c r="W3102" t="s">
        <v>8317</v>
      </c>
      <c r="X3102" t="s">
        <v>8357</v>
      </c>
    </row>
    <row r="3103" spans="1:24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21">
        <f t="shared" si="289"/>
        <v>41902.4140625</v>
      </c>
      <c r="L3103" s="24">
        <v>41902.4140625</v>
      </c>
      <c r="M3103" s="27">
        <f t="shared" si="290"/>
        <v>9</v>
      </c>
      <c r="N3103" s="27">
        <f t="shared" si="291"/>
        <v>2014</v>
      </c>
      <c r="O3103" s="25" t="str">
        <f t="shared" si="292"/>
        <v>Sep</v>
      </c>
      <c r="P3103" s="19">
        <f t="shared" si="293"/>
        <v>41932.4140625</v>
      </c>
      <c r="Q3103" t="b">
        <v>0</v>
      </c>
      <c r="R3103">
        <v>12</v>
      </c>
      <c r="S3103" t="b">
        <v>0</v>
      </c>
      <c r="T3103" t="s">
        <v>8303</v>
      </c>
      <c r="U3103" s="8">
        <v>0.12</v>
      </c>
      <c r="V3103" s="17">
        <f t="shared" si="288"/>
        <v>25</v>
      </c>
      <c r="W3103" t="s">
        <v>8317</v>
      </c>
      <c r="X3103" t="s">
        <v>8357</v>
      </c>
    </row>
    <row r="3104" spans="1:24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21">
        <f t="shared" si="289"/>
        <v>42171.175196759257</v>
      </c>
      <c r="L3104" s="24">
        <v>42171.175196759257</v>
      </c>
      <c r="M3104" s="27">
        <f t="shared" si="290"/>
        <v>6</v>
      </c>
      <c r="N3104" s="27">
        <f t="shared" si="291"/>
        <v>2015</v>
      </c>
      <c r="O3104" s="25" t="str">
        <f t="shared" si="292"/>
        <v>Jun</v>
      </c>
      <c r="P3104" s="19">
        <f t="shared" si="293"/>
        <v>42201.12222222222</v>
      </c>
      <c r="Q3104" t="b">
        <v>0</v>
      </c>
      <c r="R3104">
        <v>90</v>
      </c>
      <c r="S3104" t="b">
        <v>0</v>
      </c>
      <c r="T3104" t="s">
        <v>8303</v>
      </c>
      <c r="U3104" s="8">
        <v>0.391125</v>
      </c>
      <c r="V3104" s="17">
        <f t="shared" si="288"/>
        <v>69.533333333333331</v>
      </c>
      <c r="W3104" t="s">
        <v>8317</v>
      </c>
      <c r="X3104" t="s">
        <v>8357</v>
      </c>
    </row>
    <row r="3105" spans="1:24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21">
        <f t="shared" si="289"/>
        <v>42555.132152777776</v>
      </c>
      <c r="L3105" s="24">
        <v>42555.132152777776</v>
      </c>
      <c r="M3105" s="27">
        <f t="shared" si="290"/>
        <v>7</v>
      </c>
      <c r="N3105" s="27">
        <f t="shared" si="291"/>
        <v>2016</v>
      </c>
      <c r="O3105" s="25" t="str">
        <f t="shared" si="292"/>
        <v>Jul</v>
      </c>
      <c r="P3105" s="19">
        <f t="shared" si="293"/>
        <v>42605.132152777776</v>
      </c>
      <c r="Q3105" t="b">
        <v>0</v>
      </c>
      <c r="R3105">
        <v>2</v>
      </c>
      <c r="S3105" t="b">
        <v>0</v>
      </c>
      <c r="T3105" t="s">
        <v>8303</v>
      </c>
      <c r="U3105" s="8">
        <v>2.6829268292682929E-3</v>
      </c>
      <c r="V3105" s="17">
        <f t="shared" si="288"/>
        <v>5.5</v>
      </c>
      <c r="W3105" t="s">
        <v>8317</v>
      </c>
      <c r="X3105" t="s">
        <v>8357</v>
      </c>
    </row>
    <row r="3106" spans="1:24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21">
        <f t="shared" si="289"/>
        <v>42106.94798611111</v>
      </c>
      <c r="L3106" s="24">
        <v>42106.94798611111</v>
      </c>
      <c r="M3106" s="27">
        <f t="shared" si="290"/>
        <v>4</v>
      </c>
      <c r="N3106" s="27">
        <f t="shared" si="291"/>
        <v>2015</v>
      </c>
      <c r="O3106" s="25" t="str">
        <f t="shared" si="292"/>
        <v>Apr</v>
      </c>
      <c r="P3106" s="19">
        <f t="shared" si="293"/>
        <v>42166.94798611111</v>
      </c>
      <c r="Q3106" t="b">
        <v>0</v>
      </c>
      <c r="R3106">
        <v>5</v>
      </c>
      <c r="S3106" t="b">
        <v>0</v>
      </c>
      <c r="T3106" t="s">
        <v>8303</v>
      </c>
      <c r="U3106" s="8">
        <v>0.29625000000000001</v>
      </c>
      <c r="V3106" s="17">
        <f t="shared" si="288"/>
        <v>237</v>
      </c>
      <c r="W3106" t="s">
        <v>8317</v>
      </c>
      <c r="X3106" t="s">
        <v>8357</v>
      </c>
    </row>
    <row r="3107" spans="1:24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21">
        <f t="shared" si="289"/>
        <v>42006.70035879629</v>
      </c>
      <c r="L3107" s="24">
        <v>42006.700358796297</v>
      </c>
      <c r="M3107" s="27">
        <f t="shared" si="290"/>
        <v>1</v>
      </c>
      <c r="N3107" s="27">
        <f t="shared" si="291"/>
        <v>2015</v>
      </c>
      <c r="O3107" s="25" t="str">
        <f t="shared" si="292"/>
        <v>Jan</v>
      </c>
      <c r="P3107" s="19">
        <f t="shared" si="293"/>
        <v>42037.874999999993</v>
      </c>
      <c r="Q3107" t="b">
        <v>0</v>
      </c>
      <c r="R3107">
        <v>31</v>
      </c>
      <c r="S3107" t="b">
        <v>0</v>
      </c>
      <c r="T3107" t="s">
        <v>8303</v>
      </c>
      <c r="U3107" s="8">
        <v>0.4236099230111206</v>
      </c>
      <c r="V3107" s="17">
        <f t="shared" si="288"/>
        <v>79.870967741935488</v>
      </c>
      <c r="W3107" t="s">
        <v>8317</v>
      </c>
      <c r="X3107" t="s">
        <v>8357</v>
      </c>
    </row>
    <row r="3108" spans="1:24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21">
        <f t="shared" si="289"/>
        <v>41876.510601851849</v>
      </c>
      <c r="L3108" s="24">
        <v>41876.510601851849</v>
      </c>
      <c r="M3108" s="27">
        <f t="shared" si="290"/>
        <v>8</v>
      </c>
      <c r="N3108" s="27">
        <f t="shared" si="291"/>
        <v>2014</v>
      </c>
      <c r="O3108" s="25" t="str">
        <f t="shared" si="292"/>
        <v>Aug</v>
      </c>
      <c r="P3108" s="19">
        <f t="shared" si="293"/>
        <v>41931</v>
      </c>
      <c r="Q3108" t="b">
        <v>0</v>
      </c>
      <c r="R3108">
        <v>4</v>
      </c>
      <c r="S3108" t="b">
        <v>0</v>
      </c>
      <c r="T3108" t="s">
        <v>8303</v>
      </c>
      <c r="U3108" s="8">
        <v>4.1000000000000002E-2</v>
      </c>
      <c r="V3108" s="17">
        <f t="shared" si="288"/>
        <v>10.25</v>
      </c>
      <c r="W3108" t="s">
        <v>8317</v>
      </c>
      <c r="X3108" t="s">
        <v>8357</v>
      </c>
    </row>
    <row r="3109" spans="1:24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21">
        <f t="shared" si="289"/>
        <v>42241.220787037033</v>
      </c>
      <c r="L3109" s="24">
        <v>42241.22078703704</v>
      </c>
      <c r="M3109" s="27">
        <f t="shared" si="290"/>
        <v>8</v>
      </c>
      <c r="N3109" s="27">
        <f t="shared" si="291"/>
        <v>2015</v>
      </c>
      <c r="O3109" s="25" t="str">
        <f t="shared" si="292"/>
        <v>Aug</v>
      </c>
      <c r="P3109" s="19">
        <f t="shared" si="293"/>
        <v>42263.708333333336</v>
      </c>
      <c r="Q3109" t="b">
        <v>0</v>
      </c>
      <c r="R3109">
        <v>29</v>
      </c>
      <c r="S3109" t="b">
        <v>0</v>
      </c>
      <c r="T3109" t="s">
        <v>8303</v>
      </c>
      <c r="U3109" s="8">
        <v>0.197625</v>
      </c>
      <c r="V3109" s="17">
        <f t="shared" si="288"/>
        <v>272.58620689655174</v>
      </c>
      <c r="W3109" t="s">
        <v>8317</v>
      </c>
      <c r="X3109" t="s">
        <v>8357</v>
      </c>
    </row>
    <row r="3110" spans="1:24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21">
        <f t="shared" si="289"/>
        <v>42128.605914351851</v>
      </c>
      <c r="L3110" s="24">
        <v>42128.605914351851</v>
      </c>
      <c r="M3110" s="27">
        <f t="shared" si="290"/>
        <v>5</v>
      </c>
      <c r="N3110" s="27">
        <f t="shared" si="291"/>
        <v>2015</v>
      </c>
      <c r="O3110" s="25" t="str">
        <f t="shared" si="292"/>
        <v>May</v>
      </c>
      <c r="P3110" s="19">
        <f t="shared" si="293"/>
        <v>42135.605914351851</v>
      </c>
      <c r="Q3110" t="b">
        <v>0</v>
      </c>
      <c r="R3110">
        <v>2</v>
      </c>
      <c r="S3110" t="b">
        <v>0</v>
      </c>
      <c r="T3110" t="s">
        <v>8303</v>
      </c>
      <c r="U3110" s="8">
        <v>5.1999999999999995E-4</v>
      </c>
      <c r="V3110" s="17">
        <f t="shared" si="288"/>
        <v>13</v>
      </c>
      <c r="W3110" t="s">
        <v>8317</v>
      </c>
      <c r="X3110" t="s">
        <v>8357</v>
      </c>
    </row>
    <row r="3111" spans="1:24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21">
        <f t="shared" si="289"/>
        <v>42062.47215277778</v>
      </c>
      <c r="L3111" s="24">
        <v>42062.47215277778</v>
      </c>
      <c r="M3111" s="27">
        <f t="shared" si="290"/>
        <v>2</v>
      </c>
      <c r="N3111" s="27">
        <f t="shared" si="291"/>
        <v>2015</v>
      </c>
      <c r="O3111" s="25" t="str">
        <f t="shared" si="292"/>
        <v>Feb</v>
      </c>
      <c r="P3111" s="19">
        <f t="shared" si="293"/>
        <v>42122.430486111109</v>
      </c>
      <c r="Q3111" t="b">
        <v>0</v>
      </c>
      <c r="R3111">
        <v>114</v>
      </c>
      <c r="S3111" t="b">
        <v>0</v>
      </c>
      <c r="T3111" t="s">
        <v>8303</v>
      </c>
      <c r="U3111" s="8">
        <v>0.25030188679245285</v>
      </c>
      <c r="V3111" s="17">
        <f t="shared" si="288"/>
        <v>58.184210526315788</v>
      </c>
      <c r="W3111" t="s">
        <v>8317</v>
      </c>
      <c r="X3111" t="s">
        <v>8357</v>
      </c>
    </row>
    <row r="3112" spans="1:24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21">
        <f t="shared" si="289"/>
        <v>41843.916782407403</v>
      </c>
      <c r="L3112" s="24">
        <v>41843.91678240741</v>
      </c>
      <c r="M3112" s="27">
        <f t="shared" si="290"/>
        <v>7</v>
      </c>
      <c r="N3112" s="27">
        <f t="shared" si="291"/>
        <v>2014</v>
      </c>
      <c r="O3112" s="25" t="str">
        <f t="shared" si="292"/>
        <v>Jul</v>
      </c>
      <c r="P3112" s="19">
        <f t="shared" si="293"/>
        <v>41878.916782407403</v>
      </c>
      <c r="Q3112" t="b">
        <v>0</v>
      </c>
      <c r="R3112">
        <v>1</v>
      </c>
      <c r="S3112" t="b">
        <v>0</v>
      </c>
      <c r="T3112" t="s">
        <v>8303</v>
      </c>
      <c r="U3112" s="8">
        <v>4.0000000000000002E-4</v>
      </c>
      <c r="V3112" s="17">
        <f t="shared" si="288"/>
        <v>10</v>
      </c>
      <c r="W3112" t="s">
        <v>8317</v>
      </c>
      <c r="X3112" t="s">
        <v>8357</v>
      </c>
    </row>
    <row r="3113" spans="1:24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21">
        <f t="shared" si="289"/>
        <v>42744.823136574072</v>
      </c>
      <c r="L3113" s="24">
        <v>42744.823136574072</v>
      </c>
      <c r="M3113" s="27">
        <f t="shared" si="290"/>
        <v>1</v>
      </c>
      <c r="N3113" s="27">
        <f t="shared" si="291"/>
        <v>2017</v>
      </c>
      <c r="O3113" s="25" t="str">
        <f t="shared" si="292"/>
        <v>Jan</v>
      </c>
      <c r="P3113" s="19">
        <f t="shared" si="293"/>
        <v>42784.823136574072</v>
      </c>
      <c r="Q3113" t="b">
        <v>0</v>
      </c>
      <c r="R3113">
        <v>76</v>
      </c>
      <c r="S3113" t="b">
        <v>0</v>
      </c>
      <c r="T3113" t="s">
        <v>8303</v>
      </c>
      <c r="U3113" s="8">
        <v>0.26640000000000003</v>
      </c>
      <c r="V3113" s="17">
        <f t="shared" si="288"/>
        <v>70.10526315789474</v>
      </c>
      <c r="W3113" t="s">
        <v>8317</v>
      </c>
      <c r="X3113" t="s">
        <v>8357</v>
      </c>
    </row>
    <row r="3114" spans="1:24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21">
        <f t="shared" si="289"/>
        <v>41885.386805555558</v>
      </c>
      <c r="L3114" s="24">
        <v>41885.386805555558</v>
      </c>
      <c r="M3114" s="27">
        <f t="shared" si="290"/>
        <v>9</v>
      </c>
      <c r="N3114" s="27">
        <f t="shared" si="291"/>
        <v>2014</v>
      </c>
      <c r="O3114" s="25" t="str">
        <f t="shared" si="292"/>
        <v>Sep</v>
      </c>
      <c r="P3114" s="19">
        <f t="shared" si="293"/>
        <v>41916.386805555558</v>
      </c>
      <c r="Q3114" t="b">
        <v>0</v>
      </c>
      <c r="R3114">
        <v>9</v>
      </c>
      <c r="S3114" t="b">
        <v>0</v>
      </c>
      <c r="T3114" t="s">
        <v>8303</v>
      </c>
      <c r="U3114" s="8">
        <v>4.7363636363636365E-2</v>
      </c>
      <c r="V3114" s="17">
        <f t="shared" si="288"/>
        <v>57.888888888888886</v>
      </c>
      <c r="W3114" t="s">
        <v>8317</v>
      </c>
      <c r="X3114" t="s">
        <v>8357</v>
      </c>
    </row>
    <row r="3115" spans="1:24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21">
        <f t="shared" si="289"/>
        <v>42614.913587962961</v>
      </c>
      <c r="L3115" s="24">
        <v>42614.913587962961</v>
      </c>
      <c r="M3115" s="27">
        <f t="shared" si="290"/>
        <v>9</v>
      </c>
      <c r="N3115" s="27">
        <f t="shared" si="291"/>
        <v>2016</v>
      </c>
      <c r="O3115" s="25" t="str">
        <f t="shared" si="292"/>
        <v>Sep</v>
      </c>
      <c r="P3115" s="19">
        <f t="shared" si="293"/>
        <v>42674.913587962961</v>
      </c>
      <c r="Q3115" t="b">
        <v>0</v>
      </c>
      <c r="R3115">
        <v>37</v>
      </c>
      <c r="S3115" t="b">
        <v>0</v>
      </c>
      <c r="T3115" t="s">
        <v>8303</v>
      </c>
      <c r="U3115" s="8">
        <v>4.2435339894712751E-2</v>
      </c>
      <c r="V3115" s="17">
        <f t="shared" si="288"/>
        <v>125.27027027027027</v>
      </c>
      <c r="W3115" t="s">
        <v>8317</v>
      </c>
      <c r="X3115" t="s">
        <v>8357</v>
      </c>
    </row>
    <row r="3116" spans="1:24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21">
        <f t="shared" si="289"/>
        <v>42081.522939814815</v>
      </c>
      <c r="L3116" s="24">
        <v>42081.522939814815</v>
      </c>
      <c r="M3116" s="27">
        <f t="shared" si="290"/>
        <v>3</v>
      </c>
      <c r="N3116" s="27">
        <f t="shared" si="291"/>
        <v>2015</v>
      </c>
      <c r="O3116" s="25" t="str">
        <f t="shared" si="292"/>
        <v>Mar</v>
      </c>
      <c r="P3116" s="19">
        <f t="shared" si="293"/>
        <v>42111.522939814815</v>
      </c>
      <c r="Q3116" t="b">
        <v>0</v>
      </c>
      <c r="R3116">
        <v>0</v>
      </c>
      <c r="S3116" t="b">
        <v>0</v>
      </c>
      <c r="T3116" t="s">
        <v>8303</v>
      </c>
      <c r="U3116" s="8">
        <v>0</v>
      </c>
      <c r="V3116" s="17" t="e">
        <f t="shared" si="288"/>
        <v>#DIV/0!</v>
      </c>
      <c r="W3116" t="s">
        <v>8317</v>
      </c>
      <c r="X3116" t="s">
        <v>8357</v>
      </c>
    </row>
    <row r="3117" spans="1:24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21">
        <f t="shared" si="289"/>
        <v>41843.42418981481</v>
      </c>
      <c r="L3117" s="24">
        <v>41843.424189814818</v>
      </c>
      <c r="M3117" s="27">
        <f t="shared" si="290"/>
        <v>7</v>
      </c>
      <c r="N3117" s="27">
        <f t="shared" si="291"/>
        <v>2014</v>
      </c>
      <c r="O3117" s="25" t="str">
        <f t="shared" si="292"/>
        <v>Jul</v>
      </c>
      <c r="P3117" s="19">
        <f t="shared" si="293"/>
        <v>41903.42418981481</v>
      </c>
      <c r="Q3117" t="b">
        <v>0</v>
      </c>
      <c r="R3117">
        <v>1</v>
      </c>
      <c r="S3117" t="b">
        <v>0</v>
      </c>
      <c r="T3117" t="s">
        <v>8303</v>
      </c>
      <c r="U3117" s="8">
        <v>0.03</v>
      </c>
      <c r="V3117" s="17">
        <f t="shared" si="288"/>
        <v>300</v>
      </c>
      <c r="W3117" t="s">
        <v>8317</v>
      </c>
      <c r="X3117" t="s">
        <v>8357</v>
      </c>
    </row>
    <row r="3118" spans="1:24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21">
        <f t="shared" si="289"/>
        <v>42496.238738425927</v>
      </c>
      <c r="L3118" s="24">
        <v>42496.238738425927</v>
      </c>
      <c r="M3118" s="27">
        <f t="shared" si="290"/>
        <v>5</v>
      </c>
      <c r="N3118" s="27">
        <f t="shared" si="291"/>
        <v>2016</v>
      </c>
      <c r="O3118" s="25" t="str">
        <f t="shared" si="292"/>
        <v>May</v>
      </c>
      <c r="P3118" s="19">
        <f t="shared" si="293"/>
        <v>42526.238738425927</v>
      </c>
      <c r="Q3118" t="b">
        <v>0</v>
      </c>
      <c r="R3118">
        <v>10</v>
      </c>
      <c r="S3118" t="b">
        <v>0</v>
      </c>
      <c r="T3118" t="s">
        <v>8303</v>
      </c>
      <c r="U3118" s="8">
        <v>0.57333333333333336</v>
      </c>
      <c r="V3118" s="17">
        <f t="shared" si="288"/>
        <v>43</v>
      </c>
      <c r="W3118" t="s">
        <v>8317</v>
      </c>
      <c r="X3118" t="s">
        <v>8357</v>
      </c>
    </row>
    <row r="3119" spans="1:24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21">
        <f t="shared" si="289"/>
        <v>42081.30700231481</v>
      </c>
      <c r="L3119" s="24">
        <v>42081.307002314818</v>
      </c>
      <c r="M3119" s="27">
        <f t="shared" si="290"/>
        <v>3</v>
      </c>
      <c r="N3119" s="27">
        <f t="shared" si="291"/>
        <v>2015</v>
      </c>
      <c r="O3119" s="25" t="str">
        <f t="shared" si="292"/>
        <v>Mar</v>
      </c>
      <c r="P3119" s="19">
        <f t="shared" si="293"/>
        <v>42095.30700231481</v>
      </c>
      <c r="Q3119" t="b">
        <v>0</v>
      </c>
      <c r="R3119">
        <v>1</v>
      </c>
      <c r="S3119" t="b">
        <v>0</v>
      </c>
      <c r="T3119" t="s">
        <v>8303</v>
      </c>
      <c r="U3119" s="8">
        <v>1E-3</v>
      </c>
      <c r="V3119" s="17">
        <f t="shared" si="288"/>
        <v>1</v>
      </c>
      <c r="W3119" t="s">
        <v>8317</v>
      </c>
      <c r="X3119" t="s">
        <v>8357</v>
      </c>
    </row>
    <row r="3120" spans="1:24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21">
        <f t="shared" si="289"/>
        <v>42509.166203703702</v>
      </c>
      <c r="L3120" s="24">
        <v>42509.166203703702</v>
      </c>
      <c r="M3120" s="27">
        <f t="shared" si="290"/>
        <v>5</v>
      </c>
      <c r="N3120" s="27">
        <f t="shared" si="291"/>
        <v>2016</v>
      </c>
      <c r="O3120" s="25" t="str">
        <f t="shared" si="292"/>
        <v>May</v>
      </c>
      <c r="P3120" s="19">
        <f t="shared" si="293"/>
        <v>42517.341666666667</v>
      </c>
      <c r="Q3120" t="b">
        <v>0</v>
      </c>
      <c r="R3120">
        <v>2</v>
      </c>
      <c r="S3120" t="b">
        <v>0</v>
      </c>
      <c r="T3120" t="s">
        <v>8303</v>
      </c>
      <c r="U3120" s="8">
        <v>3.0999999999999999E-3</v>
      </c>
      <c r="V3120" s="17">
        <f t="shared" si="288"/>
        <v>775</v>
      </c>
      <c r="W3120" t="s">
        <v>8317</v>
      </c>
      <c r="X3120" t="s">
        <v>8357</v>
      </c>
    </row>
    <row r="3121" spans="1:24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21">
        <f t="shared" si="289"/>
        <v>42534.441238425927</v>
      </c>
      <c r="L3121" s="24">
        <v>42534.441238425927</v>
      </c>
      <c r="M3121" s="27">
        <f t="shared" si="290"/>
        <v>6</v>
      </c>
      <c r="N3121" s="27">
        <f t="shared" si="291"/>
        <v>2016</v>
      </c>
      <c r="O3121" s="25" t="str">
        <f t="shared" si="292"/>
        <v>Jun</v>
      </c>
      <c r="P3121" s="19">
        <f t="shared" si="293"/>
        <v>42553.441238425927</v>
      </c>
      <c r="Q3121" t="b">
        <v>0</v>
      </c>
      <c r="R3121">
        <v>1</v>
      </c>
      <c r="S3121" t="b">
        <v>0</v>
      </c>
      <c r="T3121" t="s">
        <v>8303</v>
      </c>
      <c r="U3121" s="8">
        <v>5.0000000000000001E-4</v>
      </c>
      <c r="V3121" s="17">
        <f t="shared" si="288"/>
        <v>5</v>
      </c>
      <c r="W3121" t="s">
        <v>8317</v>
      </c>
      <c r="X3121" t="s">
        <v>8357</v>
      </c>
    </row>
    <row r="3122" spans="1:24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21">
        <f t="shared" si="289"/>
        <v>42059.837175925924</v>
      </c>
      <c r="L3122" s="24">
        <v>42059.837175925924</v>
      </c>
      <c r="M3122" s="27">
        <f t="shared" si="290"/>
        <v>2</v>
      </c>
      <c r="N3122" s="27">
        <f t="shared" si="291"/>
        <v>2015</v>
      </c>
      <c r="O3122" s="25" t="str">
        <f t="shared" si="292"/>
        <v>Feb</v>
      </c>
      <c r="P3122" s="19">
        <f t="shared" si="293"/>
        <v>42089.795509259253</v>
      </c>
      <c r="Q3122" t="b">
        <v>0</v>
      </c>
      <c r="R3122">
        <v>10</v>
      </c>
      <c r="S3122" t="b">
        <v>0</v>
      </c>
      <c r="T3122" t="s">
        <v>8303</v>
      </c>
      <c r="U3122" s="8">
        <v>9.8461538461538464E-5</v>
      </c>
      <c r="V3122" s="17">
        <f t="shared" si="288"/>
        <v>12.8</v>
      </c>
      <c r="W3122" t="s">
        <v>8317</v>
      </c>
      <c r="X3122" t="s">
        <v>8357</v>
      </c>
    </row>
    <row r="3123" spans="1:24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21">
        <f t="shared" si="289"/>
        <v>42435.733749999992</v>
      </c>
      <c r="L3123" s="24">
        <v>42435.733749999999</v>
      </c>
      <c r="M3123" s="27">
        <f t="shared" si="290"/>
        <v>3</v>
      </c>
      <c r="N3123" s="27">
        <f t="shared" si="291"/>
        <v>2016</v>
      </c>
      <c r="O3123" s="25" t="str">
        <f t="shared" si="292"/>
        <v>Mar</v>
      </c>
      <c r="P3123" s="19">
        <f t="shared" si="293"/>
        <v>42495.692083333335</v>
      </c>
      <c r="Q3123" t="b">
        <v>0</v>
      </c>
      <c r="R3123">
        <v>1</v>
      </c>
      <c r="S3123" t="b">
        <v>0</v>
      </c>
      <c r="T3123" t="s">
        <v>8303</v>
      </c>
      <c r="U3123" s="8">
        <v>6.6666666666666671E-3</v>
      </c>
      <c r="V3123" s="17">
        <f t="shared" si="288"/>
        <v>10</v>
      </c>
      <c r="W3123" t="s">
        <v>8317</v>
      </c>
      <c r="X3123" t="s">
        <v>8357</v>
      </c>
    </row>
    <row r="3124" spans="1:24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21">
        <f t="shared" si="289"/>
        <v>41848.471469907403</v>
      </c>
      <c r="L3124" s="24">
        <v>41848.47146990741</v>
      </c>
      <c r="M3124" s="27">
        <f t="shared" si="290"/>
        <v>7</v>
      </c>
      <c r="N3124" s="27">
        <f t="shared" si="291"/>
        <v>2014</v>
      </c>
      <c r="O3124" s="25" t="str">
        <f t="shared" si="292"/>
        <v>Jul</v>
      </c>
      <c r="P3124" s="19">
        <f t="shared" si="293"/>
        <v>41908.471469907403</v>
      </c>
      <c r="Q3124" t="b">
        <v>0</v>
      </c>
      <c r="R3124">
        <v>2</v>
      </c>
      <c r="S3124" t="b">
        <v>0</v>
      </c>
      <c r="T3124" t="s">
        <v>8303</v>
      </c>
      <c r="U3124" s="8">
        <v>0.58291457286432158</v>
      </c>
      <c r="V3124" s="17">
        <f t="shared" si="288"/>
        <v>58</v>
      </c>
      <c r="W3124" t="s">
        <v>8317</v>
      </c>
      <c r="X3124" t="s">
        <v>8357</v>
      </c>
    </row>
    <row r="3125" spans="1:24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21">
        <f t="shared" si="289"/>
        <v>42678.723749999997</v>
      </c>
      <c r="L3125" s="24">
        <v>42678.723749999997</v>
      </c>
      <c r="M3125" s="27">
        <f t="shared" si="290"/>
        <v>11</v>
      </c>
      <c r="N3125" s="27">
        <f t="shared" si="291"/>
        <v>2016</v>
      </c>
      <c r="O3125" s="25" t="str">
        <f t="shared" si="292"/>
        <v>Nov</v>
      </c>
      <c r="P3125" s="19">
        <f t="shared" si="293"/>
        <v>42683.765416666669</v>
      </c>
      <c r="Q3125" t="b">
        <v>0</v>
      </c>
      <c r="R3125">
        <v>348</v>
      </c>
      <c r="S3125" t="b">
        <v>0</v>
      </c>
      <c r="T3125" t="s">
        <v>8303</v>
      </c>
      <c r="U3125" s="8">
        <v>0.68153600000000003</v>
      </c>
      <c r="V3125" s="17">
        <f t="shared" si="288"/>
        <v>244.80459770114942</v>
      </c>
      <c r="W3125" t="s">
        <v>8317</v>
      </c>
      <c r="X3125" t="s">
        <v>8357</v>
      </c>
    </row>
    <row r="3126" spans="1:24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21">
        <f t="shared" si="289"/>
        <v>42530.784699074073</v>
      </c>
      <c r="L3126" s="24">
        <v>42530.784699074073</v>
      </c>
      <c r="M3126" s="27">
        <f t="shared" si="290"/>
        <v>6</v>
      </c>
      <c r="N3126" s="27">
        <f t="shared" si="291"/>
        <v>2016</v>
      </c>
      <c r="O3126" s="25" t="str">
        <f t="shared" si="292"/>
        <v>Jun</v>
      </c>
      <c r="P3126" s="19">
        <f t="shared" si="293"/>
        <v>42560.784699074073</v>
      </c>
      <c r="Q3126" t="b">
        <v>0</v>
      </c>
      <c r="R3126">
        <v>4</v>
      </c>
      <c r="S3126" t="b">
        <v>0</v>
      </c>
      <c r="T3126" t="s">
        <v>8303</v>
      </c>
      <c r="U3126" s="8">
        <v>3.2499999999999997E-5</v>
      </c>
      <c r="V3126" s="17">
        <f t="shared" si="288"/>
        <v>6.5</v>
      </c>
      <c r="W3126" t="s">
        <v>8317</v>
      </c>
      <c r="X3126" t="s">
        <v>8357</v>
      </c>
    </row>
    <row r="3127" spans="1:24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21">
        <f t="shared" si="289"/>
        <v>41977.571770833332</v>
      </c>
      <c r="L3127" s="24">
        <v>41977.571770833332</v>
      </c>
      <c r="M3127" s="27">
        <f t="shared" si="290"/>
        <v>12</v>
      </c>
      <c r="N3127" s="27">
        <f t="shared" si="291"/>
        <v>2014</v>
      </c>
      <c r="O3127" s="25" t="str">
        <f t="shared" si="292"/>
        <v>Dec</v>
      </c>
      <c r="P3127" s="19">
        <f t="shared" si="293"/>
        <v>42037.571770833332</v>
      </c>
      <c r="Q3127" t="b">
        <v>0</v>
      </c>
      <c r="R3127">
        <v>0</v>
      </c>
      <c r="S3127" t="b">
        <v>0</v>
      </c>
      <c r="T3127" t="s">
        <v>8303</v>
      </c>
      <c r="U3127" s="8">
        <v>0</v>
      </c>
      <c r="V3127" s="17" t="e">
        <f t="shared" si="288"/>
        <v>#DIV/0!</v>
      </c>
      <c r="W3127" t="s">
        <v>8317</v>
      </c>
      <c r="X3127" t="s">
        <v>8357</v>
      </c>
    </row>
    <row r="3128" spans="1:24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21">
        <f t="shared" si="289"/>
        <v>42345.998518518514</v>
      </c>
      <c r="L3128" s="24">
        <v>42345.998518518521</v>
      </c>
      <c r="M3128" s="27">
        <f t="shared" si="290"/>
        <v>12</v>
      </c>
      <c r="N3128" s="27">
        <f t="shared" si="291"/>
        <v>2015</v>
      </c>
      <c r="O3128" s="25" t="str">
        <f t="shared" si="292"/>
        <v>Dec</v>
      </c>
      <c r="P3128" s="19">
        <f t="shared" si="293"/>
        <v>42375.998518518514</v>
      </c>
      <c r="Q3128" t="b">
        <v>0</v>
      </c>
      <c r="R3128">
        <v>17</v>
      </c>
      <c r="S3128" t="b">
        <v>0</v>
      </c>
      <c r="T3128" t="s">
        <v>8303</v>
      </c>
      <c r="U3128" s="8">
        <v>4.1599999999999998E-2</v>
      </c>
      <c r="V3128" s="17">
        <f t="shared" si="288"/>
        <v>61.176470588235297</v>
      </c>
      <c r="W3128" t="s">
        <v>8317</v>
      </c>
      <c r="X3128" t="s">
        <v>8357</v>
      </c>
    </row>
    <row r="3129" spans="1:24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21">
        <f t="shared" si="289"/>
        <v>42426.809745370367</v>
      </c>
      <c r="L3129" s="24">
        <v>42426.809745370374</v>
      </c>
      <c r="M3129" s="27">
        <f t="shared" si="290"/>
        <v>2</v>
      </c>
      <c r="N3129" s="27">
        <f t="shared" si="291"/>
        <v>2016</v>
      </c>
      <c r="O3129" s="25" t="str">
        <f t="shared" si="292"/>
        <v>Feb</v>
      </c>
      <c r="P3129" s="19">
        <f t="shared" si="293"/>
        <v>42456.768078703702</v>
      </c>
      <c r="Q3129" t="b">
        <v>0</v>
      </c>
      <c r="R3129">
        <v>0</v>
      </c>
      <c r="S3129" t="b">
        <v>0</v>
      </c>
      <c r="T3129" t="s">
        <v>8303</v>
      </c>
      <c r="U3129" s="8">
        <v>0</v>
      </c>
      <c r="V3129" s="17" t="e">
        <f t="shared" si="288"/>
        <v>#DIV/0!</v>
      </c>
      <c r="W3129" t="s">
        <v>8317</v>
      </c>
      <c r="X3129" t="s">
        <v>8357</v>
      </c>
    </row>
    <row r="3130" spans="1:24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21">
        <f t="shared" si="289"/>
        <v>42034.648483796293</v>
      </c>
      <c r="L3130" s="24">
        <v>42034.6484837963</v>
      </c>
      <c r="M3130" s="27">
        <f t="shared" si="290"/>
        <v>1</v>
      </c>
      <c r="N3130" s="27">
        <f t="shared" si="291"/>
        <v>2015</v>
      </c>
      <c r="O3130" s="25" t="str">
        <f t="shared" si="292"/>
        <v>Jan</v>
      </c>
      <c r="P3130" s="19">
        <f t="shared" si="293"/>
        <v>42064.648483796293</v>
      </c>
      <c r="Q3130" t="b">
        <v>0</v>
      </c>
      <c r="R3130">
        <v>117</v>
      </c>
      <c r="S3130" t="b">
        <v>0</v>
      </c>
      <c r="T3130" t="s">
        <v>8271</v>
      </c>
      <c r="U3130" s="8">
        <v>1.0860666666666667</v>
      </c>
      <c r="V3130" s="17">
        <f t="shared" si="288"/>
        <v>139.23931623931625</v>
      </c>
      <c r="W3130" t="s">
        <v>8317</v>
      </c>
      <c r="X3130" t="s">
        <v>8318</v>
      </c>
    </row>
    <row r="3131" spans="1:24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21">
        <f t="shared" si="289"/>
        <v>42780.617372685178</v>
      </c>
      <c r="L3131" s="24">
        <v>42780.617372685185</v>
      </c>
      <c r="M3131" s="27">
        <f t="shared" si="290"/>
        <v>2</v>
      </c>
      <c r="N3131" s="27">
        <f t="shared" si="291"/>
        <v>2017</v>
      </c>
      <c r="O3131" s="25" t="str">
        <f t="shared" si="292"/>
        <v>Feb</v>
      </c>
      <c r="P3131" s="19">
        <f t="shared" si="293"/>
        <v>42810.575706018521</v>
      </c>
      <c r="Q3131" t="b">
        <v>0</v>
      </c>
      <c r="R3131">
        <v>1</v>
      </c>
      <c r="S3131" t="b">
        <v>0</v>
      </c>
      <c r="T3131" t="s">
        <v>8271</v>
      </c>
      <c r="U3131" s="8">
        <v>8.0000000000000002E-3</v>
      </c>
      <c r="V3131" s="17">
        <f t="shared" si="288"/>
        <v>10</v>
      </c>
      <c r="W3131" t="s">
        <v>8317</v>
      </c>
      <c r="X3131" t="s">
        <v>8318</v>
      </c>
    </row>
    <row r="3132" spans="1:24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21">
        <f t="shared" si="289"/>
        <v>42803.634479166663</v>
      </c>
      <c r="L3132" s="24">
        <v>42803.634479166663</v>
      </c>
      <c r="M3132" s="27">
        <f t="shared" si="290"/>
        <v>3</v>
      </c>
      <c r="N3132" s="27">
        <f t="shared" si="291"/>
        <v>2017</v>
      </c>
      <c r="O3132" s="25" t="str">
        <f t="shared" si="292"/>
        <v>Mar</v>
      </c>
      <c r="P3132" s="19">
        <f t="shared" si="293"/>
        <v>42843.592812499999</v>
      </c>
      <c r="Q3132" t="b">
        <v>0</v>
      </c>
      <c r="R3132">
        <v>4</v>
      </c>
      <c r="S3132" t="b">
        <v>0</v>
      </c>
      <c r="T3132" t="s">
        <v>8271</v>
      </c>
      <c r="U3132" s="8">
        <v>3.7499999999999999E-2</v>
      </c>
      <c r="V3132" s="17">
        <f t="shared" si="288"/>
        <v>93.75</v>
      </c>
      <c r="W3132" t="s">
        <v>8317</v>
      </c>
      <c r="X3132" t="s">
        <v>8318</v>
      </c>
    </row>
    <row r="3133" spans="1:24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21">
        <f t="shared" si="289"/>
        <v>42808.431898148141</v>
      </c>
      <c r="L3133" s="24">
        <v>42808.431898148148</v>
      </c>
      <c r="M3133" s="27">
        <f t="shared" si="290"/>
        <v>3</v>
      </c>
      <c r="N3133" s="27">
        <f t="shared" si="291"/>
        <v>2017</v>
      </c>
      <c r="O3133" s="25" t="str">
        <f t="shared" si="292"/>
        <v>Mar</v>
      </c>
      <c r="P3133" s="19">
        <f t="shared" si="293"/>
        <v>42838.999305555553</v>
      </c>
      <c r="Q3133" t="b">
        <v>0</v>
      </c>
      <c r="R3133">
        <v>12</v>
      </c>
      <c r="S3133" t="b">
        <v>0</v>
      </c>
      <c r="T3133" t="s">
        <v>8271</v>
      </c>
      <c r="U3133" s="8">
        <v>0.15731707317073171</v>
      </c>
      <c r="V3133" s="17">
        <f t="shared" si="288"/>
        <v>53.75</v>
      </c>
      <c r="W3133" t="s">
        <v>8317</v>
      </c>
      <c r="X3133" t="s">
        <v>8318</v>
      </c>
    </row>
    <row r="3134" spans="1:24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21">
        <f t="shared" si="289"/>
        <v>42803.370891203704</v>
      </c>
      <c r="L3134" s="24">
        <v>42803.370891203704</v>
      </c>
      <c r="M3134" s="27">
        <f t="shared" si="290"/>
        <v>3</v>
      </c>
      <c r="N3134" s="27">
        <f t="shared" si="291"/>
        <v>2017</v>
      </c>
      <c r="O3134" s="25" t="str">
        <f t="shared" si="292"/>
        <v>Mar</v>
      </c>
      <c r="P3134" s="19">
        <f t="shared" si="293"/>
        <v>42833.329224537032</v>
      </c>
      <c r="Q3134" t="b">
        <v>0</v>
      </c>
      <c r="R3134">
        <v>1</v>
      </c>
      <c r="S3134" t="b">
        <v>0</v>
      </c>
      <c r="T3134" t="s">
        <v>8271</v>
      </c>
      <c r="U3134" s="8">
        <v>3.3333333333333332E-4</v>
      </c>
      <c r="V3134" s="17">
        <f t="shared" si="288"/>
        <v>10</v>
      </c>
      <c r="W3134" t="s">
        <v>8317</v>
      </c>
      <c r="X3134" t="s">
        <v>8318</v>
      </c>
    </row>
    <row r="3135" spans="1:24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21">
        <f t="shared" si="289"/>
        <v>42786.141898148147</v>
      </c>
      <c r="L3135" s="24">
        <v>42786.141898148147</v>
      </c>
      <c r="M3135" s="27">
        <f t="shared" si="290"/>
        <v>2</v>
      </c>
      <c r="N3135" s="27">
        <f t="shared" si="291"/>
        <v>2017</v>
      </c>
      <c r="O3135" s="25" t="str">
        <f t="shared" si="292"/>
        <v>Feb</v>
      </c>
      <c r="P3135" s="19">
        <f t="shared" si="293"/>
        <v>42846.100231481476</v>
      </c>
      <c r="Q3135" t="b">
        <v>0</v>
      </c>
      <c r="R3135">
        <v>16</v>
      </c>
      <c r="S3135" t="b">
        <v>0</v>
      </c>
      <c r="T3135" t="s">
        <v>8271</v>
      </c>
      <c r="U3135" s="8">
        <v>1.08</v>
      </c>
      <c r="V3135" s="17">
        <f t="shared" si="288"/>
        <v>33.75</v>
      </c>
      <c r="W3135" t="s">
        <v>8317</v>
      </c>
      <c r="X3135" t="s">
        <v>8318</v>
      </c>
    </row>
    <row r="3136" spans="1:24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21">
        <f t="shared" si="289"/>
        <v>42788.356874999998</v>
      </c>
      <c r="L3136" s="24">
        <v>42788.356874999998</v>
      </c>
      <c r="M3136" s="27">
        <f t="shared" si="290"/>
        <v>2</v>
      </c>
      <c r="N3136" s="27">
        <f t="shared" si="291"/>
        <v>2017</v>
      </c>
      <c r="O3136" s="25" t="str">
        <f t="shared" si="292"/>
        <v>Feb</v>
      </c>
      <c r="P3136" s="19">
        <f t="shared" si="293"/>
        <v>42818.315208333333</v>
      </c>
      <c r="Q3136" t="b">
        <v>0</v>
      </c>
      <c r="R3136">
        <v>12</v>
      </c>
      <c r="S3136" t="b">
        <v>0</v>
      </c>
      <c r="T3136" t="s">
        <v>8271</v>
      </c>
      <c r="U3136" s="8">
        <v>0.22500000000000001</v>
      </c>
      <c r="V3136" s="17">
        <f t="shared" si="288"/>
        <v>18.75</v>
      </c>
      <c r="W3136" t="s">
        <v>8317</v>
      </c>
      <c r="X3136" t="s">
        <v>8318</v>
      </c>
    </row>
    <row r="3137" spans="1:24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21">
        <f t="shared" si="289"/>
        <v>42800.511793981474</v>
      </c>
      <c r="L3137" s="24">
        <v>42800.511793981481</v>
      </c>
      <c r="M3137" s="27">
        <f t="shared" si="290"/>
        <v>3</v>
      </c>
      <c r="N3137" s="27">
        <f t="shared" si="291"/>
        <v>2017</v>
      </c>
      <c r="O3137" s="25" t="str">
        <f t="shared" si="292"/>
        <v>Mar</v>
      </c>
      <c r="P3137" s="19">
        <f t="shared" si="293"/>
        <v>42821.470127314817</v>
      </c>
      <c r="Q3137" t="b">
        <v>0</v>
      </c>
      <c r="R3137">
        <v>7</v>
      </c>
      <c r="S3137" t="b">
        <v>0</v>
      </c>
      <c r="T3137" t="s">
        <v>8271</v>
      </c>
      <c r="U3137" s="8">
        <v>0.20849420849420849</v>
      </c>
      <c r="V3137" s="17">
        <f t="shared" si="288"/>
        <v>23.142857142857142</v>
      </c>
      <c r="W3137" t="s">
        <v>8317</v>
      </c>
      <c r="X3137" t="s">
        <v>8318</v>
      </c>
    </row>
    <row r="3138" spans="1:24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21">
        <f t="shared" si="289"/>
        <v>42806.943530092591</v>
      </c>
      <c r="L3138" s="24">
        <v>42806.943530092591</v>
      </c>
      <c r="M3138" s="27">
        <f t="shared" si="290"/>
        <v>3</v>
      </c>
      <c r="N3138" s="27">
        <f t="shared" si="291"/>
        <v>2017</v>
      </c>
      <c r="O3138" s="25" t="str">
        <f t="shared" si="292"/>
        <v>Mar</v>
      </c>
      <c r="P3138" s="19">
        <f t="shared" si="293"/>
        <v>42828.943530092591</v>
      </c>
      <c r="Q3138" t="b">
        <v>0</v>
      </c>
      <c r="R3138">
        <v>22</v>
      </c>
      <c r="S3138" t="b">
        <v>0</v>
      </c>
      <c r="T3138" t="s">
        <v>8271</v>
      </c>
      <c r="U3138" s="8">
        <v>1.278</v>
      </c>
      <c r="V3138" s="17">
        <f t="shared" ref="V3138:V3201" si="294">E3138/R3138</f>
        <v>29.045454545454547</v>
      </c>
      <c r="W3138" t="s">
        <v>8317</v>
      </c>
      <c r="X3138" t="s">
        <v>8318</v>
      </c>
    </row>
    <row r="3139" spans="1:24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21">
        <f t="shared" ref="K3139:K3202" si="295">(J3138/86400)+25569+(-5/24)</f>
        <v>42789.25409722222</v>
      </c>
      <c r="L3139" s="24">
        <v>42789.25409722222</v>
      </c>
      <c r="M3139" s="27">
        <f t="shared" ref="M3139:M3202" si="296">MONTH(L3139)</f>
        <v>2</v>
      </c>
      <c r="N3139" s="27">
        <f t="shared" ref="N3139:N3202" si="297">YEAR(L3139)</f>
        <v>2017</v>
      </c>
      <c r="O3139" s="25" t="str">
        <f t="shared" ref="O3139:O3202" si="298">VLOOKUP($M3139,$AI$3:$AJ$14,2,FALSE)</f>
        <v>Feb</v>
      </c>
      <c r="P3139" s="19">
        <f t="shared" ref="P3139:P3202" si="299">(I3138/86400)+25569+(-5/24)</f>
        <v>42825.749305555553</v>
      </c>
      <c r="Q3139" t="b">
        <v>0</v>
      </c>
      <c r="R3139">
        <v>1</v>
      </c>
      <c r="S3139" t="b">
        <v>0</v>
      </c>
      <c r="T3139" t="s">
        <v>8271</v>
      </c>
      <c r="U3139" s="8">
        <v>3.3333333333333333E-2</v>
      </c>
      <c r="V3139" s="17">
        <f t="shared" si="294"/>
        <v>50</v>
      </c>
      <c r="W3139" t="s">
        <v>8317</v>
      </c>
      <c r="X3139" t="s">
        <v>8318</v>
      </c>
    </row>
    <row r="3140" spans="1:24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21">
        <f t="shared" si="295"/>
        <v>42807.676724537036</v>
      </c>
      <c r="L3140" s="24">
        <v>42807.676724537036</v>
      </c>
      <c r="M3140" s="27">
        <f t="shared" si="296"/>
        <v>3</v>
      </c>
      <c r="N3140" s="27">
        <f t="shared" si="297"/>
        <v>2017</v>
      </c>
      <c r="O3140" s="25" t="str">
        <f t="shared" si="298"/>
        <v>Mar</v>
      </c>
      <c r="P3140" s="19">
        <f t="shared" si="299"/>
        <v>42858.591666666667</v>
      </c>
      <c r="Q3140" t="b">
        <v>0</v>
      </c>
      <c r="R3140">
        <v>0</v>
      </c>
      <c r="S3140" t="b">
        <v>0</v>
      </c>
      <c r="T3140" t="s">
        <v>8271</v>
      </c>
      <c r="U3140" s="8">
        <v>0</v>
      </c>
      <c r="V3140" s="17" t="e">
        <f t="shared" si="294"/>
        <v>#DIV/0!</v>
      </c>
      <c r="W3140" t="s">
        <v>8317</v>
      </c>
      <c r="X3140" t="s">
        <v>8318</v>
      </c>
    </row>
    <row r="3141" spans="1:24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21">
        <f t="shared" si="295"/>
        <v>42809.437581018516</v>
      </c>
      <c r="L3141" s="24">
        <v>42809.437581018516</v>
      </c>
      <c r="M3141" s="27">
        <f t="shared" si="296"/>
        <v>3</v>
      </c>
      <c r="N3141" s="27">
        <f t="shared" si="297"/>
        <v>2017</v>
      </c>
      <c r="O3141" s="25" t="str">
        <f t="shared" si="298"/>
        <v>Mar</v>
      </c>
      <c r="P3141" s="19">
        <f t="shared" si="299"/>
        <v>42828.437581018516</v>
      </c>
      <c r="Q3141" t="b">
        <v>0</v>
      </c>
      <c r="R3141">
        <v>6</v>
      </c>
      <c r="S3141" t="b">
        <v>0</v>
      </c>
      <c r="T3141" t="s">
        <v>8271</v>
      </c>
      <c r="U3141" s="8">
        <v>5.3999999999999999E-2</v>
      </c>
      <c r="V3141" s="17">
        <f t="shared" si="294"/>
        <v>450</v>
      </c>
      <c r="W3141" t="s">
        <v>8317</v>
      </c>
      <c r="X3141" t="s">
        <v>8318</v>
      </c>
    </row>
    <row r="3142" spans="1:24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21">
        <f t="shared" si="295"/>
        <v>42785.062037037038</v>
      </c>
      <c r="L3142" s="24">
        <v>42785.062037037038</v>
      </c>
      <c r="M3142" s="27">
        <f t="shared" si="296"/>
        <v>2</v>
      </c>
      <c r="N3142" s="27">
        <f t="shared" si="297"/>
        <v>2017</v>
      </c>
      <c r="O3142" s="25" t="str">
        <f t="shared" si="298"/>
        <v>Feb</v>
      </c>
      <c r="P3142" s="19">
        <f t="shared" si="299"/>
        <v>42818.981249999997</v>
      </c>
      <c r="Q3142" t="b">
        <v>0</v>
      </c>
      <c r="R3142">
        <v>4</v>
      </c>
      <c r="S3142" t="b">
        <v>0</v>
      </c>
      <c r="T3142" t="s">
        <v>8271</v>
      </c>
      <c r="U3142" s="8">
        <v>9.5999999999999992E-3</v>
      </c>
      <c r="V3142" s="17">
        <f t="shared" si="294"/>
        <v>24</v>
      </c>
      <c r="W3142" t="s">
        <v>8317</v>
      </c>
      <c r="X3142" t="s">
        <v>8318</v>
      </c>
    </row>
    <row r="3143" spans="1:24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21">
        <f t="shared" si="295"/>
        <v>42802.510451388887</v>
      </c>
      <c r="L3143" s="24">
        <v>42802.510451388887</v>
      </c>
      <c r="M3143" s="27">
        <f t="shared" si="296"/>
        <v>3</v>
      </c>
      <c r="N3143" s="27">
        <f t="shared" si="297"/>
        <v>2017</v>
      </c>
      <c r="O3143" s="25" t="str">
        <f t="shared" si="298"/>
        <v>Mar</v>
      </c>
      <c r="P3143" s="19">
        <f t="shared" si="299"/>
        <v>42832.468784722216</v>
      </c>
      <c r="Q3143" t="b">
        <v>0</v>
      </c>
      <c r="R3143">
        <v>8</v>
      </c>
      <c r="S3143" t="b">
        <v>0</v>
      </c>
      <c r="T3143" t="s">
        <v>8271</v>
      </c>
      <c r="U3143" s="8">
        <v>0.51600000000000001</v>
      </c>
      <c r="V3143" s="17">
        <f t="shared" si="294"/>
        <v>32.25</v>
      </c>
      <c r="W3143" t="s">
        <v>8317</v>
      </c>
      <c r="X3143" t="s">
        <v>8318</v>
      </c>
    </row>
    <row r="3144" spans="1:24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21">
        <f t="shared" si="295"/>
        <v>42800.544999999998</v>
      </c>
      <c r="L3144" s="24">
        <v>42800.544999999998</v>
      </c>
      <c r="M3144" s="27">
        <f t="shared" si="296"/>
        <v>3</v>
      </c>
      <c r="N3144" s="27">
        <f t="shared" si="297"/>
        <v>2017</v>
      </c>
      <c r="O3144" s="25" t="str">
        <f t="shared" si="298"/>
        <v>Mar</v>
      </c>
      <c r="P3144" s="19">
        <f t="shared" si="299"/>
        <v>42841.624999999993</v>
      </c>
      <c r="Q3144" t="b">
        <v>0</v>
      </c>
      <c r="R3144">
        <v>3</v>
      </c>
      <c r="S3144" t="b">
        <v>0</v>
      </c>
      <c r="T3144" t="s">
        <v>8271</v>
      </c>
      <c r="U3144" s="8">
        <v>1.6363636363636365E-2</v>
      </c>
      <c r="V3144" s="17">
        <f t="shared" si="294"/>
        <v>15</v>
      </c>
      <c r="W3144" t="s">
        <v>8317</v>
      </c>
      <c r="X3144" t="s">
        <v>8318</v>
      </c>
    </row>
    <row r="3145" spans="1:24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21">
        <f t="shared" si="295"/>
        <v>42783.304849537039</v>
      </c>
      <c r="L3145" s="24">
        <v>42783.304849537039</v>
      </c>
      <c r="M3145" s="27">
        <f t="shared" si="296"/>
        <v>2</v>
      </c>
      <c r="N3145" s="27">
        <f t="shared" si="297"/>
        <v>2017</v>
      </c>
      <c r="O3145" s="25" t="str">
        <f t="shared" si="298"/>
        <v>Feb</v>
      </c>
      <c r="P3145" s="19">
        <f t="shared" si="299"/>
        <v>42813.263182870367</v>
      </c>
      <c r="Q3145" t="b">
        <v>0</v>
      </c>
      <c r="R3145">
        <v>0</v>
      </c>
      <c r="S3145" t="b">
        <v>0</v>
      </c>
      <c r="T3145" t="s">
        <v>8271</v>
      </c>
      <c r="U3145" s="8">
        <v>0</v>
      </c>
      <c r="V3145" s="17" t="e">
        <f t="shared" si="294"/>
        <v>#DIV/0!</v>
      </c>
      <c r="W3145" t="s">
        <v>8317</v>
      </c>
      <c r="X3145" t="s">
        <v>8318</v>
      </c>
    </row>
    <row r="3146" spans="1:24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21">
        <f t="shared" si="295"/>
        <v>42808.149953703702</v>
      </c>
      <c r="L3146" s="24">
        <v>42808.149953703702</v>
      </c>
      <c r="M3146" s="27">
        <f t="shared" si="296"/>
        <v>3</v>
      </c>
      <c r="N3146" s="27">
        <f t="shared" si="297"/>
        <v>2017</v>
      </c>
      <c r="O3146" s="25" t="str">
        <f t="shared" si="298"/>
        <v>Mar</v>
      </c>
      <c r="P3146" s="19">
        <f t="shared" si="299"/>
        <v>42834.149953703702</v>
      </c>
      <c r="Q3146" t="b">
        <v>0</v>
      </c>
      <c r="R3146">
        <v>30</v>
      </c>
      <c r="S3146" t="b">
        <v>0</v>
      </c>
      <c r="T3146" t="s">
        <v>8271</v>
      </c>
      <c r="U3146" s="8">
        <v>0.754</v>
      </c>
      <c r="V3146" s="17">
        <f t="shared" si="294"/>
        <v>251.33333333333334</v>
      </c>
      <c r="W3146" t="s">
        <v>8317</v>
      </c>
      <c r="X3146" t="s">
        <v>8318</v>
      </c>
    </row>
    <row r="3147" spans="1:24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21">
        <f t="shared" si="295"/>
        <v>42796.329942129632</v>
      </c>
      <c r="L3147" s="24">
        <v>42796.329942129632</v>
      </c>
      <c r="M3147" s="27">
        <f t="shared" si="296"/>
        <v>3</v>
      </c>
      <c r="N3147" s="27">
        <f t="shared" si="297"/>
        <v>2017</v>
      </c>
      <c r="O3147" s="25" t="str">
        <f t="shared" si="298"/>
        <v>Mar</v>
      </c>
      <c r="P3147" s="19">
        <f t="shared" si="299"/>
        <v>42813.041666666664</v>
      </c>
      <c r="Q3147" t="b">
        <v>0</v>
      </c>
      <c r="R3147">
        <v>0</v>
      </c>
      <c r="S3147" t="b">
        <v>0</v>
      </c>
      <c r="T3147" t="s">
        <v>8271</v>
      </c>
      <c r="U3147" s="8">
        <v>0</v>
      </c>
      <c r="V3147" s="17" t="e">
        <f t="shared" si="294"/>
        <v>#DIV/0!</v>
      </c>
      <c r="W3147" t="s">
        <v>8317</v>
      </c>
      <c r="X3147" t="s">
        <v>8318</v>
      </c>
    </row>
    <row r="3148" spans="1:24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21">
        <f t="shared" si="295"/>
        <v>42761.832569444443</v>
      </c>
      <c r="L3148" s="24">
        <v>42761.832569444443</v>
      </c>
      <c r="M3148" s="27">
        <f t="shared" si="296"/>
        <v>1</v>
      </c>
      <c r="N3148" s="27">
        <f t="shared" si="297"/>
        <v>2017</v>
      </c>
      <c r="O3148" s="25" t="str">
        <f t="shared" si="298"/>
        <v>Jan</v>
      </c>
      <c r="P3148" s="19">
        <f t="shared" si="299"/>
        <v>42821.790902777771</v>
      </c>
      <c r="Q3148" t="b">
        <v>0</v>
      </c>
      <c r="R3148">
        <v>12</v>
      </c>
      <c r="S3148" t="b">
        <v>0</v>
      </c>
      <c r="T3148" t="s">
        <v>8271</v>
      </c>
      <c r="U3148" s="8">
        <v>0.105</v>
      </c>
      <c r="V3148" s="17">
        <f t="shared" si="294"/>
        <v>437.5</v>
      </c>
      <c r="W3148" t="s">
        <v>8317</v>
      </c>
      <c r="X3148" t="s">
        <v>8318</v>
      </c>
    </row>
    <row r="3149" spans="1:24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21">
        <f t="shared" si="295"/>
        <v>42796.474143518521</v>
      </c>
      <c r="L3149" s="24">
        <v>42796.474143518521</v>
      </c>
      <c r="M3149" s="27">
        <f t="shared" si="296"/>
        <v>3</v>
      </c>
      <c r="N3149" s="27">
        <f t="shared" si="297"/>
        <v>2017</v>
      </c>
      <c r="O3149" s="25" t="str">
        <f t="shared" si="298"/>
        <v>Mar</v>
      </c>
      <c r="P3149" s="19">
        <f t="shared" si="299"/>
        <v>42841.432476851849</v>
      </c>
      <c r="Q3149" t="b">
        <v>1</v>
      </c>
      <c r="R3149">
        <v>213</v>
      </c>
      <c r="S3149" t="b">
        <v>1</v>
      </c>
      <c r="T3149" t="s">
        <v>8271</v>
      </c>
      <c r="U3149" s="8">
        <v>1.1752499999999999</v>
      </c>
      <c r="V3149" s="17">
        <f t="shared" si="294"/>
        <v>110.35211267605634</v>
      </c>
      <c r="W3149" t="s">
        <v>8317</v>
      </c>
      <c r="X3149" t="s">
        <v>8318</v>
      </c>
    </row>
    <row r="3150" spans="1:24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21">
        <f t="shared" si="295"/>
        <v>41909.761053240734</v>
      </c>
      <c r="L3150" s="24">
        <v>41909.761053240742</v>
      </c>
      <c r="M3150" s="27">
        <f t="shared" si="296"/>
        <v>9</v>
      </c>
      <c r="N3150" s="27">
        <f t="shared" si="297"/>
        <v>2014</v>
      </c>
      <c r="O3150" s="25" t="str">
        <f t="shared" si="298"/>
        <v>Sep</v>
      </c>
      <c r="P3150" s="19">
        <f t="shared" si="299"/>
        <v>41949.802719907406</v>
      </c>
      <c r="Q3150" t="b">
        <v>1</v>
      </c>
      <c r="R3150">
        <v>57</v>
      </c>
      <c r="S3150" t="b">
        <v>1</v>
      </c>
      <c r="T3150" t="s">
        <v>8271</v>
      </c>
      <c r="U3150" s="8">
        <v>1.3116666666666668</v>
      </c>
      <c r="V3150" s="17">
        <f t="shared" si="294"/>
        <v>41.421052631578945</v>
      </c>
      <c r="W3150" t="s">
        <v>8317</v>
      </c>
      <c r="X3150" t="s">
        <v>8318</v>
      </c>
    </row>
    <row r="3151" spans="1:24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21">
        <f t="shared" si="295"/>
        <v>41891.456990740735</v>
      </c>
      <c r="L3151" s="24">
        <v>41891.456990740742</v>
      </c>
      <c r="M3151" s="27">
        <f t="shared" si="296"/>
        <v>9</v>
      </c>
      <c r="N3151" s="27">
        <f t="shared" si="297"/>
        <v>2014</v>
      </c>
      <c r="O3151" s="25" t="str">
        <f t="shared" si="298"/>
        <v>Sep</v>
      </c>
      <c r="P3151" s="19">
        <f t="shared" si="299"/>
        <v>41912.958333333328</v>
      </c>
      <c r="Q3151" t="b">
        <v>1</v>
      </c>
      <c r="R3151">
        <v>25</v>
      </c>
      <c r="S3151" t="b">
        <v>1</v>
      </c>
      <c r="T3151" t="s">
        <v>8271</v>
      </c>
      <c r="U3151" s="8">
        <v>1.04</v>
      </c>
      <c r="V3151" s="17">
        <f t="shared" si="294"/>
        <v>52</v>
      </c>
      <c r="W3151" t="s">
        <v>8317</v>
      </c>
      <c r="X3151" t="s">
        <v>8318</v>
      </c>
    </row>
    <row r="3152" spans="1:24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21">
        <f t="shared" si="295"/>
        <v>41225.809027777774</v>
      </c>
      <c r="L3152" s="24">
        <v>41225.809027777781</v>
      </c>
      <c r="M3152" s="27">
        <f t="shared" si="296"/>
        <v>11</v>
      </c>
      <c r="N3152" s="27">
        <f t="shared" si="297"/>
        <v>2012</v>
      </c>
      <c r="O3152" s="25" t="str">
        <f t="shared" si="298"/>
        <v>Nov</v>
      </c>
      <c r="P3152" s="19">
        <f t="shared" si="299"/>
        <v>41249.875</v>
      </c>
      <c r="Q3152" t="b">
        <v>1</v>
      </c>
      <c r="R3152">
        <v>104</v>
      </c>
      <c r="S3152" t="b">
        <v>1</v>
      </c>
      <c r="T3152" t="s">
        <v>8271</v>
      </c>
      <c r="U3152" s="8">
        <v>1.01</v>
      </c>
      <c r="V3152" s="17">
        <f t="shared" si="294"/>
        <v>33.990384615384613</v>
      </c>
      <c r="W3152" t="s">
        <v>8317</v>
      </c>
      <c r="X3152" t="s">
        <v>8318</v>
      </c>
    </row>
    <row r="3153" spans="1:24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21">
        <f t="shared" si="295"/>
        <v>40478.055590277778</v>
      </c>
      <c r="L3153" s="24">
        <v>40478.055590277778</v>
      </c>
      <c r="M3153" s="27">
        <f t="shared" si="296"/>
        <v>10</v>
      </c>
      <c r="N3153" s="27">
        <f t="shared" si="297"/>
        <v>2010</v>
      </c>
      <c r="O3153" s="25" t="str">
        <f t="shared" si="298"/>
        <v>Oct</v>
      </c>
      <c r="P3153" s="19">
        <f t="shared" si="299"/>
        <v>40567.958333333328</v>
      </c>
      <c r="Q3153" t="b">
        <v>1</v>
      </c>
      <c r="R3153">
        <v>34</v>
      </c>
      <c r="S3153" t="b">
        <v>1</v>
      </c>
      <c r="T3153" t="s">
        <v>8271</v>
      </c>
      <c r="U3153" s="8">
        <v>1.004</v>
      </c>
      <c r="V3153" s="17">
        <f t="shared" si="294"/>
        <v>103.35294117647059</v>
      </c>
      <c r="W3153" t="s">
        <v>8317</v>
      </c>
      <c r="X3153" t="s">
        <v>8318</v>
      </c>
    </row>
    <row r="3154" spans="1:24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21">
        <f t="shared" si="295"/>
        <v>41862.631643518514</v>
      </c>
      <c r="L3154" s="24">
        <v>41862.631643518522</v>
      </c>
      <c r="M3154" s="27">
        <f t="shared" si="296"/>
        <v>8</v>
      </c>
      <c r="N3154" s="27">
        <f t="shared" si="297"/>
        <v>2014</v>
      </c>
      <c r="O3154" s="25" t="str">
        <f t="shared" si="298"/>
        <v>Aug</v>
      </c>
      <c r="P3154" s="19">
        <f t="shared" si="299"/>
        <v>41892.631643518514</v>
      </c>
      <c r="Q3154" t="b">
        <v>1</v>
      </c>
      <c r="R3154">
        <v>67</v>
      </c>
      <c r="S3154" t="b">
        <v>1</v>
      </c>
      <c r="T3154" t="s">
        <v>8271</v>
      </c>
      <c r="U3154" s="8">
        <v>1.0595454545454546</v>
      </c>
      <c r="V3154" s="17">
        <f t="shared" si="294"/>
        <v>34.791044776119406</v>
      </c>
      <c r="W3154" t="s">
        <v>8317</v>
      </c>
      <c r="X3154" t="s">
        <v>8318</v>
      </c>
    </row>
    <row r="3155" spans="1:24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21">
        <f t="shared" si="295"/>
        <v>41550.659340277773</v>
      </c>
      <c r="L3155" s="24">
        <v>41550.65934027778</v>
      </c>
      <c r="M3155" s="27">
        <f t="shared" si="296"/>
        <v>10</v>
      </c>
      <c r="N3155" s="27">
        <f t="shared" si="297"/>
        <v>2013</v>
      </c>
      <c r="O3155" s="25" t="str">
        <f t="shared" si="298"/>
        <v>Oct</v>
      </c>
      <c r="P3155" s="19">
        <f t="shared" si="299"/>
        <v>41580.659340277773</v>
      </c>
      <c r="Q3155" t="b">
        <v>1</v>
      </c>
      <c r="R3155">
        <v>241</v>
      </c>
      <c r="S3155" t="b">
        <v>1</v>
      </c>
      <c r="T3155" t="s">
        <v>8271</v>
      </c>
      <c r="U3155" s="8">
        <v>3.3558333333333334</v>
      </c>
      <c r="V3155" s="17">
        <f t="shared" si="294"/>
        <v>41.773858921161825</v>
      </c>
      <c r="W3155" t="s">
        <v>8317</v>
      </c>
      <c r="X3155" t="s">
        <v>8318</v>
      </c>
    </row>
    <row r="3156" spans="1:24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21">
        <f t="shared" si="295"/>
        <v>40632.946030092593</v>
      </c>
      <c r="L3156" s="24">
        <v>40632.946030092593</v>
      </c>
      <c r="M3156" s="27">
        <f t="shared" si="296"/>
        <v>3</v>
      </c>
      <c r="N3156" s="27">
        <f t="shared" si="297"/>
        <v>2011</v>
      </c>
      <c r="O3156" s="25" t="str">
        <f t="shared" si="298"/>
        <v>Mar</v>
      </c>
      <c r="P3156" s="19">
        <f t="shared" si="299"/>
        <v>40663.999305555553</v>
      </c>
      <c r="Q3156" t="b">
        <v>1</v>
      </c>
      <c r="R3156">
        <v>123</v>
      </c>
      <c r="S3156" t="b">
        <v>1</v>
      </c>
      <c r="T3156" t="s">
        <v>8271</v>
      </c>
      <c r="U3156" s="8">
        <v>1.1292857142857142</v>
      </c>
      <c r="V3156" s="17">
        <f t="shared" si="294"/>
        <v>64.268292682926827</v>
      </c>
      <c r="W3156" t="s">
        <v>8317</v>
      </c>
      <c r="X3156" t="s">
        <v>8318</v>
      </c>
    </row>
    <row r="3157" spans="1:24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21">
        <f t="shared" si="295"/>
        <v>40970.667337962957</v>
      </c>
      <c r="L3157" s="24">
        <v>40970.667337962965</v>
      </c>
      <c r="M3157" s="27">
        <f t="shared" si="296"/>
        <v>3</v>
      </c>
      <c r="N3157" s="27">
        <f t="shared" si="297"/>
        <v>2012</v>
      </c>
      <c r="O3157" s="25" t="str">
        <f t="shared" si="298"/>
        <v>Mar</v>
      </c>
      <c r="P3157" s="19">
        <f t="shared" si="299"/>
        <v>41000.625671296293</v>
      </c>
      <c r="Q3157" t="b">
        <v>1</v>
      </c>
      <c r="R3157">
        <v>302</v>
      </c>
      <c r="S3157" t="b">
        <v>1</v>
      </c>
      <c r="T3157" t="s">
        <v>8271</v>
      </c>
      <c r="U3157" s="8">
        <v>1.885046</v>
      </c>
      <c r="V3157" s="17">
        <f t="shared" si="294"/>
        <v>31.209370860927152</v>
      </c>
      <c r="W3157" t="s">
        <v>8317</v>
      </c>
      <c r="X3157" t="s">
        <v>8318</v>
      </c>
    </row>
    <row r="3158" spans="1:24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21">
        <f t="shared" si="295"/>
        <v>41233.290798611109</v>
      </c>
      <c r="L3158" s="24">
        <v>41233.290798611109</v>
      </c>
      <c r="M3158" s="27">
        <f t="shared" si="296"/>
        <v>11</v>
      </c>
      <c r="N3158" s="27">
        <f t="shared" si="297"/>
        <v>2012</v>
      </c>
      <c r="O3158" s="25" t="str">
        <f t="shared" si="298"/>
        <v>Nov</v>
      </c>
      <c r="P3158" s="19">
        <f t="shared" si="299"/>
        <v>41263.290798611109</v>
      </c>
      <c r="Q3158" t="b">
        <v>1</v>
      </c>
      <c r="R3158">
        <v>89</v>
      </c>
      <c r="S3158" t="b">
        <v>1</v>
      </c>
      <c r="T3158" t="s">
        <v>8271</v>
      </c>
      <c r="U3158" s="8">
        <v>1.0181818181818181</v>
      </c>
      <c r="V3158" s="17">
        <f t="shared" si="294"/>
        <v>62.921348314606739</v>
      </c>
      <c r="W3158" t="s">
        <v>8317</v>
      </c>
      <c r="X3158" t="s">
        <v>8318</v>
      </c>
    </row>
    <row r="3159" spans="1:24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21">
        <f t="shared" si="295"/>
        <v>41026.744722222218</v>
      </c>
      <c r="L3159" s="24">
        <v>41026.744722222225</v>
      </c>
      <c r="M3159" s="27">
        <f t="shared" si="296"/>
        <v>4</v>
      </c>
      <c r="N3159" s="27">
        <f t="shared" si="297"/>
        <v>2012</v>
      </c>
      <c r="O3159" s="25" t="str">
        <f t="shared" si="298"/>
        <v>Apr</v>
      </c>
      <c r="P3159" s="19">
        <f t="shared" si="299"/>
        <v>41061.744722222218</v>
      </c>
      <c r="Q3159" t="b">
        <v>1</v>
      </c>
      <c r="R3159">
        <v>41</v>
      </c>
      <c r="S3159" t="b">
        <v>1</v>
      </c>
      <c r="T3159" t="s">
        <v>8271</v>
      </c>
      <c r="U3159" s="8">
        <v>1.01</v>
      </c>
      <c r="V3159" s="17">
        <f t="shared" si="294"/>
        <v>98.536585365853654</v>
      </c>
      <c r="W3159" t="s">
        <v>8317</v>
      </c>
      <c r="X3159" t="s">
        <v>8318</v>
      </c>
    </row>
    <row r="3160" spans="1:24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21">
        <f t="shared" si="295"/>
        <v>41829.579918981479</v>
      </c>
      <c r="L3160" s="24">
        <v>41829.579918981479</v>
      </c>
      <c r="M3160" s="27">
        <f t="shared" si="296"/>
        <v>7</v>
      </c>
      <c r="N3160" s="27">
        <f t="shared" si="297"/>
        <v>2014</v>
      </c>
      <c r="O3160" s="25" t="str">
        <f t="shared" si="298"/>
        <v>Jul</v>
      </c>
      <c r="P3160" s="19">
        <f t="shared" si="299"/>
        <v>41839</v>
      </c>
      <c r="Q3160" t="b">
        <v>1</v>
      </c>
      <c r="R3160">
        <v>69</v>
      </c>
      <c r="S3160" t="b">
        <v>1</v>
      </c>
      <c r="T3160" t="s">
        <v>8271</v>
      </c>
      <c r="U3160" s="8">
        <v>1.1399999999999999</v>
      </c>
      <c r="V3160" s="17">
        <f t="shared" si="294"/>
        <v>82.608695652173907</v>
      </c>
      <c r="W3160" t="s">
        <v>8317</v>
      </c>
      <c r="X3160" t="s">
        <v>8318</v>
      </c>
    </row>
    <row r="3161" spans="1:24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21">
        <f t="shared" si="295"/>
        <v>41447.631388888891</v>
      </c>
      <c r="L3161" s="24">
        <v>41447.631388888891</v>
      </c>
      <c r="M3161" s="27">
        <f t="shared" si="296"/>
        <v>6</v>
      </c>
      <c r="N3161" s="27">
        <f t="shared" si="297"/>
        <v>2013</v>
      </c>
      <c r="O3161" s="25" t="str">
        <f t="shared" si="298"/>
        <v>Jun</v>
      </c>
      <c r="P3161" s="19">
        <f t="shared" si="299"/>
        <v>41477.631388888891</v>
      </c>
      <c r="Q3161" t="b">
        <v>1</v>
      </c>
      <c r="R3161">
        <v>52</v>
      </c>
      <c r="S3161" t="b">
        <v>1</v>
      </c>
      <c r="T3161" t="s">
        <v>8271</v>
      </c>
      <c r="U3161" s="8">
        <v>1.3348133333333334</v>
      </c>
      <c r="V3161" s="17">
        <f t="shared" si="294"/>
        <v>38.504230769230773</v>
      </c>
      <c r="W3161" t="s">
        <v>8317</v>
      </c>
      <c r="X3161" t="s">
        <v>8318</v>
      </c>
    </row>
    <row r="3162" spans="1:24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21">
        <f t="shared" si="295"/>
        <v>40883.858344907407</v>
      </c>
      <c r="L3162" s="24">
        <v>40883.858344907407</v>
      </c>
      <c r="M3162" s="27">
        <f t="shared" si="296"/>
        <v>12</v>
      </c>
      <c r="N3162" s="27">
        <f t="shared" si="297"/>
        <v>2011</v>
      </c>
      <c r="O3162" s="25" t="str">
        <f t="shared" si="298"/>
        <v>Dec</v>
      </c>
      <c r="P3162" s="19">
        <f t="shared" si="299"/>
        <v>40926.75</v>
      </c>
      <c r="Q3162" t="b">
        <v>1</v>
      </c>
      <c r="R3162">
        <v>57</v>
      </c>
      <c r="S3162" t="b">
        <v>1</v>
      </c>
      <c r="T3162" t="s">
        <v>8271</v>
      </c>
      <c r="U3162" s="8">
        <v>1.0153333333333334</v>
      </c>
      <c r="V3162" s="17">
        <f t="shared" si="294"/>
        <v>80.15789473684211</v>
      </c>
      <c r="W3162" t="s">
        <v>8317</v>
      </c>
      <c r="X3162" t="s">
        <v>8318</v>
      </c>
    </row>
    <row r="3163" spans="1:24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21">
        <f t="shared" si="295"/>
        <v>41841.056562499994</v>
      </c>
      <c r="L3163" s="24">
        <v>41841.056562500002</v>
      </c>
      <c r="M3163" s="27">
        <f t="shared" si="296"/>
        <v>7</v>
      </c>
      <c r="N3163" s="27">
        <f t="shared" si="297"/>
        <v>2014</v>
      </c>
      <c r="O3163" s="25" t="str">
        <f t="shared" si="298"/>
        <v>Jul</v>
      </c>
      <c r="P3163" s="19">
        <f t="shared" si="299"/>
        <v>41863.999305555553</v>
      </c>
      <c r="Q3163" t="b">
        <v>1</v>
      </c>
      <c r="R3163">
        <v>74</v>
      </c>
      <c r="S3163" t="b">
        <v>1</v>
      </c>
      <c r="T3163" t="s">
        <v>8271</v>
      </c>
      <c r="U3163" s="8">
        <v>1.0509999999999999</v>
      </c>
      <c r="V3163" s="17">
        <f t="shared" si="294"/>
        <v>28.405405405405407</v>
      </c>
      <c r="W3163" t="s">
        <v>8317</v>
      </c>
      <c r="X3163" t="s">
        <v>8318</v>
      </c>
    </row>
    <row r="3164" spans="1:24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21">
        <f t="shared" si="295"/>
        <v>41897.327800925923</v>
      </c>
      <c r="L3164" s="24">
        <v>41897.327800925923</v>
      </c>
      <c r="M3164" s="27">
        <f t="shared" si="296"/>
        <v>9</v>
      </c>
      <c r="N3164" s="27">
        <f t="shared" si="297"/>
        <v>2014</v>
      </c>
      <c r="O3164" s="25" t="str">
        <f t="shared" si="298"/>
        <v>Sep</v>
      </c>
      <c r="P3164" s="19">
        <f t="shared" si="299"/>
        <v>41927.327800925923</v>
      </c>
      <c r="Q3164" t="b">
        <v>1</v>
      </c>
      <c r="R3164">
        <v>63</v>
      </c>
      <c r="S3164" t="b">
        <v>1</v>
      </c>
      <c r="T3164" t="s">
        <v>8271</v>
      </c>
      <c r="U3164" s="8">
        <v>1.2715000000000001</v>
      </c>
      <c r="V3164" s="17">
        <f t="shared" si="294"/>
        <v>80.730158730158735</v>
      </c>
      <c r="W3164" t="s">
        <v>8317</v>
      </c>
      <c r="X3164" t="s">
        <v>8318</v>
      </c>
    </row>
    <row r="3165" spans="1:24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21">
        <f t="shared" si="295"/>
        <v>41799.47756944444</v>
      </c>
      <c r="L3165" s="24">
        <v>41799.477569444447</v>
      </c>
      <c r="M3165" s="27">
        <f t="shared" si="296"/>
        <v>6</v>
      </c>
      <c r="N3165" s="27">
        <f t="shared" si="297"/>
        <v>2014</v>
      </c>
      <c r="O3165" s="25" t="str">
        <f t="shared" si="298"/>
        <v>Jun</v>
      </c>
      <c r="P3165" s="19">
        <f t="shared" si="299"/>
        <v>41826.875</v>
      </c>
      <c r="Q3165" t="b">
        <v>1</v>
      </c>
      <c r="R3165">
        <v>72</v>
      </c>
      <c r="S3165" t="b">
        <v>1</v>
      </c>
      <c r="T3165" t="s">
        <v>8271</v>
      </c>
      <c r="U3165" s="8">
        <v>1.1115384615384616</v>
      </c>
      <c r="V3165" s="17">
        <f t="shared" si="294"/>
        <v>200.69444444444446</v>
      </c>
      <c r="W3165" t="s">
        <v>8317</v>
      </c>
      <c r="X3165" t="s">
        <v>8318</v>
      </c>
    </row>
    <row r="3166" spans="1:24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21">
        <f t="shared" si="295"/>
        <v>41775.545428240737</v>
      </c>
      <c r="L3166" s="24">
        <v>41775.545428240737</v>
      </c>
      <c r="M3166" s="27">
        <f t="shared" si="296"/>
        <v>5</v>
      </c>
      <c r="N3166" s="27">
        <f t="shared" si="297"/>
        <v>2014</v>
      </c>
      <c r="O3166" s="25" t="str">
        <f t="shared" si="298"/>
        <v>May</v>
      </c>
      <c r="P3166" s="19">
        <f t="shared" si="299"/>
        <v>41805.545428240737</v>
      </c>
      <c r="Q3166" t="b">
        <v>1</v>
      </c>
      <c r="R3166">
        <v>71</v>
      </c>
      <c r="S3166" t="b">
        <v>1</v>
      </c>
      <c r="T3166" t="s">
        <v>8271</v>
      </c>
      <c r="U3166" s="8">
        <v>1.0676000000000001</v>
      </c>
      <c r="V3166" s="17">
        <f t="shared" si="294"/>
        <v>37.591549295774648</v>
      </c>
      <c r="W3166" t="s">
        <v>8317</v>
      </c>
      <c r="X3166" t="s">
        <v>8318</v>
      </c>
    </row>
    <row r="3167" spans="1:24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21">
        <f t="shared" si="295"/>
        <v>41766.597395833327</v>
      </c>
      <c r="L3167" s="24">
        <v>41766.597395833334</v>
      </c>
      <c r="M3167" s="27">
        <f t="shared" si="296"/>
        <v>5</v>
      </c>
      <c r="N3167" s="27">
        <f t="shared" si="297"/>
        <v>2014</v>
      </c>
      <c r="O3167" s="25" t="str">
        <f t="shared" si="298"/>
        <v>May</v>
      </c>
      <c r="P3167" s="19">
        <f t="shared" si="299"/>
        <v>41799.597395833327</v>
      </c>
      <c r="Q3167" t="b">
        <v>1</v>
      </c>
      <c r="R3167">
        <v>21</v>
      </c>
      <c r="S3167" t="b">
        <v>1</v>
      </c>
      <c r="T3167" t="s">
        <v>8271</v>
      </c>
      <c r="U3167" s="8">
        <v>1.6266666666666667</v>
      </c>
      <c r="V3167" s="17">
        <f t="shared" si="294"/>
        <v>58.095238095238095</v>
      </c>
      <c r="W3167" t="s">
        <v>8317</v>
      </c>
      <c r="X3167" t="s">
        <v>8318</v>
      </c>
    </row>
    <row r="3168" spans="1:24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21">
        <f t="shared" si="295"/>
        <v>40643.950925925921</v>
      </c>
      <c r="L3168" s="24">
        <v>40643.950925925928</v>
      </c>
      <c r="M3168" s="27">
        <f t="shared" si="296"/>
        <v>4</v>
      </c>
      <c r="N3168" s="27">
        <f t="shared" si="297"/>
        <v>2011</v>
      </c>
      <c r="O3168" s="25" t="str">
        <f t="shared" si="298"/>
        <v>Apr</v>
      </c>
      <c r="P3168" s="19">
        <f t="shared" si="299"/>
        <v>40665.957638888889</v>
      </c>
      <c r="Q3168" t="b">
        <v>1</v>
      </c>
      <c r="R3168">
        <v>930</v>
      </c>
      <c r="S3168" t="b">
        <v>1</v>
      </c>
      <c r="T3168" t="s">
        <v>8271</v>
      </c>
      <c r="U3168" s="8">
        <v>1.6022808571428573</v>
      </c>
      <c r="V3168" s="17">
        <f t="shared" si="294"/>
        <v>60.300892473118282</v>
      </c>
      <c r="W3168" t="s">
        <v>8317</v>
      </c>
      <c r="X3168" t="s">
        <v>8318</v>
      </c>
    </row>
    <row r="3169" spans="1:24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21">
        <f t="shared" si="295"/>
        <v>41940.483252314814</v>
      </c>
      <c r="L3169" s="24">
        <v>41940.483252314814</v>
      </c>
      <c r="M3169" s="27">
        <f t="shared" si="296"/>
        <v>10</v>
      </c>
      <c r="N3169" s="27">
        <f t="shared" si="297"/>
        <v>2014</v>
      </c>
      <c r="O3169" s="25" t="str">
        <f t="shared" si="298"/>
        <v>Oct</v>
      </c>
      <c r="P3169" s="19">
        <f t="shared" si="299"/>
        <v>41969.124305555553</v>
      </c>
      <c r="Q3169" t="b">
        <v>1</v>
      </c>
      <c r="R3169">
        <v>55</v>
      </c>
      <c r="S3169" t="b">
        <v>1</v>
      </c>
      <c r="T3169" t="s">
        <v>8271</v>
      </c>
      <c r="U3169" s="8">
        <v>1.1616666666666666</v>
      </c>
      <c r="V3169" s="17">
        <f t="shared" si="294"/>
        <v>63.363636363636367</v>
      </c>
      <c r="W3169" t="s">
        <v>8317</v>
      </c>
      <c r="X3169" t="s">
        <v>8318</v>
      </c>
    </row>
    <row r="3170" spans="1:24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21">
        <f t="shared" si="295"/>
        <v>41838.967372685183</v>
      </c>
      <c r="L3170" s="24">
        <v>41838.967372685183</v>
      </c>
      <c r="M3170" s="27">
        <f t="shared" si="296"/>
        <v>7</v>
      </c>
      <c r="N3170" s="27">
        <f t="shared" si="297"/>
        <v>2014</v>
      </c>
      <c r="O3170" s="25" t="str">
        <f t="shared" si="298"/>
        <v>Jul</v>
      </c>
      <c r="P3170" s="19">
        <f t="shared" si="299"/>
        <v>41852.967372685183</v>
      </c>
      <c r="Q3170" t="b">
        <v>1</v>
      </c>
      <c r="R3170">
        <v>61</v>
      </c>
      <c r="S3170" t="b">
        <v>1</v>
      </c>
      <c r="T3170" t="s">
        <v>8271</v>
      </c>
      <c r="U3170" s="8">
        <v>1.242</v>
      </c>
      <c r="V3170" s="17">
        <f t="shared" si="294"/>
        <v>50.901639344262293</v>
      </c>
      <c r="W3170" t="s">
        <v>8317</v>
      </c>
      <c r="X3170" t="s">
        <v>8318</v>
      </c>
    </row>
    <row r="3171" spans="1:24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21">
        <f t="shared" si="295"/>
        <v>41771.897604166668</v>
      </c>
      <c r="L3171" s="24">
        <v>41771.897604166668</v>
      </c>
      <c r="M3171" s="27">
        <f t="shared" si="296"/>
        <v>5</v>
      </c>
      <c r="N3171" s="27">
        <f t="shared" si="297"/>
        <v>2014</v>
      </c>
      <c r="O3171" s="25" t="str">
        <f t="shared" si="298"/>
        <v>May</v>
      </c>
      <c r="P3171" s="19">
        <f t="shared" si="299"/>
        <v>41803.708333333328</v>
      </c>
      <c r="Q3171" t="b">
        <v>1</v>
      </c>
      <c r="R3171">
        <v>82</v>
      </c>
      <c r="S3171" t="b">
        <v>1</v>
      </c>
      <c r="T3171" t="s">
        <v>8271</v>
      </c>
      <c r="U3171" s="8">
        <v>1.030125</v>
      </c>
      <c r="V3171" s="17">
        <f t="shared" si="294"/>
        <v>100.5</v>
      </c>
      <c r="W3171" t="s">
        <v>8317</v>
      </c>
      <c r="X3171" t="s">
        <v>8318</v>
      </c>
    </row>
    <row r="3172" spans="1:24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21">
        <f t="shared" si="295"/>
        <v>41591.529641203699</v>
      </c>
      <c r="L3172" s="24">
        <v>41591.529641203706</v>
      </c>
      <c r="M3172" s="27">
        <f t="shared" si="296"/>
        <v>11</v>
      </c>
      <c r="N3172" s="27">
        <f t="shared" si="297"/>
        <v>2013</v>
      </c>
      <c r="O3172" s="25" t="str">
        <f t="shared" si="298"/>
        <v>Nov</v>
      </c>
      <c r="P3172" s="19">
        <f t="shared" si="299"/>
        <v>41620.999305555553</v>
      </c>
      <c r="Q3172" t="b">
        <v>1</v>
      </c>
      <c r="R3172">
        <v>71</v>
      </c>
      <c r="S3172" t="b">
        <v>1</v>
      </c>
      <c r="T3172" t="s">
        <v>8271</v>
      </c>
      <c r="U3172" s="8">
        <v>1.1225000000000001</v>
      </c>
      <c r="V3172" s="17">
        <f t="shared" si="294"/>
        <v>31.619718309859156</v>
      </c>
      <c r="W3172" t="s">
        <v>8317</v>
      </c>
      <c r="X3172" t="s">
        <v>8318</v>
      </c>
    </row>
    <row r="3173" spans="1:24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21">
        <f t="shared" si="295"/>
        <v>41788.872037037036</v>
      </c>
      <c r="L3173" s="24">
        <v>41788.872037037036</v>
      </c>
      <c r="M3173" s="27">
        <f t="shared" si="296"/>
        <v>5</v>
      </c>
      <c r="N3173" s="27">
        <f t="shared" si="297"/>
        <v>2014</v>
      </c>
      <c r="O3173" s="25" t="str">
        <f t="shared" si="298"/>
        <v>May</v>
      </c>
      <c r="P3173" s="19">
        <f t="shared" si="299"/>
        <v>41821.958333333328</v>
      </c>
      <c r="Q3173" t="b">
        <v>1</v>
      </c>
      <c r="R3173">
        <v>117</v>
      </c>
      <c r="S3173" t="b">
        <v>1</v>
      </c>
      <c r="T3173" t="s">
        <v>8271</v>
      </c>
      <c r="U3173" s="8">
        <v>1.0881428571428571</v>
      </c>
      <c r="V3173" s="17">
        <f t="shared" si="294"/>
        <v>65.102564102564102</v>
      </c>
      <c r="W3173" t="s">
        <v>8317</v>
      </c>
      <c r="X3173" t="s">
        <v>8318</v>
      </c>
    </row>
    <row r="3174" spans="1:24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21">
        <f t="shared" si="295"/>
        <v>42466.399976851848</v>
      </c>
      <c r="L3174" s="24">
        <v>42466.399976851855</v>
      </c>
      <c r="M3174" s="27">
        <f t="shared" si="296"/>
        <v>4</v>
      </c>
      <c r="N3174" s="27">
        <f t="shared" si="297"/>
        <v>2016</v>
      </c>
      <c r="O3174" s="25" t="str">
        <f t="shared" si="298"/>
        <v>Apr</v>
      </c>
      <c r="P3174" s="19">
        <f t="shared" si="299"/>
        <v>42496.399976851848</v>
      </c>
      <c r="Q3174" t="b">
        <v>1</v>
      </c>
      <c r="R3174">
        <v>29</v>
      </c>
      <c r="S3174" t="b">
        <v>1</v>
      </c>
      <c r="T3174" t="s">
        <v>8271</v>
      </c>
      <c r="U3174" s="8">
        <v>1.1499999999999999</v>
      </c>
      <c r="V3174" s="17">
        <f t="shared" si="294"/>
        <v>79.310344827586206</v>
      </c>
      <c r="W3174" t="s">
        <v>8317</v>
      </c>
      <c r="X3174" t="s">
        <v>8318</v>
      </c>
    </row>
    <row r="3175" spans="1:24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21">
        <f t="shared" si="295"/>
        <v>40923.521620370368</v>
      </c>
      <c r="L3175" s="24">
        <v>40923.521620370368</v>
      </c>
      <c r="M3175" s="27">
        <f t="shared" si="296"/>
        <v>1</v>
      </c>
      <c r="N3175" s="27">
        <f t="shared" si="297"/>
        <v>2012</v>
      </c>
      <c r="O3175" s="25" t="str">
        <f t="shared" si="298"/>
        <v>Jan</v>
      </c>
      <c r="P3175" s="19">
        <f t="shared" si="299"/>
        <v>40953.521620370368</v>
      </c>
      <c r="Q3175" t="b">
        <v>1</v>
      </c>
      <c r="R3175">
        <v>74</v>
      </c>
      <c r="S3175" t="b">
        <v>1</v>
      </c>
      <c r="T3175" t="s">
        <v>8271</v>
      </c>
      <c r="U3175" s="8">
        <v>1.03</v>
      </c>
      <c r="V3175" s="17">
        <f t="shared" si="294"/>
        <v>139.18918918918919</v>
      </c>
      <c r="W3175" t="s">
        <v>8317</v>
      </c>
      <c r="X3175" t="s">
        <v>8318</v>
      </c>
    </row>
    <row r="3176" spans="1:24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21">
        <f t="shared" si="295"/>
        <v>41878.670046296298</v>
      </c>
      <c r="L3176" s="24">
        <v>41878.670046296298</v>
      </c>
      <c r="M3176" s="27">
        <f t="shared" si="296"/>
        <v>8</v>
      </c>
      <c r="N3176" s="27">
        <f t="shared" si="297"/>
        <v>2014</v>
      </c>
      <c r="O3176" s="25" t="str">
        <f t="shared" si="298"/>
        <v>Aug</v>
      </c>
      <c r="P3176" s="19">
        <f t="shared" si="299"/>
        <v>41908.670046296298</v>
      </c>
      <c r="Q3176" t="b">
        <v>1</v>
      </c>
      <c r="R3176">
        <v>23</v>
      </c>
      <c r="S3176" t="b">
        <v>1</v>
      </c>
      <c r="T3176" t="s">
        <v>8271</v>
      </c>
      <c r="U3176" s="8">
        <v>1.0113333333333334</v>
      </c>
      <c r="V3176" s="17">
        <f t="shared" si="294"/>
        <v>131.91304347826087</v>
      </c>
      <c r="W3176" t="s">
        <v>8317</v>
      </c>
      <c r="X3176" t="s">
        <v>8318</v>
      </c>
    </row>
    <row r="3177" spans="1:24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21">
        <f t="shared" si="295"/>
        <v>41862.656342592592</v>
      </c>
      <c r="L3177" s="24">
        <v>41862.656342592592</v>
      </c>
      <c r="M3177" s="27">
        <f t="shared" si="296"/>
        <v>8</v>
      </c>
      <c r="N3177" s="27">
        <f t="shared" si="297"/>
        <v>2014</v>
      </c>
      <c r="O3177" s="25" t="str">
        <f t="shared" si="298"/>
        <v>Aug</v>
      </c>
      <c r="P3177" s="19">
        <f t="shared" si="299"/>
        <v>41876.656342592592</v>
      </c>
      <c r="Q3177" t="b">
        <v>1</v>
      </c>
      <c r="R3177">
        <v>60</v>
      </c>
      <c r="S3177" t="b">
        <v>1</v>
      </c>
      <c r="T3177" t="s">
        <v>8271</v>
      </c>
      <c r="U3177" s="8">
        <v>1.0955999999999999</v>
      </c>
      <c r="V3177" s="17">
        <f t="shared" si="294"/>
        <v>91.3</v>
      </c>
      <c r="W3177" t="s">
        <v>8317</v>
      </c>
      <c r="X3177" t="s">
        <v>8318</v>
      </c>
    </row>
    <row r="3178" spans="1:24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21">
        <f t="shared" si="295"/>
        <v>40531.678553240738</v>
      </c>
      <c r="L3178" s="24">
        <v>40531.678553240738</v>
      </c>
      <c r="M3178" s="27">
        <f t="shared" si="296"/>
        <v>12</v>
      </c>
      <c r="N3178" s="27">
        <f t="shared" si="297"/>
        <v>2010</v>
      </c>
      <c r="O3178" s="25" t="str">
        <f t="shared" si="298"/>
        <v>Dec</v>
      </c>
      <c r="P3178" s="19">
        <f t="shared" si="299"/>
        <v>40591.678553240738</v>
      </c>
      <c r="Q3178" t="b">
        <v>1</v>
      </c>
      <c r="R3178">
        <v>55</v>
      </c>
      <c r="S3178" t="b">
        <v>1</v>
      </c>
      <c r="T3178" t="s">
        <v>8271</v>
      </c>
      <c r="U3178" s="8">
        <v>1.148421052631579</v>
      </c>
      <c r="V3178" s="17">
        <f t="shared" si="294"/>
        <v>39.672727272727272</v>
      </c>
      <c r="W3178" t="s">
        <v>8317</v>
      </c>
      <c r="X3178" t="s">
        <v>8318</v>
      </c>
    </row>
    <row r="3179" spans="1:24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21">
        <f t="shared" si="295"/>
        <v>41477.722581018512</v>
      </c>
      <c r="L3179" s="24">
        <v>41477.722581018519</v>
      </c>
      <c r="M3179" s="27">
        <f t="shared" si="296"/>
        <v>7</v>
      </c>
      <c r="N3179" s="27">
        <f t="shared" si="297"/>
        <v>2013</v>
      </c>
      <c r="O3179" s="25" t="str">
        <f t="shared" si="298"/>
        <v>Jul</v>
      </c>
      <c r="P3179" s="19">
        <f t="shared" si="299"/>
        <v>41504.416666666664</v>
      </c>
      <c r="Q3179" t="b">
        <v>1</v>
      </c>
      <c r="R3179">
        <v>51</v>
      </c>
      <c r="S3179" t="b">
        <v>1</v>
      </c>
      <c r="T3179" t="s">
        <v>8271</v>
      </c>
      <c r="U3179" s="8">
        <v>1.1739999999999999</v>
      </c>
      <c r="V3179" s="17">
        <f t="shared" si="294"/>
        <v>57.549019607843135</v>
      </c>
      <c r="W3179" t="s">
        <v>8317</v>
      </c>
      <c r="X3179" t="s">
        <v>8318</v>
      </c>
    </row>
    <row r="3180" spans="1:24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21">
        <f t="shared" si="295"/>
        <v>41781.458437499998</v>
      </c>
      <c r="L3180" s="24">
        <v>41781.458437499998</v>
      </c>
      <c r="M3180" s="27">
        <f t="shared" si="296"/>
        <v>5</v>
      </c>
      <c r="N3180" s="27">
        <f t="shared" si="297"/>
        <v>2014</v>
      </c>
      <c r="O3180" s="25" t="str">
        <f t="shared" si="298"/>
        <v>May</v>
      </c>
      <c r="P3180" s="19">
        <f t="shared" si="299"/>
        <v>41811.458437499998</v>
      </c>
      <c r="Q3180" t="b">
        <v>1</v>
      </c>
      <c r="R3180">
        <v>78</v>
      </c>
      <c r="S3180" t="b">
        <v>1</v>
      </c>
      <c r="T3180" t="s">
        <v>8271</v>
      </c>
      <c r="U3180" s="8">
        <v>1.7173333333333334</v>
      </c>
      <c r="V3180" s="17">
        <f t="shared" si="294"/>
        <v>33.025641025641029</v>
      </c>
      <c r="W3180" t="s">
        <v>8317</v>
      </c>
      <c r="X3180" t="s">
        <v>8318</v>
      </c>
    </row>
    <row r="3181" spans="1:24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21">
        <f t="shared" si="295"/>
        <v>41806.396701388883</v>
      </c>
      <c r="L3181" s="24">
        <v>41806.396701388891</v>
      </c>
      <c r="M3181" s="27">
        <f t="shared" si="296"/>
        <v>6</v>
      </c>
      <c r="N3181" s="27">
        <f t="shared" si="297"/>
        <v>2014</v>
      </c>
      <c r="O3181" s="25" t="str">
        <f t="shared" si="298"/>
        <v>Jun</v>
      </c>
      <c r="P3181" s="19">
        <f t="shared" si="299"/>
        <v>41836.396701388883</v>
      </c>
      <c r="Q3181" t="b">
        <v>1</v>
      </c>
      <c r="R3181">
        <v>62</v>
      </c>
      <c r="S3181" t="b">
        <v>1</v>
      </c>
      <c r="T3181" t="s">
        <v>8271</v>
      </c>
      <c r="U3181" s="8">
        <v>1.1416238095238094</v>
      </c>
      <c r="V3181" s="17">
        <f t="shared" si="294"/>
        <v>77.335806451612896</v>
      </c>
      <c r="W3181" t="s">
        <v>8317</v>
      </c>
      <c r="X3181" t="s">
        <v>8318</v>
      </c>
    </row>
    <row r="3182" spans="1:24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21">
        <f t="shared" si="295"/>
        <v>41375.49387731481</v>
      </c>
      <c r="L3182" s="24">
        <v>41375.493877314817</v>
      </c>
      <c r="M3182" s="27">
        <f t="shared" si="296"/>
        <v>4</v>
      </c>
      <c r="N3182" s="27">
        <f t="shared" si="297"/>
        <v>2013</v>
      </c>
      <c r="O3182" s="25" t="str">
        <f t="shared" si="298"/>
        <v>Apr</v>
      </c>
      <c r="P3182" s="19">
        <f t="shared" si="299"/>
        <v>41400.49387731481</v>
      </c>
      <c r="Q3182" t="b">
        <v>1</v>
      </c>
      <c r="R3182">
        <v>45</v>
      </c>
      <c r="S3182" t="b">
        <v>1</v>
      </c>
      <c r="T3182" t="s">
        <v>8271</v>
      </c>
      <c r="U3182" s="8">
        <v>1.1975</v>
      </c>
      <c r="V3182" s="17">
        <f t="shared" si="294"/>
        <v>31.933333333333334</v>
      </c>
      <c r="W3182" t="s">
        <v>8317</v>
      </c>
      <c r="X3182" t="s">
        <v>8318</v>
      </c>
    </row>
    <row r="3183" spans="1:24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21">
        <f t="shared" si="295"/>
        <v>41780.204270833332</v>
      </c>
      <c r="L3183" s="24">
        <v>41780.204270833332</v>
      </c>
      <c r="M3183" s="27">
        <f t="shared" si="296"/>
        <v>5</v>
      </c>
      <c r="N3183" s="27">
        <f t="shared" si="297"/>
        <v>2014</v>
      </c>
      <c r="O3183" s="25" t="str">
        <f t="shared" si="298"/>
        <v>May</v>
      </c>
      <c r="P3183" s="19">
        <f t="shared" si="299"/>
        <v>41810.204270833332</v>
      </c>
      <c r="Q3183" t="b">
        <v>1</v>
      </c>
      <c r="R3183">
        <v>15</v>
      </c>
      <c r="S3183" t="b">
        <v>1</v>
      </c>
      <c r="T3183" t="s">
        <v>8271</v>
      </c>
      <c r="U3183" s="8">
        <v>1.0900000000000001</v>
      </c>
      <c r="V3183" s="17">
        <f t="shared" si="294"/>
        <v>36.333333333333336</v>
      </c>
      <c r="W3183" t="s">
        <v>8317</v>
      </c>
      <c r="X3183" t="s">
        <v>8318</v>
      </c>
    </row>
    <row r="3184" spans="1:24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21">
        <f t="shared" si="295"/>
        <v>41779.101701388885</v>
      </c>
      <c r="L3184" s="24">
        <v>41779.101701388892</v>
      </c>
      <c r="M3184" s="27">
        <f t="shared" si="296"/>
        <v>5</v>
      </c>
      <c r="N3184" s="27">
        <f t="shared" si="297"/>
        <v>2014</v>
      </c>
      <c r="O3184" s="25" t="str">
        <f t="shared" si="298"/>
        <v>May</v>
      </c>
      <c r="P3184" s="19">
        <f t="shared" si="299"/>
        <v>41805.458333333328</v>
      </c>
      <c r="Q3184" t="b">
        <v>1</v>
      </c>
      <c r="R3184">
        <v>151</v>
      </c>
      <c r="S3184" t="b">
        <v>1</v>
      </c>
      <c r="T3184" t="s">
        <v>8271</v>
      </c>
      <c r="U3184" s="8">
        <v>1.0088571428571429</v>
      </c>
      <c r="V3184" s="17">
        <f t="shared" si="294"/>
        <v>46.768211920529801</v>
      </c>
      <c r="W3184" t="s">
        <v>8317</v>
      </c>
      <c r="X3184" t="s">
        <v>8318</v>
      </c>
    </row>
    <row r="3185" spans="1:24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21">
        <f t="shared" si="295"/>
        <v>40883.740983796291</v>
      </c>
      <c r="L3185" s="24">
        <v>40883.740983796299</v>
      </c>
      <c r="M3185" s="27">
        <f t="shared" si="296"/>
        <v>12</v>
      </c>
      <c r="N3185" s="27">
        <f t="shared" si="297"/>
        <v>2011</v>
      </c>
      <c r="O3185" s="25" t="str">
        <f t="shared" si="298"/>
        <v>Dec</v>
      </c>
      <c r="P3185" s="19">
        <f t="shared" si="299"/>
        <v>40939.5</v>
      </c>
      <c r="Q3185" t="b">
        <v>1</v>
      </c>
      <c r="R3185">
        <v>68</v>
      </c>
      <c r="S3185" t="b">
        <v>1</v>
      </c>
      <c r="T3185" t="s">
        <v>8271</v>
      </c>
      <c r="U3185" s="8">
        <v>1.0900000000000001</v>
      </c>
      <c r="V3185" s="17">
        <f t="shared" si="294"/>
        <v>40.073529411764703</v>
      </c>
      <c r="W3185" t="s">
        <v>8317</v>
      </c>
      <c r="X3185" t="s">
        <v>8318</v>
      </c>
    </row>
    <row r="3186" spans="1:24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21">
        <f t="shared" si="295"/>
        <v>41491.586446759255</v>
      </c>
      <c r="L3186" s="24">
        <v>41491.586446759262</v>
      </c>
      <c r="M3186" s="27">
        <f t="shared" si="296"/>
        <v>8</v>
      </c>
      <c r="N3186" s="27">
        <f t="shared" si="297"/>
        <v>2013</v>
      </c>
      <c r="O3186" s="25" t="str">
        <f t="shared" si="298"/>
        <v>Aug</v>
      </c>
      <c r="P3186" s="19">
        <f t="shared" si="299"/>
        <v>41509.586446759255</v>
      </c>
      <c r="Q3186" t="b">
        <v>1</v>
      </c>
      <c r="R3186">
        <v>46</v>
      </c>
      <c r="S3186" t="b">
        <v>1</v>
      </c>
      <c r="T3186" t="s">
        <v>8271</v>
      </c>
      <c r="U3186" s="8">
        <v>1.0720930232558139</v>
      </c>
      <c r="V3186" s="17">
        <f t="shared" si="294"/>
        <v>100.21739130434783</v>
      </c>
      <c r="W3186" t="s">
        <v>8317</v>
      </c>
      <c r="X3186" t="s">
        <v>8318</v>
      </c>
    </row>
    <row r="3187" spans="1:24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21">
        <f t="shared" si="295"/>
        <v>41791.785081018512</v>
      </c>
      <c r="L3187" s="24">
        <v>41791.785081018519</v>
      </c>
      <c r="M3187" s="27">
        <f t="shared" si="296"/>
        <v>6</v>
      </c>
      <c r="N3187" s="27">
        <f t="shared" si="297"/>
        <v>2014</v>
      </c>
      <c r="O3187" s="25" t="str">
        <f t="shared" si="298"/>
        <v>Jun</v>
      </c>
      <c r="P3187" s="19">
        <f t="shared" si="299"/>
        <v>41821.785081018512</v>
      </c>
      <c r="Q3187" t="b">
        <v>1</v>
      </c>
      <c r="R3187">
        <v>24</v>
      </c>
      <c r="S3187" t="b">
        <v>1</v>
      </c>
      <c r="T3187" t="s">
        <v>8271</v>
      </c>
      <c r="U3187" s="8">
        <v>1</v>
      </c>
      <c r="V3187" s="17">
        <f t="shared" si="294"/>
        <v>41.666666666666664</v>
      </c>
      <c r="W3187" t="s">
        <v>8317</v>
      </c>
      <c r="X3187" t="s">
        <v>8318</v>
      </c>
    </row>
    <row r="3188" spans="1:24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21">
        <f t="shared" si="295"/>
        <v>41829.768993055557</v>
      </c>
      <c r="L3188" s="24">
        <v>41829.768993055557</v>
      </c>
      <c r="M3188" s="27">
        <f t="shared" si="296"/>
        <v>7</v>
      </c>
      <c r="N3188" s="27">
        <f t="shared" si="297"/>
        <v>2014</v>
      </c>
      <c r="O3188" s="25" t="str">
        <f t="shared" si="298"/>
        <v>Jul</v>
      </c>
      <c r="P3188" s="19">
        <f t="shared" si="299"/>
        <v>41836.768993055557</v>
      </c>
      <c r="Q3188" t="b">
        <v>1</v>
      </c>
      <c r="R3188">
        <v>70</v>
      </c>
      <c r="S3188" t="b">
        <v>1</v>
      </c>
      <c r="T3188" t="s">
        <v>8271</v>
      </c>
      <c r="U3188" s="8">
        <v>1.0218750000000001</v>
      </c>
      <c r="V3188" s="17">
        <f t="shared" si="294"/>
        <v>46.714285714285715</v>
      </c>
      <c r="W3188" t="s">
        <v>8317</v>
      </c>
      <c r="X3188" t="s">
        <v>8318</v>
      </c>
    </row>
    <row r="3189" spans="1:24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21">
        <f t="shared" si="295"/>
        <v>41868.715717592589</v>
      </c>
      <c r="L3189" s="24">
        <v>41868.715717592589</v>
      </c>
      <c r="M3189" s="27">
        <f t="shared" si="296"/>
        <v>8</v>
      </c>
      <c r="N3189" s="27">
        <f t="shared" si="297"/>
        <v>2014</v>
      </c>
      <c r="O3189" s="25" t="str">
        <f t="shared" si="298"/>
        <v>Aug</v>
      </c>
      <c r="P3189" s="19">
        <f t="shared" si="299"/>
        <v>41898.666666666664</v>
      </c>
      <c r="Q3189" t="b">
        <v>1</v>
      </c>
      <c r="R3189">
        <v>244</v>
      </c>
      <c r="S3189" t="b">
        <v>1</v>
      </c>
      <c r="T3189" t="s">
        <v>8271</v>
      </c>
      <c r="U3189" s="8">
        <v>1.1629333333333334</v>
      </c>
      <c r="V3189" s="17">
        <f t="shared" si="294"/>
        <v>71.491803278688522</v>
      </c>
      <c r="W3189" t="s">
        <v>8317</v>
      </c>
      <c r="X3189" t="s">
        <v>8318</v>
      </c>
    </row>
    <row r="3190" spans="1:24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21">
        <f t="shared" si="295"/>
        <v>41835.458020833328</v>
      </c>
      <c r="L3190" s="24">
        <v>41835.458020833335</v>
      </c>
      <c r="M3190" s="27">
        <f t="shared" si="296"/>
        <v>7</v>
      </c>
      <c r="N3190" s="27">
        <f t="shared" si="297"/>
        <v>2014</v>
      </c>
      <c r="O3190" s="25" t="str">
        <f t="shared" si="298"/>
        <v>Jul</v>
      </c>
      <c r="P3190" s="19">
        <f t="shared" si="299"/>
        <v>41855.458020833328</v>
      </c>
      <c r="Q3190" t="b">
        <v>0</v>
      </c>
      <c r="R3190">
        <v>9</v>
      </c>
      <c r="S3190" t="b">
        <v>0</v>
      </c>
      <c r="T3190" t="s">
        <v>8305</v>
      </c>
      <c r="U3190" s="8">
        <v>0.65</v>
      </c>
      <c r="V3190" s="17">
        <f t="shared" si="294"/>
        <v>14.444444444444445</v>
      </c>
      <c r="W3190" t="s">
        <v>8317</v>
      </c>
      <c r="X3190" t="s">
        <v>8359</v>
      </c>
    </row>
    <row r="3191" spans="1:24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21">
        <f t="shared" si="295"/>
        <v>42144.207199074073</v>
      </c>
      <c r="L3191" s="24">
        <v>42144.207199074073</v>
      </c>
      <c r="M3191" s="27">
        <f t="shared" si="296"/>
        <v>5</v>
      </c>
      <c r="N3191" s="27">
        <f t="shared" si="297"/>
        <v>2015</v>
      </c>
      <c r="O3191" s="25" t="str">
        <f t="shared" si="298"/>
        <v>May</v>
      </c>
      <c r="P3191" s="19">
        <f t="shared" si="299"/>
        <v>42165.207199074073</v>
      </c>
      <c r="Q3191" t="b">
        <v>0</v>
      </c>
      <c r="R3191">
        <v>19</v>
      </c>
      <c r="S3191" t="b">
        <v>0</v>
      </c>
      <c r="T3191" t="s">
        <v>8305</v>
      </c>
      <c r="U3191" s="8">
        <v>0.12327272727272727</v>
      </c>
      <c r="V3191" s="17">
        <f t="shared" si="294"/>
        <v>356.84210526315792</v>
      </c>
      <c r="W3191" t="s">
        <v>8317</v>
      </c>
      <c r="X3191" t="s">
        <v>8359</v>
      </c>
    </row>
    <row r="3192" spans="1:24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21">
        <f t="shared" si="295"/>
        <v>42118.138101851851</v>
      </c>
      <c r="L3192" s="24">
        <v>42118.138101851851</v>
      </c>
      <c r="M3192" s="27">
        <f t="shared" si="296"/>
        <v>4</v>
      </c>
      <c r="N3192" s="27">
        <f t="shared" si="297"/>
        <v>2015</v>
      </c>
      <c r="O3192" s="25" t="str">
        <f t="shared" si="298"/>
        <v>Apr</v>
      </c>
      <c r="P3192" s="19">
        <f t="shared" si="299"/>
        <v>42148.138101851851</v>
      </c>
      <c r="Q3192" t="b">
        <v>0</v>
      </c>
      <c r="R3192">
        <v>0</v>
      </c>
      <c r="S3192" t="b">
        <v>0</v>
      </c>
      <c r="T3192" t="s">
        <v>8305</v>
      </c>
      <c r="U3192" s="8">
        <v>0</v>
      </c>
      <c r="V3192" s="17" t="e">
        <f t="shared" si="294"/>
        <v>#DIV/0!</v>
      </c>
      <c r="W3192" t="s">
        <v>8317</v>
      </c>
      <c r="X3192" t="s">
        <v>8359</v>
      </c>
    </row>
    <row r="3193" spans="1:24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21">
        <f t="shared" si="295"/>
        <v>42682.942997685182</v>
      </c>
      <c r="L3193" s="24">
        <v>42682.942997685182</v>
      </c>
      <c r="M3193" s="27">
        <f t="shared" si="296"/>
        <v>11</v>
      </c>
      <c r="N3193" s="27">
        <f t="shared" si="297"/>
        <v>2016</v>
      </c>
      <c r="O3193" s="25" t="str">
        <f t="shared" si="298"/>
        <v>Nov</v>
      </c>
      <c r="P3193" s="19">
        <f t="shared" si="299"/>
        <v>42712.984664351847</v>
      </c>
      <c r="Q3193" t="b">
        <v>0</v>
      </c>
      <c r="R3193">
        <v>4</v>
      </c>
      <c r="S3193" t="b">
        <v>0</v>
      </c>
      <c r="T3193" t="s">
        <v>8305</v>
      </c>
      <c r="U3193" s="8">
        <v>4.0266666666666666E-2</v>
      </c>
      <c r="V3193" s="17">
        <f t="shared" si="294"/>
        <v>37.75</v>
      </c>
      <c r="W3193" t="s">
        <v>8317</v>
      </c>
      <c r="X3193" t="s">
        <v>8359</v>
      </c>
    </row>
    <row r="3194" spans="1:24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21">
        <f t="shared" si="295"/>
        <v>42538.547094907401</v>
      </c>
      <c r="L3194" s="24">
        <v>42538.547094907408</v>
      </c>
      <c r="M3194" s="27">
        <f t="shared" si="296"/>
        <v>6</v>
      </c>
      <c r="N3194" s="27">
        <f t="shared" si="297"/>
        <v>2016</v>
      </c>
      <c r="O3194" s="25" t="str">
        <f t="shared" si="298"/>
        <v>Jun</v>
      </c>
      <c r="P3194" s="19">
        <f t="shared" si="299"/>
        <v>42598.547094907401</v>
      </c>
      <c r="Q3194" t="b">
        <v>0</v>
      </c>
      <c r="R3194">
        <v>8</v>
      </c>
      <c r="S3194" t="b">
        <v>0</v>
      </c>
      <c r="T3194" t="s">
        <v>8305</v>
      </c>
      <c r="U3194" s="8">
        <v>1.0200000000000001E-2</v>
      </c>
      <c r="V3194" s="17">
        <f t="shared" si="294"/>
        <v>12.75</v>
      </c>
      <c r="W3194" t="s">
        <v>8317</v>
      </c>
      <c r="X3194" t="s">
        <v>8359</v>
      </c>
    </row>
    <row r="3195" spans="1:24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21">
        <f t="shared" si="295"/>
        <v>42018.732164351844</v>
      </c>
      <c r="L3195" s="24">
        <v>42018.732164351852</v>
      </c>
      <c r="M3195" s="27">
        <f t="shared" si="296"/>
        <v>1</v>
      </c>
      <c r="N3195" s="27">
        <f t="shared" si="297"/>
        <v>2015</v>
      </c>
      <c r="O3195" s="25" t="str">
        <f t="shared" si="298"/>
        <v>Jan</v>
      </c>
      <c r="P3195" s="19">
        <f t="shared" si="299"/>
        <v>42063.708333333336</v>
      </c>
      <c r="Q3195" t="b">
        <v>0</v>
      </c>
      <c r="R3195">
        <v>24</v>
      </c>
      <c r="S3195" t="b">
        <v>0</v>
      </c>
      <c r="T3195" t="s">
        <v>8305</v>
      </c>
      <c r="U3195" s="8">
        <v>0.1174</v>
      </c>
      <c r="V3195" s="17">
        <f t="shared" si="294"/>
        <v>24.458333333333332</v>
      </c>
      <c r="W3195" t="s">
        <v>8317</v>
      </c>
      <c r="X3195" t="s">
        <v>8359</v>
      </c>
    </row>
    <row r="3196" spans="1:24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21">
        <f t="shared" si="295"/>
        <v>42010.759907407402</v>
      </c>
      <c r="L3196" s="24">
        <v>42010.75990740741</v>
      </c>
      <c r="M3196" s="27">
        <f t="shared" si="296"/>
        <v>1</v>
      </c>
      <c r="N3196" s="27">
        <f t="shared" si="297"/>
        <v>2015</v>
      </c>
      <c r="O3196" s="25" t="str">
        <f t="shared" si="298"/>
        <v>Jan</v>
      </c>
      <c r="P3196" s="19">
        <f t="shared" si="299"/>
        <v>42055.759907407402</v>
      </c>
      <c r="Q3196" t="b">
        <v>0</v>
      </c>
      <c r="R3196">
        <v>0</v>
      </c>
      <c r="S3196" t="b">
        <v>0</v>
      </c>
      <c r="T3196" t="s">
        <v>8305</v>
      </c>
      <c r="U3196" s="8">
        <v>0</v>
      </c>
      <c r="V3196" s="17" t="e">
        <f t="shared" si="294"/>
        <v>#DIV/0!</v>
      </c>
      <c r="W3196" t="s">
        <v>8317</v>
      </c>
      <c r="X3196" t="s">
        <v>8359</v>
      </c>
    </row>
    <row r="3197" spans="1:24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21">
        <f t="shared" si="295"/>
        <v>42181.854143518511</v>
      </c>
      <c r="L3197" s="24">
        <v>42181.854143518518</v>
      </c>
      <c r="M3197" s="27">
        <f t="shared" si="296"/>
        <v>6</v>
      </c>
      <c r="N3197" s="27">
        <f t="shared" si="297"/>
        <v>2015</v>
      </c>
      <c r="O3197" s="25" t="str">
        <f t="shared" si="298"/>
        <v>Jun</v>
      </c>
      <c r="P3197" s="19">
        <f t="shared" si="299"/>
        <v>42211.854143518511</v>
      </c>
      <c r="Q3197" t="b">
        <v>0</v>
      </c>
      <c r="R3197">
        <v>39</v>
      </c>
      <c r="S3197" t="b">
        <v>0</v>
      </c>
      <c r="T3197" t="s">
        <v>8305</v>
      </c>
      <c r="U3197" s="8">
        <v>0.59142857142857141</v>
      </c>
      <c r="V3197" s="17">
        <f t="shared" si="294"/>
        <v>53.07692307692308</v>
      </c>
      <c r="W3197" t="s">
        <v>8317</v>
      </c>
      <c r="X3197" t="s">
        <v>8359</v>
      </c>
    </row>
    <row r="3198" spans="1:24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21">
        <f t="shared" si="295"/>
        <v>42017.385902777773</v>
      </c>
      <c r="L3198" s="24">
        <v>42017.38590277778</v>
      </c>
      <c r="M3198" s="27">
        <f t="shared" si="296"/>
        <v>1</v>
      </c>
      <c r="N3198" s="27">
        <f t="shared" si="297"/>
        <v>2015</v>
      </c>
      <c r="O3198" s="25" t="str">
        <f t="shared" si="298"/>
        <v>Jan</v>
      </c>
      <c r="P3198" s="19">
        <f t="shared" si="299"/>
        <v>42047.385902777773</v>
      </c>
      <c r="Q3198" t="b">
        <v>0</v>
      </c>
      <c r="R3198">
        <v>6</v>
      </c>
      <c r="S3198" t="b">
        <v>0</v>
      </c>
      <c r="T3198" t="s">
        <v>8305</v>
      </c>
      <c r="U3198" s="8">
        <v>5.9999999999999995E-4</v>
      </c>
      <c r="V3198" s="17">
        <f t="shared" si="294"/>
        <v>300</v>
      </c>
      <c r="W3198" t="s">
        <v>8317</v>
      </c>
      <c r="X3198" t="s">
        <v>8359</v>
      </c>
    </row>
    <row r="3199" spans="1:24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21">
        <f t="shared" si="295"/>
        <v>42157.389756944445</v>
      </c>
      <c r="L3199" s="24">
        <v>42157.389756944445</v>
      </c>
      <c r="M3199" s="27">
        <f t="shared" si="296"/>
        <v>6</v>
      </c>
      <c r="N3199" s="27">
        <f t="shared" si="297"/>
        <v>2015</v>
      </c>
      <c r="O3199" s="25" t="str">
        <f t="shared" si="298"/>
        <v>Jun</v>
      </c>
      <c r="P3199" s="19">
        <f t="shared" si="299"/>
        <v>42217.374999999993</v>
      </c>
      <c r="Q3199" t="b">
        <v>0</v>
      </c>
      <c r="R3199">
        <v>4</v>
      </c>
      <c r="S3199" t="b">
        <v>0</v>
      </c>
      <c r="T3199" t="s">
        <v>8305</v>
      </c>
      <c r="U3199" s="8">
        <v>0.1145</v>
      </c>
      <c r="V3199" s="17">
        <f t="shared" si="294"/>
        <v>286.25</v>
      </c>
      <c r="W3199" t="s">
        <v>8317</v>
      </c>
      <c r="X3199" t="s">
        <v>8359</v>
      </c>
    </row>
    <row r="3200" spans="1:24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21">
        <f t="shared" si="295"/>
        <v>42009.28493055555</v>
      </c>
      <c r="L3200" s="24">
        <v>42009.284930555557</v>
      </c>
      <c r="M3200" s="27">
        <f t="shared" si="296"/>
        <v>1</v>
      </c>
      <c r="N3200" s="27">
        <f t="shared" si="297"/>
        <v>2015</v>
      </c>
      <c r="O3200" s="25" t="str">
        <f t="shared" si="298"/>
        <v>Jan</v>
      </c>
      <c r="P3200" s="19">
        <f t="shared" si="299"/>
        <v>42039.28493055555</v>
      </c>
      <c r="Q3200" t="b">
        <v>0</v>
      </c>
      <c r="R3200">
        <v>3</v>
      </c>
      <c r="S3200" t="b">
        <v>0</v>
      </c>
      <c r="T3200" t="s">
        <v>8305</v>
      </c>
      <c r="U3200" s="8">
        <v>3.6666666666666666E-3</v>
      </c>
      <c r="V3200" s="17">
        <f t="shared" si="294"/>
        <v>36.666666666666664</v>
      </c>
      <c r="W3200" t="s">
        <v>8317</v>
      </c>
      <c r="X3200" t="s">
        <v>8359</v>
      </c>
    </row>
    <row r="3201" spans="1:24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21">
        <f t="shared" si="295"/>
        <v>42013.216168981475</v>
      </c>
      <c r="L3201" s="24">
        <v>42013.216168981482</v>
      </c>
      <c r="M3201" s="27">
        <f t="shared" si="296"/>
        <v>1</v>
      </c>
      <c r="N3201" s="27">
        <f t="shared" si="297"/>
        <v>2015</v>
      </c>
      <c r="O3201" s="25" t="str">
        <f t="shared" si="298"/>
        <v>Jan</v>
      </c>
      <c r="P3201" s="19">
        <f t="shared" si="299"/>
        <v>42051.216168981475</v>
      </c>
      <c r="Q3201" t="b">
        <v>0</v>
      </c>
      <c r="R3201">
        <v>53</v>
      </c>
      <c r="S3201" t="b">
        <v>0</v>
      </c>
      <c r="T3201" t="s">
        <v>8305</v>
      </c>
      <c r="U3201" s="8">
        <v>0.52159999999999995</v>
      </c>
      <c r="V3201" s="17">
        <f t="shared" si="294"/>
        <v>49.20754716981132</v>
      </c>
      <c r="W3201" t="s">
        <v>8317</v>
      </c>
      <c r="X3201" t="s">
        <v>8359</v>
      </c>
    </row>
    <row r="3202" spans="1:24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21">
        <f t="shared" si="295"/>
        <v>41858.553449074076</v>
      </c>
      <c r="L3202" s="24">
        <v>41858.553449074076</v>
      </c>
      <c r="M3202" s="27">
        <f t="shared" si="296"/>
        <v>8</v>
      </c>
      <c r="N3202" s="27">
        <f t="shared" si="297"/>
        <v>2014</v>
      </c>
      <c r="O3202" s="25" t="str">
        <f t="shared" si="298"/>
        <v>Aug</v>
      </c>
      <c r="P3202" s="19">
        <f t="shared" si="299"/>
        <v>41888.666666666664</v>
      </c>
      <c r="Q3202" t="b">
        <v>0</v>
      </c>
      <c r="R3202">
        <v>1</v>
      </c>
      <c r="S3202" t="b">
        <v>0</v>
      </c>
      <c r="T3202" t="s">
        <v>8305</v>
      </c>
      <c r="U3202" s="8">
        <v>2.0000000000000002E-5</v>
      </c>
      <c r="V3202" s="17">
        <f t="shared" ref="V3202:V3265" si="300">E3202/R3202</f>
        <v>1</v>
      </c>
      <c r="W3202" t="s">
        <v>8317</v>
      </c>
      <c r="X3202" t="s">
        <v>8359</v>
      </c>
    </row>
    <row r="3203" spans="1:24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21">
        <f t="shared" ref="K3203:K3266" si="301">(J3202/86400)+25569+(-5/24)</f>
        <v>42460.112280092588</v>
      </c>
      <c r="L3203" s="24">
        <v>42460.112280092595</v>
      </c>
      <c r="M3203" s="27">
        <f t="shared" ref="M3203:M3266" si="302">MONTH(L3203)</f>
        <v>3</v>
      </c>
      <c r="N3203" s="27">
        <f t="shared" ref="N3203:N3266" si="303">YEAR(L3203)</f>
        <v>2016</v>
      </c>
      <c r="O3203" s="25" t="str">
        <f t="shared" ref="O3203:O3266" si="304">VLOOKUP($M3203,$AI$3:$AJ$14,2,FALSE)</f>
        <v>Mar</v>
      </c>
      <c r="P3203" s="19">
        <f t="shared" ref="P3203:P3266" si="305">(I3202/86400)+25569+(-5/24)</f>
        <v>42490.023611111108</v>
      </c>
      <c r="Q3203" t="b">
        <v>0</v>
      </c>
      <c r="R3203">
        <v>2</v>
      </c>
      <c r="S3203" t="b">
        <v>0</v>
      </c>
      <c r="T3203" t="s">
        <v>8305</v>
      </c>
      <c r="U3203" s="8">
        <v>1.2500000000000001E-2</v>
      </c>
      <c r="V3203" s="17">
        <f t="shared" si="300"/>
        <v>12.5</v>
      </c>
      <c r="W3203" t="s">
        <v>8317</v>
      </c>
      <c r="X3203" t="s">
        <v>8359</v>
      </c>
    </row>
    <row r="3204" spans="1:24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21">
        <f t="shared" si="301"/>
        <v>41861.558761574073</v>
      </c>
      <c r="L3204" s="24">
        <v>41861.558761574073</v>
      </c>
      <c r="M3204" s="27">
        <f t="shared" si="302"/>
        <v>8</v>
      </c>
      <c r="N3204" s="27">
        <f t="shared" si="303"/>
        <v>2014</v>
      </c>
      <c r="O3204" s="25" t="str">
        <f t="shared" si="304"/>
        <v>Aug</v>
      </c>
      <c r="P3204" s="19">
        <f t="shared" si="305"/>
        <v>41882.558761574073</v>
      </c>
      <c r="Q3204" t="b">
        <v>0</v>
      </c>
      <c r="R3204">
        <v>25</v>
      </c>
      <c r="S3204" t="b">
        <v>0</v>
      </c>
      <c r="T3204" t="s">
        <v>8305</v>
      </c>
      <c r="U3204" s="8">
        <v>0.54520000000000002</v>
      </c>
      <c r="V3204" s="17">
        <f t="shared" si="300"/>
        <v>109.04</v>
      </c>
      <c r="W3204" t="s">
        <v>8317</v>
      </c>
      <c r="X3204" t="s">
        <v>8359</v>
      </c>
    </row>
    <row r="3205" spans="1:24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21">
        <f t="shared" si="301"/>
        <v>42293.645208333335</v>
      </c>
      <c r="L3205" s="24">
        <v>42293.645208333335</v>
      </c>
      <c r="M3205" s="27">
        <f t="shared" si="302"/>
        <v>10</v>
      </c>
      <c r="N3205" s="27">
        <f t="shared" si="303"/>
        <v>2015</v>
      </c>
      <c r="O3205" s="25" t="str">
        <f t="shared" si="304"/>
        <v>Oct</v>
      </c>
      <c r="P3205" s="19">
        <f t="shared" si="305"/>
        <v>42352.040972222218</v>
      </c>
      <c r="Q3205" t="b">
        <v>0</v>
      </c>
      <c r="R3205">
        <v>6</v>
      </c>
      <c r="S3205" t="b">
        <v>0</v>
      </c>
      <c r="T3205" t="s">
        <v>8305</v>
      </c>
      <c r="U3205" s="8">
        <v>0.25</v>
      </c>
      <c r="V3205" s="17">
        <f t="shared" si="300"/>
        <v>41.666666666666664</v>
      </c>
      <c r="W3205" t="s">
        <v>8317</v>
      </c>
      <c r="X3205" t="s">
        <v>8359</v>
      </c>
    </row>
    <row r="3206" spans="1:24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21">
        <f t="shared" si="301"/>
        <v>42242.780347222222</v>
      </c>
      <c r="L3206" s="24">
        <v>42242.780347222222</v>
      </c>
      <c r="M3206" s="27">
        <f t="shared" si="302"/>
        <v>8</v>
      </c>
      <c r="N3206" s="27">
        <f t="shared" si="303"/>
        <v>2015</v>
      </c>
      <c r="O3206" s="25" t="str">
        <f t="shared" si="304"/>
        <v>Aug</v>
      </c>
      <c r="P3206" s="19">
        <f t="shared" si="305"/>
        <v>42272.780347222222</v>
      </c>
      <c r="Q3206" t="b">
        <v>0</v>
      </c>
      <c r="R3206">
        <v>0</v>
      </c>
      <c r="S3206" t="b">
        <v>0</v>
      </c>
      <c r="T3206" t="s">
        <v>8305</v>
      </c>
      <c r="U3206" s="8">
        <v>0</v>
      </c>
      <c r="V3206" s="17" t="e">
        <f t="shared" si="300"/>
        <v>#DIV/0!</v>
      </c>
      <c r="W3206" t="s">
        <v>8317</v>
      </c>
      <c r="X3206" t="s">
        <v>8359</v>
      </c>
    </row>
    <row r="3207" spans="1:24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21">
        <f t="shared" si="301"/>
        <v>42172.477766203701</v>
      </c>
      <c r="L3207" s="24">
        <v>42172.477766203701</v>
      </c>
      <c r="M3207" s="27">
        <f t="shared" si="302"/>
        <v>6</v>
      </c>
      <c r="N3207" s="27">
        <f t="shared" si="303"/>
        <v>2015</v>
      </c>
      <c r="O3207" s="25" t="str">
        <f t="shared" si="304"/>
        <v>Jun</v>
      </c>
      <c r="P3207" s="19">
        <f t="shared" si="305"/>
        <v>42202.468055555553</v>
      </c>
      <c r="Q3207" t="b">
        <v>0</v>
      </c>
      <c r="R3207">
        <v>12</v>
      </c>
      <c r="S3207" t="b">
        <v>0</v>
      </c>
      <c r="T3207" t="s">
        <v>8305</v>
      </c>
      <c r="U3207" s="8">
        <v>3.4125000000000003E-2</v>
      </c>
      <c r="V3207" s="17">
        <f t="shared" si="300"/>
        <v>22.75</v>
      </c>
      <c r="W3207" t="s">
        <v>8317</v>
      </c>
      <c r="X3207" t="s">
        <v>8359</v>
      </c>
    </row>
    <row r="3208" spans="1:24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21">
        <f t="shared" si="301"/>
        <v>42095.166342592587</v>
      </c>
      <c r="L3208" s="24">
        <v>42095.166342592594</v>
      </c>
      <c r="M3208" s="27">
        <f t="shared" si="302"/>
        <v>4</v>
      </c>
      <c r="N3208" s="27">
        <f t="shared" si="303"/>
        <v>2015</v>
      </c>
      <c r="O3208" s="25" t="str">
        <f t="shared" si="304"/>
        <v>Apr</v>
      </c>
      <c r="P3208" s="19">
        <f t="shared" si="305"/>
        <v>42125.166342592587</v>
      </c>
      <c r="Q3208" t="b">
        <v>0</v>
      </c>
      <c r="R3208">
        <v>0</v>
      </c>
      <c r="S3208" t="b">
        <v>0</v>
      </c>
      <c r="T3208" t="s">
        <v>8305</v>
      </c>
      <c r="U3208" s="8">
        <v>0</v>
      </c>
      <c r="V3208" s="17" t="e">
        <f t="shared" si="300"/>
        <v>#DIV/0!</v>
      </c>
      <c r="W3208" t="s">
        <v>8317</v>
      </c>
      <c r="X3208" t="s">
        <v>8359</v>
      </c>
    </row>
    <row r="3209" spans="1:24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21">
        <f t="shared" si="301"/>
        <v>42236.067719907405</v>
      </c>
      <c r="L3209" s="24">
        <v>42236.067719907405</v>
      </c>
      <c r="M3209" s="27">
        <f t="shared" si="302"/>
        <v>8</v>
      </c>
      <c r="N3209" s="27">
        <f t="shared" si="303"/>
        <v>2015</v>
      </c>
      <c r="O3209" s="25" t="str">
        <f t="shared" si="304"/>
        <v>Aug</v>
      </c>
      <c r="P3209" s="19">
        <f t="shared" si="305"/>
        <v>42266.067719907405</v>
      </c>
      <c r="Q3209" t="b">
        <v>0</v>
      </c>
      <c r="R3209">
        <v>36</v>
      </c>
      <c r="S3209" t="b">
        <v>0</v>
      </c>
      <c r="T3209" t="s">
        <v>8305</v>
      </c>
      <c r="U3209" s="8">
        <v>0.46363636363636362</v>
      </c>
      <c r="V3209" s="17">
        <f t="shared" si="300"/>
        <v>70.833333333333329</v>
      </c>
      <c r="W3209" t="s">
        <v>8317</v>
      </c>
      <c r="X3209" t="s">
        <v>8359</v>
      </c>
    </row>
    <row r="3210" spans="1:24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21">
        <f t="shared" si="301"/>
        <v>42057.069525462961</v>
      </c>
      <c r="L3210" s="24">
        <v>42057.069525462961</v>
      </c>
      <c r="M3210" s="27">
        <f t="shared" si="302"/>
        <v>2</v>
      </c>
      <c r="N3210" s="27">
        <f t="shared" si="303"/>
        <v>2015</v>
      </c>
      <c r="O3210" s="25" t="str">
        <f t="shared" si="304"/>
        <v>Feb</v>
      </c>
      <c r="P3210" s="19">
        <f t="shared" si="305"/>
        <v>42117.027858796289</v>
      </c>
      <c r="Q3210" t="b">
        <v>1</v>
      </c>
      <c r="R3210">
        <v>82</v>
      </c>
      <c r="S3210" t="b">
        <v>1</v>
      </c>
      <c r="T3210" t="s">
        <v>8271</v>
      </c>
      <c r="U3210" s="8">
        <v>1.0349999999999999</v>
      </c>
      <c r="V3210" s="17">
        <f t="shared" si="300"/>
        <v>63.109756097560975</v>
      </c>
      <c r="W3210" t="s">
        <v>8317</v>
      </c>
      <c r="X3210" t="s">
        <v>8318</v>
      </c>
    </row>
    <row r="3211" spans="1:24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21">
        <f t="shared" si="301"/>
        <v>41827.396724537037</v>
      </c>
      <c r="L3211" s="24">
        <v>41827.396724537037</v>
      </c>
      <c r="M3211" s="27">
        <f t="shared" si="302"/>
        <v>7</v>
      </c>
      <c r="N3211" s="27">
        <f t="shared" si="303"/>
        <v>2014</v>
      </c>
      <c r="O3211" s="25" t="str">
        <f t="shared" si="304"/>
        <v>Jul</v>
      </c>
      <c r="P3211" s="19">
        <f t="shared" si="305"/>
        <v>41848.396724537037</v>
      </c>
      <c r="Q3211" t="b">
        <v>1</v>
      </c>
      <c r="R3211">
        <v>226</v>
      </c>
      <c r="S3211" t="b">
        <v>1</v>
      </c>
      <c r="T3211" t="s">
        <v>8271</v>
      </c>
      <c r="U3211" s="8">
        <v>1.1932315789473684</v>
      </c>
      <c r="V3211" s="17">
        <f t="shared" si="300"/>
        <v>50.157964601769912</v>
      </c>
      <c r="W3211" t="s">
        <v>8317</v>
      </c>
      <c r="X3211" t="s">
        <v>8318</v>
      </c>
    </row>
    <row r="3212" spans="1:24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21">
        <f t="shared" si="301"/>
        <v>41778.42891203703</v>
      </c>
      <c r="L3212" s="24">
        <v>41778.428912037038</v>
      </c>
      <c r="M3212" s="27">
        <f t="shared" si="302"/>
        <v>5</v>
      </c>
      <c r="N3212" s="27">
        <f t="shared" si="303"/>
        <v>2014</v>
      </c>
      <c r="O3212" s="25" t="str">
        <f t="shared" si="304"/>
        <v>May</v>
      </c>
      <c r="P3212" s="19">
        <f t="shared" si="305"/>
        <v>41810.75</v>
      </c>
      <c r="Q3212" t="b">
        <v>1</v>
      </c>
      <c r="R3212">
        <v>60</v>
      </c>
      <c r="S3212" t="b">
        <v>1</v>
      </c>
      <c r="T3212" t="s">
        <v>8271</v>
      </c>
      <c r="U3212" s="8">
        <v>1.2576666666666667</v>
      </c>
      <c r="V3212" s="17">
        <f t="shared" si="300"/>
        <v>62.883333333333333</v>
      </c>
      <c r="W3212" t="s">
        <v>8317</v>
      </c>
      <c r="X3212" t="s">
        <v>8318</v>
      </c>
    </row>
    <row r="3213" spans="1:24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21">
        <f t="shared" si="301"/>
        <v>41013.728229166663</v>
      </c>
      <c r="L3213" s="24">
        <v>41013.728229166663</v>
      </c>
      <c r="M3213" s="27">
        <f t="shared" si="302"/>
        <v>4</v>
      </c>
      <c r="N3213" s="27">
        <f t="shared" si="303"/>
        <v>2012</v>
      </c>
      <c r="O3213" s="25" t="str">
        <f t="shared" si="304"/>
        <v>Apr</v>
      </c>
      <c r="P3213" s="19">
        <f t="shared" si="305"/>
        <v>41060.957638888889</v>
      </c>
      <c r="Q3213" t="b">
        <v>1</v>
      </c>
      <c r="R3213">
        <v>322</v>
      </c>
      <c r="S3213" t="b">
        <v>1</v>
      </c>
      <c r="T3213" t="s">
        <v>8271</v>
      </c>
      <c r="U3213" s="8">
        <v>1.1974347826086957</v>
      </c>
      <c r="V3213" s="17">
        <f t="shared" si="300"/>
        <v>85.531055900621112</v>
      </c>
      <c r="W3213" t="s">
        <v>8317</v>
      </c>
      <c r="X3213" t="s">
        <v>8318</v>
      </c>
    </row>
    <row r="3214" spans="1:24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21">
        <f t="shared" si="301"/>
        <v>41834.378240740734</v>
      </c>
      <c r="L3214" s="24">
        <v>41834.378240740742</v>
      </c>
      <c r="M3214" s="27">
        <f t="shared" si="302"/>
        <v>7</v>
      </c>
      <c r="N3214" s="27">
        <f t="shared" si="303"/>
        <v>2014</v>
      </c>
      <c r="O3214" s="25" t="str">
        <f t="shared" si="304"/>
        <v>Jul</v>
      </c>
      <c r="P3214" s="19">
        <f t="shared" si="305"/>
        <v>41865.875</v>
      </c>
      <c r="Q3214" t="b">
        <v>1</v>
      </c>
      <c r="R3214">
        <v>94</v>
      </c>
      <c r="S3214" t="b">
        <v>1</v>
      </c>
      <c r="T3214" t="s">
        <v>8271</v>
      </c>
      <c r="U3214" s="8">
        <v>1.2625</v>
      </c>
      <c r="V3214" s="17">
        <f t="shared" si="300"/>
        <v>53.723404255319146</v>
      </c>
      <c r="W3214" t="s">
        <v>8317</v>
      </c>
      <c r="X3214" t="s">
        <v>8318</v>
      </c>
    </row>
    <row r="3215" spans="1:24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21">
        <f t="shared" si="301"/>
        <v>41829.587395833332</v>
      </c>
      <c r="L3215" s="24">
        <v>41829.587395833332</v>
      </c>
      <c r="M3215" s="27">
        <f t="shared" si="302"/>
        <v>7</v>
      </c>
      <c r="N3215" s="27">
        <f t="shared" si="303"/>
        <v>2014</v>
      </c>
      <c r="O3215" s="25" t="str">
        <f t="shared" si="304"/>
        <v>Jul</v>
      </c>
      <c r="P3215" s="19">
        <f t="shared" si="305"/>
        <v>41859.587395833332</v>
      </c>
      <c r="Q3215" t="b">
        <v>1</v>
      </c>
      <c r="R3215">
        <v>47</v>
      </c>
      <c r="S3215" t="b">
        <v>1</v>
      </c>
      <c r="T3215" t="s">
        <v>8271</v>
      </c>
      <c r="U3215" s="8">
        <v>1.0011666666666668</v>
      </c>
      <c r="V3215" s="17">
        <f t="shared" si="300"/>
        <v>127.80851063829788</v>
      </c>
      <c r="W3215" t="s">
        <v>8317</v>
      </c>
      <c r="X3215" t="s">
        <v>8318</v>
      </c>
    </row>
    <row r="3216" spans="1:24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21">
        <f t="shared" si="301"/>
        <v>42171.555081018516</v>
      </c>
      <c r="L3216" s="24">
        <v>42171.555081018516</v>
      </c>
      <c r="M3216" s="27">
        <f t="shared" si="302"/>
        <v>6</v>
      </c>
      <c r="N3216" s="27">
        <f t="shared" si="303"/>
        <v>2015</v>
      </c>
      <c r="O3216" s="25" t="str">
        <f t="shared" si="304"/>
        <v>Jun</v>
      </c>
      <c r="P3216" s="19">
        <f t="shared" si="305"/>
        <v>42211.555081018516</v>
      </c>
      <c r="Q3216" t="b">
        <v>1</v>
      </c>
      <c r="R3216">
        <v>115</v>
      </c>
      <c r="S3216" t="b">
        <v>1</v>
      </c>
      <c r="T3216" t="s">
        <v>8271</v>
      </c>
      <c r="U3216" s="8">
        <v>1.0213333333333334</v>
      </c>
      <c r="V3216" s="17">
        <f t="shared" si="300"/>
        <v>106.57391304347826</v>
      </c>
      <c r="W3216" t="s">
        <v>8317</v>
      </c>
      <c r="X3216" t="s">
        <v>8318</v>
      </c>
    </row>
    <row r="3217" spans="1:24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21">
        <f t="shared" si="301"/>
        <v>42337.584178240737</v>
      </c>
      <c r="L3217" s="24">
        <v>42337.584178240744</v>
      </c>
      <c r="M3217" s="27">
        <f t="shared" si="302"/>
        <v>11</v>
      </c>
      <c r="N3217" s="27">
        <f t="shared" si="303"/>
        <v>2015</v>
      </c>
      <c r="O3217" s="25" t="str">
        <f t="shared" si="304"/>
        <v>Nov</v>
      </c>
      <c r="P3217" s="19">
        <f t="shared" si="305"/>
        <v>42374.788194444445</v>
      </c>
      <c r="Q3217" t="b">
        <v>1</v>
      </c>
      <c r="R3217">
        <v>134</v>
      </c>
      <c r="S3217" t="b">
        <v>1</v>
      </c>
      <c r="T3217" t="s">
        <v>8271</v>
      </c>
      <c r="U3217" s="8">
        <v>1.0035142857142858</v>
      </c>
      <c r="V3217" s="17">
        <f t="shared" si="300"/>
        <v>262.11194029850748</v>
      </c>
      <c r="W3217" t="s">
        <v>8317</v>
      </c>
      <c r="X3217" t="s">
        <v>8318</v>
      </c>
    </row>
    <row r="3218" spans="1:24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21">
        <f t="shared" si="301"/>
        <v>42219.456840277773</v>
      </c>
      <c r="L3218" s="24">
        <v>42219.45684027778</v>
      </c>
      <c r="M3218" s="27">
        <f t="shared" si="302"/>
        <v>8</v>
      </c>
      <c r="N3218" s="27">
        <f t="shared" si="303"/>
        <v>2015</v>
      </c>
      <c r="O3218" s="25" t="str">
        <f t="shared" si="304"/>
        <v>Aug</v>
      </c>
      <c r="P3218" s="19">
        <f t="shared" si="305"/>
        <v>42256.957638888889</v>
      </c>
      <c r="Q3218" t="b">
        <v>1</v>
      </c>
      <c r="R3218">
        <v>35</v>
      </c>
      <c r="S3218" t="b">
        <v>1</v>
      </c>
      <c r="T3218" t="s">
        <v>8271</v>
      </c>
      <c r="U3218" s="8">
        <v>1.0004999999999999</v>
      </c>
      <c r="V3218" s="17">
        <f t="shared" si="300"/>
        <v>57.171428571428571</v>
      </c>
      <c r="W3218" t="s">
        <v>8317</v>
      </c>
      <c r="X3218" t="s">
        <v>8318</v>
      </c>
    </row>
    <row r="3219" spans="1:24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21">
        <f t="shared" si="301"/>
        <v>42165.254293981481</v>
      </c>
      <c r="L3219" s="24">
        <v>42165.254293981481</v>
      </c>
      <c r="M3219" s="27">
        <f t="shared" si="302"/>
        <v>6</v>
      </c>
      <c r="N3219" s="27">
        <f t="shared" si="303"/>
        <v>2015</v>
      </c>
      <c r="O3219" s="25" t="str">
        <f t="shared" si="304"/>
        <v>Jun</v>
      </c>
      <c r="P3219" s="19">
        <f t="shared" si="305"/>
        <v>42196.395833333336</v>
      </c>
      <c r="Q3219" t="b">
        <v>1</v>
      </c>
      <c r="R3219">
        <v>104</v>
      </c>
      <c r="S3219" t="b">
        <v>1</v>
      </c>
      <c r="T3219" t="s">
        <v>8271</v>
      </c>
      <c r="U3219" s="8">
        <v>1.1602222222222223</v>
      </c>
      <c r="V3219" s="17">
        <f t="shared" si="300"/>
        <v>50.20192307692308</v>
      </c>
      <c r="W3219" t="s">
        <v>8317</v>
      </c>
      <c r="X3219" t="s">
        <v>8318</v>
      </c>
    </row>
    <row r="3220" spans="1:24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21">
        <f t="shared" si="301"/>
        <v>42648.337777777771</v>
      </c>
      <c r="L3220" s="24">
        <v>42648.337777777779</v>
      </c>
      <c r="M3220" s="27">
        <f t="shared" si="302"/>
        <v>10</v>
      </c>
      <c r="N3220" s="27">
        <f t="shared" si="303"/>
        <v>2016</v>
      </c>
      <c r="O3220" s="25" t="str">
        <f t="shared" si="304"/>
        <v>Oct</v>
      </c>
      <c r="P3220" s="19">
        <f t="shared" si="305"/>
        <v>42678.337777777771</v>
      </c>
      <c r="Q3220" t="b">
        <v>1</v>
      </c>
      <c r="R3220">
        <v>184</v>
      </c>
      <c r="S3220" t="b">
        <v>1</v>
      </c>
      <c r="T3220" t="s">
        <v>8271</v>
      </c>
      <c r="U3220" s="8">
        <v>1.0209999999999999</v>
      </c>
      <c r="V3220" s="17">
        <f t="shared" si="300"/>
        <v>66.586956521739125</v>
      </c>
      <c r="W3220" t="s">
        <v>8317</v>
      </c>
      <c r="X3220" t="s">
        <v>8318</v>
      </c>
    </row>
    <row r="3221" spans="1:24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21">
        <f t="shared" si="301"/>
        <v>41970.793819444443</v>
      </c>
      <c r="L3221" s="24">
        <v>41970.793819444443</v>
      </c>
      <c r="M3221" s="27">
        <f t="shared" si="302"/>
        <v>11</v>
      </c>
      <c r="N3221" s="27">
        <f t="shared" si="303"/>
        <v>2014</v>
      </c>
      <c r="O3221" s="25" t="str">
        <f t="shared" si="304"/>
        <v>Nov</v>
      </c>
      <c r="P3221" s="19">
        <f t="shared" si="305"/>
        <v>42003.791666666664</v>
      </c>
      <c r="Q3221" t="b">
        <v>1</v>
      </c>
      <c r="R3221">
        <v>119</v>
      </c>
      <c r="S3221" t="b">
        <v>1</v>
      </c>
      <c r="T3221" t="s">
        <v>8271</v>
      </c>
      <c r="U3221" s="8">
        <v>1.0011000000000001</v>
      </c>
      <c r="V3221" s="17">
        <f t="shared" si="300"/>
        <v>168.25210084033614</v>
      </c>
      <c r="W3221" t="s">
        <v>8317</v>
      </c>
      <c r="X3221" t="s">
        <v>8318</v>
      </c>
    </row>
    <row r="3222" spans="1:24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21">
        <f t="shared" si="301"/>
        <v>42050.77484953704</v>
      </c>
      <c r="L3222" s="24">
        <v>42050.77484953704</v>
      </c>
      <c r="M3222" s="27">
        <f t="shared" si="302"/>
        <v>2</v>
      </c>
      <c r="N3222" s="27">
        <f t="shared" si="303"/>
        <v>2015</v>
      </c>
      <c r="O3222" s="25" t="str">
        <f t="shared" si="304"/>
        <v>Feb</v>
      </c>
      <c r="P3222" s="19">
        <f t="shared" si="305"/>
        <v>42085.733182870368</v>
      </c>
      <c r="Q3222" t="b">
        <v>1</v>
      </c>
      <c r="R3222">
        <v>59</v>
      </c>
      <c r="S3222" t="b">
        <v>1</v>
      </c>
      <c r="T3222" t="s">
        <v>8271</v>
      </c>
      <c r="U3222" s="8">
        <v>1.0084</v>
      </c>
      <c r="V3222" s="17">
        <f t="shared" si="300"/>
        <v>256.37288135593218</v>
      </c>
      <c r="W3222" t="s">
        <v>8317</v>
      </c>
      <c r="X3222" t="s">
        <v>8318</v>
      </c>
    </row>
    <row r="3223" spans="1:24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21">
        <f t="shared" si="301"/>
        <v>42772.625046296293</v>
      </c>
      <c r="L3223" s="24">
        <v>42772.6250462963</v>
      </c>
      <c r="M3223" s="27">
        <f t="shared" si="302"/>
        <v>2</v>
      </c>
      <c r="N3223" s="27">
        <f t="shared" si="303"/>
        <v>2017</v>
      </c>
      <c r="O3223" s="25" t="str">
        <f t="shared" si="304"/>
        <v>Feb</v>
      </c>
      <c r="P3223" s="19">
        <f t="shared" si="305"/>
        <v>42806.666666666664</v>
      </c>
      <c r="Q3223" t="b">
        <v>1</v>
      </c>
      <c r="R3223">
        <v>113</v>
      </c>
      <c r="S3223" t="b">
        <v>1</v>
      </c>
      <c r="T3223" t="s">
        <v>8271</v>
      </c>
      <c r="U3223" s="8">
        <v>1.0342499999999999</v>
      </c>
      <c r="V3223" s="17">
        <f t="shared" si="300"/>
        <v>36.610619469026545</v>
      </c>
      <c r="W3223" t="s">
        <v>8317</v>
      </c>
      <c r="X3223" t="s">
        <v>8318</v>
      </c>
    </row>
    <row r="3224" spans="1:24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21">
        <f t="shared" si="301"/>
        <v>42155.488460648143</v>
      </c>
      <c r="L3224" s="24">
        <v>42155.48846064815</v>
      </c>
      <c r="M3224" s="27">
        <f t="shared" si="302"/>
        <v>5</v>
      </c>
      <c r="N3224" s="27">
        <f t="shared" si="303"/>
        <v>2015</v>
      </c>
      <c r="O3224" s="25" t="str">
        <f t="shared" si="304"/>
        <v>May</v>
      </c>
      <c r="P3224" s="19">
        <f t="shared" si="305"/>
        <v>42190.488460648143</v>
      </c>
      <c r="Q3224" t="b">
        <v>1</v>
      </c>
      <c r="R3224">
        <v>84</v>
      </c>
      <c r="S3224" t="b">
        <v>1</v>
      </c>
      <c r="T3224" t="s">
        <v>8271</v>
      </c>
      <c r="U3224" s="8">
        <v>1.248</v>
      </c>
      <c r="V3224" s="17">
        <f t="shared" si="300"/>
        <v>37.142857142857146</v>
      </c>
      <c r="W3224" t="s">
        <v>8317</v>
      </c>
      <c r="X3224" t="s">
        <v>8318</v>
      </c>
    </row>
    <row r="3225" spans="1:24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21">
        <f t="shared" si="301"/>
        <v>42270.373807870368</v>
      </c>
      <c r="L3225" s="24">
        <v>42270.373807870368</v>
      </c>
      <c r="M3225" s="27">
        <f t="shared" si="302"/>
        <v>9</v>
      </c>
      <c r="N3225" s="27">
        <f t="shared" si="303"/>
        <v>2015</v>
      </c>
      <c r="O3225" s="25" t="str">
        <f t="shared" si="304"/>
        <v>Sep</v>
      </c>
      <c r="P3225" s="19">
        <f t="shared" si="305"/>
        <v>42301.686805555553</v>
      </c>
      <c r="Q3225" t="b">
        <v>1</v>
      </c>
      <c r="R3225">
        <v>74</v>
      </c>
      <c r="S3225" t="b">
        <v>1</v>
      </c>
      <c r="T3225" t="s">
        <v>8271</v>
      </c>
      <c r="U3225" s="8">
        <v>1.0951612903225807</v>
      </c>
      <c r="V3225" s="17">
        <f t="shared" si="300"/>
        <v>45.878378378378379</v>
      </c>
      <c r="W3225" t="s">
        <v>8317</v>
      </c>
      <c r="X3225" t="s">
        <v>8318</v>
      </c>
    </row>
    <row r="3226" spans="1:24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21">
        <f t="shared" si="301"/>
        <v>42206.627037037033</v>
      </c>
      <c r="L3226" s="24">
        <v>42206.62703703704</v>
      </c>
      <c r="M3226" s="27">
        <f t="shared" si="302"/>
        <v>7</v>
      </c>
      <c r="N3226" s="27">
        <f t="shared" si="303"/>
        <v>2015</v>
      </c>
      <c r="O3226" s="25" t="str">
        <f t="shared" si="304"/>
        <v>Jul</v>
      </c>
      <c r="P3226" s="19">
        <f t="shared" si="305"/>
        <v>42236.627037037033</v>
      </c>
      <c r="Q3226" t="b">
        <v>1</v>
      </c>
      <c r="R3226">
        <v>216</v>
      </c>
      <c r="S3226" t="b">
        <v>1</v>
      </c>
      <c r="T3226" t="s">
        <v>8271</v>
      </c>
      <c r="U3226" s="8">
        <v>1.0203333333333333</v>
      </c>
      <c r="V3226" s="17">
        <f t="shared" si="300"/>
        <v>141.71296296296296</v>
      </c>
      <c r="W3226" t="s">
        <v>8317</v>
      </c>
      <c r="X3226" t="s">
        <v>8318</v>
      </c>
    </row>
    <row r="3227" spans="1:24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21">
        <f t="shared" si="301"/>
        <v>42697.642511574071</v>
      </c>
      <c r="L3227" s="24">
        <v>42697.642511574071</v>
      </c>
      <c r="M3227" s="27">
        <f t="shared" si="302"/>
        <v>11</v>
      </c>
      <c r="N3227" s="27">
        <f t="shared" si="303"/>
        <v>2016</v>
      </c>
      <c r="O3227" s="25" t="str">
        <f t="shared" si="304"/>
        <v>Nov</v>
      </c>
      <c r="P3227" s="19">
        <f t="shared" si="305"/>
        <v>42744.999999999993</v>
      </c>
      <c r="Q3227" t="b">
        <v>1</v>
      </c>
      <c r="R3227">
        <v>39</v>
      </c>
      <c r="S3227" t="b">
        <v>1</v>
      </c>
      <c r="T3227" t="s">
        <v>8271</v>
      </c>
      <c r="U3227" s="8">
        <v>1.0235000000000001</v>
      </c>
      <c r="V3227" s="17">
        <f t="shared" si="300"/>
        <v>52.487179487179489</v>
      </c>
      <c r="W3227" t="s">
        <v>8317</v>
      </c>
      <c r="X3227" t="s">
        <v>8318</v>
      </c>
    </row>
    <row r="3228" spans="1:24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21">
        <f t="shared" si="301"/>
        <v>42503.351134259261</v>
      </c>
      <c r="L3228" s="24">
        <v>42503.351134259261</v>
      </c>
      <c r="M3228" s="27">
        <f t="shared" si="302"/>
        <v>5</v>
      </c>
      <c r="N3228" s="27">
        <f t="shared" si="303"/>
        <v>2016</v>
      </c>
      <c r="O3228" s="25" t="str">
        <f t="shared" si="304"/>
        <v>May</v>
      </c>
      <c r="P3228" s="19">
        <f t="shared" si="305"/>
        <v>42524.666666666664</v>
      </c>
      <c r="Q3228" t="b">
        <v>1</v>
      </c>
      <c r="R3228">
        <v>21</v>
      </c>
      <c r="S3228" t="b">
        <v>1</v>
      </c>
      <c r="T3228" t="s">
        <v>8271</v>
      </c>
      <c r="U3228" s="8">
        <v>1.0416666666666667</v>
      </c>
      <c r="V3228" s="17">
        <f t="shared" si="300"/>
        <v>59.523809523809526</v>
      </c>
      <c r="W3228" t="s">
        <v>8317</v>
      </c>
      <c r="X3228" t="s">
        <v>8318</v>
      </c>
    </row>
    <row r="3229" spans="1:24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21">
        <f t="shared" si="301"/>
        <v>42277.375138888885</v>
      </c>
      <c r="L3229" s="24">
        <v>42277.375138888892</v>
      </c>
      <c r="M3229" s="27">
        <f t="shared" si="302"/>
        <v>9</v>
      </c>
      <c r="N3229" s="27">
        <f t="shared" si="303"/>
        <v>2015</v>
      </c>
      <c r="O3229" s="25" t="str">
        <f t="shared" si="304"/>
        <v>Sep</v>
      </c>
      <c r="P3229" s="19">
        <f t="shared" si="305"/>
        <v>42307.375138888885</v>
      </c>
      <c r="Q3229" t="b">
        <v>0</v>
      </c>
      <c r="R3229">
        <v>30</v>
      </c>
      <c r="S3229" t="b">
        <v>1</v>
      </c>
      <c r="T3229" t="s">
        <v>8271</v>
      </c>
      <c r="U3229" s="8">
        <v>1.25</v>
      </c>
      <c r="V3229" s="17">
        <f t="shared" si="300"/>
        <v>50</v>
      </c>
      <c r="W3229" t="s">
        <v>8317</v>
      </c>
      <c r="X3229" t="s">
        <v>8318</v>
      </c>
    </row>
    <row r="3230" spans="1:24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21">
        <f t="shared" si="301"/>
        <v>42722.674027777779</v>
      </c>
      <c r="L3230" s="24">
        <v>42722.674027777779</v>
      </c>
      <c r="M3230" s="27">
        <f t="shared" si="302"/>
        <v>12</v>
      </c>
      <c r="N3230" s="27">
        <f t="shared" si="303"/>
        <v>2016</v>
      </c>
      <c r="O3230" s="25" t="str">
        <f t="shared" si="304"/>
        <v>Dec</v>
      </c>
      <c r="P3230" s="19">
        <f t="shared" si="305"/>
        <v>42752.674027777779</v>
      </c>
      <c r="Q3230" t="b">
        <v>1</v>
      </c>
      <c r="R3230">
        <v>37</v>
      </c>
      <c r="S3230" t="b">
        <v>1</v>
      </c>
      <c r="T3230" t="s">
        <v>8271</v>
      </c>
      <c r="U3230" s="8">
        <v>1.0234285714285714</v>
      </c>
      <c r="V3230" s="17">
        <f t="shared" si="300"/>
        <v>193.62162162162161</v>
      </c>
      <c r="W3230" t="s">
        <v>8317</v>
      </c>
      <c r="X3230" t="s">
        <v>8318</v>
      </c>
    </row>
    <row r="3231" spans="1:24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21">
        <f t="shared" si="301"/>
        <v>42323.500972222224</v>
      </c>
      <c r="L3231" s="24">
        <v>42323.500972222224</v>
      </c>
      <c r="M3231" s="27">
        <f t="shared" si="302"/>
        <v>11</v>
      </c>
      <c r="N3231" s="27">
        <f t="shared" si="303"/>
        <v>2015</v>
      </c>
      <c r="O3231" s="25" t="str">
        <f t="shared" si="304"/>
        <v>Nov</v>
      </c>
      <c r="P3231" s="19">
        <f t="shared" si="305"/>
        <v>42354.999305555553</v>
      </c>
      <c r="Q3231" t="b">
        <v>1</v>
      </c>
      <c r="R3231">
        <v>202</v>
      </c>
      <c r="S3231" t="b">
        <v>1</v>
      </c>
      <c r="T3231" t="s">
        <v>8271</v>
      </c>
      <c r="U3231" s="8">
        <v>1.0786500000000001</v>
      </c>
      <c r="V3231" s="17">
        <f t="shared" si="300"/>
        <v>106.79702970297029</v>
      </c>
      <c r="W3231" t="s">
        <v>8317</v>
      </c>
      <c r="X3231" t="s">
        <v>8318</v>
      </c>
    </row>
    <row r="3232" spans="1:24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21">
        <f t="shared" si="301"/>
        <v>41933.083310185182</v>
      </c>
      <c r="L3232" s="24">
        <v>41933.083310185182</v>
      </c>
      <c r="M3232" s="27">
        <f t="shared" si="302"/>
        <v>10</v>
      </c>
      <c r="N3232" s="27">
        <f t="shared" si="303"/>
        <v>2014</v>
      </c>
      <c r="O3232" s="25" t="str">
        <f t="shared" si="304"/>
        <v>Oct</v>
      </c>
      <c r="P3232" s="19">
        <f t="shared" si="305"/>
        <v>41963.124976851854</v>
      </c>
      <c r="Q3232" t="b">
        <v>1</v>
      </c>
      <c r="R3232">
        <v>37</v>
      </c>
      <c r="S3232" t="b">
        <v>1</v>
      </c>
      <c r="T3232" t="s">
        <v>8271</v>
      </c>
      <c r="U3232" s="8">
        <v>1.0988461538461538</v>
      </c>
      <c r="V3232" s="17">
        <f t="shared" si="300"/>
        <v>77.21621621621621</v>
      </c>
      <c r="W3232" t="s">
        <v>8317</v>
      </c>
      <c r="X3232" t="s">
        <v>8318</v>
      </c>
    </row>
    <row r="3233" spans="1:24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21">
        <f t="shared" si="301"/>
        <v>41897.959791666661</v>
      </c>
      <c r="L3233" s="24">
        <v>41897.959791666668</v>
      </c>
      <c r="M3233" s="27">
        <f t="shared" si="302"/>
        <v>9</v>
      </c>
      <c r="N3233" s="27">
        <f t="shared" si="303"/>
        <v>2014</v>
      </c>
      <c r="O3233" s="25" t="str">
        <f t="shared" si="304"/>
        <v>Sep</v>
      </c>
      <c r="P3233" s="19">
        <f t="shared" si="305"/>
        <v>41912.957638888889</v>
      </c>
      <c r="Q3233" t="b">
        <v>0</v>
      </c>
      <c r="R3233">
        <v>28</v>
      </c>
      <c r="S3233" t="b">
        <v>1</v>
      </c>
      <c r="T3233" t="s">
        <v>8271</v>
      </c>
      <c r="U3233" s="8">
        <v>1.61</v>
      </c>
      <c r="V3233" s="17">
        <f t="shared" si="300"/>
        <v>57.5</v>
      </c>
      <c r="W3233" t="s">
        <v>8317</v>
      </c>
      <c r="X3233" t="s">
        <v>8318</v>
      </c>
    </row>
    <row r="3234" spans="1:24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21">
        <f t="shared" si="301"/>
        <v>42446.735497685186</v>
      </c>
      <c r="L3234" s="24">
        <v>42446.735497685186</v>
      </c>
      <c r="M3234" s="27">
        <f t="shared" si="302"/>
        <v>3</v>
      </c>
      <c r="N3234" s="27">
        <f t="shared" si="303"/>
        <v>2016</v>
      </c>
      <c r="O3234" s="25" t="str">
        <f t="shared" si="304"/>
        <v>Mar</v>
      </c>
      <c r="P3234" s="19">
        <f t="shared" si="305"/>
        <v>42476.735497685186</v>
      </c>
      <c r="Q3234" t="b">
        <v>1</v>
      </c>
      <c r="R3234">
        <v>26</v>
      </c>
      <c r="S3234" t="b">
        <v>1</v>
      </c>
      <c r="T3234" t="s">
        <v>8271</v>
      </c>
      <c r="U3234" s="8">
        <v>1.3120000000000001</v>
      </c>
      <c r="V3234" s="17">
        <f t="shared" si="300"/>
        <v>50.46153846153846</v>
      </c>
      <c r="W3234" t="s">
        <v>8317</v>
      </c>
      <c r="X3234" t="s">
        <v>8318</v>
      </c>
    </row>
    <row r="3235" spans="1:24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21">
        <f t="shared" si="301"/>
        <v>42463.605520833335</v>
      </c>
      <c r="L3235" s="24">
        <v>42463.605520833335</v>
      </c>
      <c r="M3235" s="27">
        <f t="shared" si="302"/>
        <v>4</v>
      </c>
      <c r="N3235" s="27">
        <f t="shared" si="303"/>
        <v>2016</v>
      </c>
      <c r="O3235" s="25" t="str">
        <f t="shared" si="304"/>
        <v>Apr</v>
      </c>
      <c r="P3235" s="19">
        <f t="shared" si="305"/>
        <v>42493.957638888889</v>
      </c>
      <c r="Q3235" t="b">
        <v>0</v>
      </c>
      <c r="R3235">
        <v>61</v>
      </c>
      <c r="S3235" t="b">
        <v>1</v>
      </c>
      <c r="T3235" t="s">
        <v>8271</v>
      </c>
      <c r="U3235" s="8">
        <v>1.1879999999999999</v>
      </c>
      <c r="V3235" s="17">
        <f t="shared" si="300"/>
        <v>97.377049180327873</v>
      </c>
      <c r="W3235" t="s">
        <v>8317</v>
      </c>
      <c r="X3235" t="s">
        <v>8318</v>
      </c>
    </row>
    <row r="3236" spans="1:24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21">
        <f t="shared" si="301"/>
        <v>42766.596701388888</v>
      </c>
      <c r="L3236" s="24">
        <v>42766.596701388888</v>
      </c>
      <c r="M3236" s="27">
        <f t="shared" si="302"/>
        <v>1</v>
      </c>
      <c r="N3236" s="27">
        <f t="shared" si="303"/>
        <v>2017</v>
      </c>
      <c r="O3236" s="25" t="str">
        <f t="shared" si="304"/>
        <v>Jan</v>
      </c>
      <c r="P3236" s="19">
        <f t="shared" si="305"/>
        <v>42796.596701388888</v>
      </c>
      <c r="Q3236" t="b">
        <v>0</v>
      </c>
      <c r="R3236">
        <v>115</v>
      </c>
      <c r="S3236" t="b">
        <v>1</v>
      </c>
      <c r="T3236" t="s">
        <v>8271</v>
      </c>
      <c r="U3236" s="8">
        <v>1.0039275000000001</v>
      </c>
      <c r="V3236" s="17">
        <f t="shared" si="300"/>
        <v>34.91921739130435</v>
      </c>
      <c r="W3236" t="s">
        <v>8317</v>
      </c>
      <c r="X3236" t="s">
        <v>8318</v>
      </c>
    </row>
    <row r="3237" spans="1:24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21">
        <f t="shared" si="301"/>
        <v>42734.581111111103</v>
      </c>
      <c r="L3237" s="24">
        <v>42734.581111111111</v>
      </c>
      <c r="M3237" s="27">
        <f t="shared" si="302"/>
        <v>12</v>
      </c>
      <c r="N3237" s="27">
        <f t="shared" si="303"/>
        <v>2016</v>
      </c>
      <c r="O3237" s="25" t="str">
        <f t="shared" si="304"/>
        <v>Dec</v>
      </c>
      <c r="P3237" s="19">
        <f t="shared" si="305"/>
        <v>42767.771527777775</v>
      </c>
      <c r="Q3237" t="b">
        <v>1</v>
      </c>
      <c r="R3237">
        <v>181</v>
      </c>
      <c r="S3237" t="b">
        <v>1</v>
      </c>
      <c r="T3237" t="s">
        <v>8271</v>
      </c>
      <c r="U3237" s="8">
        <v>1.0320666666666667</v>
      </c>
      <c r="V3237" s="17">
        <f t="shared" si="300"/>
        <v>85.530386740331494</v>
      </c>
      <c r="W3237" t="s">
        <v>8317</v>
      </c>
      <c r="X3237" t="s">
        <v>8318</v>
      </c>
    </row>
    <row r="3238" spans="1:24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21">
        <f t="shared" si="301"/>
        <v>42522.139479166661</v>
      </c>
      <c r="L3238" s="24">
        <v>42522.139479166668</v>
      </c>
      <c r="M3238" s="27">
        <f t="shared" si="302"/>
        <v>6</v>
      </c>
      <c r="N3238" s="27">
        <f t="shared" si="303"/>
        <v>2016</v>
      </c>
      <c r="O3238" s="25" t="str">
        <f t="shared" si="304"/>
        <v>Jun</v>
      </c>
      <c r="P3238" s="19">
        <f t="shared" si="305"/>
        <v>42552.139479166661</v>
      </c>
      <c r="Q3238" t="b">
        <v>0</v>
      </c>
      <c r="R3238">
        <v>110</v>
      </c>
      <c r="S3238" t="b">
        <v>1</v>
      </c>
      <c r="T3238" t="s">
        <v>8271</v>
      </c>
      <c r="U3238" s="8">
        <v>1.006</v>
      </c>
      <c r="V3238" s="17">
        <f t="shared" si="300"/>
        <v>182.90909090909091</v>
      </c>
      <c r="W3238" t="s">
        <v>8317</v>
      </c>
      <c r="X3238" t="s">
        <v>8318</v>
      </c>
    </row>
    <row r="3239" spans="1:24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21">
        <f t="shared" si="301"/>
        <v>42702.708715277775</v>
      </c>
      <c r="L3239" s="24">
        <v>42702.708715277775</v>
      </c>
      <c r="M3239" s="27">
        <f t="shared" si="302"/>
        <v>11</v>
      </c>
      <c r="N3239" s="27">
        <f t="shared" si="303"/>
        <v>2016</v>
      </c>
      <c r="O3239" s="25" t="str">
        <f t="shared" si="304"/>
        <v>Nov</v>
      </c>
      <c r="P3239" s="19">
        <f t="shared" si="305"/>
        <v>42732.708715277775</v>
      </c>
      <c r="Q3239" t="b">
        <v>1</v>
      </c>
      <c r="R3239">
        <v>269</v>
      </c>
      <c r="S3239" t="b">
        <v>1</v>
      </c>
      <c r="T3239" t="s">
        <v>8271</v>
      </c>
      <c r="U3239" s="8">
        <v>1.0078754285714286</v>
      </c>
      <c r="V3239" s="17">
        <f t="shared" si="300"/>
        <v>131.13620817843866</v>
      </c>
      <c r="W3239" t="s">
        <v>8317</v>
      </c>
      <c r="X3239" t="s">
        <v>8318</v>
      </c>
    </row>
    <row r="3240" spans="1:24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21">
        <f t="shared" si="301"/>
        <v>42252.266018518516</v>
      </c>
      <c r="L3240" s="24">
        <v>42252.266018518516</v>
      </c>
      <c r="M3240" s="27">
        <f t="shared" si="302"/>
        <v>9</v>
      </c>
      <c r="N3240" s="27">
        <f t="shared" si="303"/>
        <v>2015</v>
      </c>
      <c r="O3240" s="25" t="str">
        <f t="shared" si="304"/>
        <v>Sep</v>
      </c>
      <c r="P3240" s="19">
        <f t="shared" si="305"/>
        <v>42275.957638888889</v>
      </c>
      <c r="Q3240" t="b">
        <v>1</v>
      </c>
      <c r="R3240">
        <v>79</v>
      </c>
      <c r="S3240" t="b">
        <v>1</v>
      </c>
      <c r="T3240" t="s">
        <v>8271</v>
      </c>
      <c r="U3240" s="8">
        <v>1.1232142857142857</v>
      </c>
      <c r="V3240" s="17">
        <f t="shared" si="300"/>
        <v>39.810126582278478</v>
      </c>
      <c r="W3240" t="s">
        <v>8317</v>
      </c>
      <c r="X3240" t="s">
        <v>8318</v>
      </c>
    </row>
    <row r="3241" spans="1:24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21">
        <f t="shared" si="301"/>
        <v>42156.302060185182</v>
      </c>
      <c r="L3241" s="24">
        <v>42156.302060185182</v>
      </c>
      <c r="M3241" s="27">
        <f t="shared" si="302"/>
        <v>6</v>
      </c>
      <c r="N3241" s="27">
        <f t="shared" si="303"/>
        <v>2015</v>
      </c>
      <c r="O3241" s="25" t="str">
        <f t="shared" si="304"/>
        <v>Jun</v>
      </c>
      <c r="P3241" s="19">
        <f t="shared" si="305"/>
        <v>42186.302060185182</v>
      </c>
      <c r="Q3241" t="b">
        <v>1</v>
      </c>
      <c r="R3241">
        <v>104</v>
      </c>
      <c r="S3241" t="b">
        <v>1</v>
      </c>
      <c r="T3241" t="s">
        <v>8271</v>
      </c>
      <c r="U3241" s="8">
        <v>1.0591914022517912</v>
      </c>
      <c r="V3241" s="17">
        <f t="shared" si="300"/>
        <v>59.701730769230764</v>
      </c>
      <c r="W3241" t="s">
        <v>8317</v>
      </c>
      <c r="X3241" t="s">
        <v>8318</v>
      </c>
    </row>
    <row r="3242" spans="1:24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21">
        <f t="shared" si="301"/>
        <v>42277.880706018514</v>
      </c>
      <c r="L3242" s="24">
        <v>42277.880706018521</v>
      </c>
      <c r="M3242" s="27">
        <f t="shared" si="302"/>
        <v>9</v>
      </c>
      <c r="N3242" s="27">
        <f t="shared" si="303"/>
        <v>2015</v>
      </c>
      <c r="O3242" s="25" t="str">
        <f t="shared" si="304"/>
        <v>Sep</v>
      </c>
      <c r="P3242" s="19">
        <f t="shared" si="305"/>
        <v>42302.790972222218</v>
      </c>
      <c r="Q3242" t="b">
        <v>0</v>
      </c>
      <c r="R3242">
        <v>34</v>
      </c>
      <c r="S3242" t="b">
        <v>1</v>
      </c>
      <c r="T3242" t="s">
        <v>8271</v>
      </c>
      <c r="U3242" s="8">
        <v>1.0056666666666667</v>
      </c>
      <c r="V3242" s="17">
        <f t="shared" si="300"/>
        <v>88.735294117647058</v>
      </c>
      <c r="W3242" t="s">
        <v>8317</v>
      </c>
      <c r="X3242" t="s">
        <v>8318</v>
      </c>
    </row>
    <row r="3243" spans="1:24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21">
        <f t="shared" si="301"/>
        <v>42754.485509259255</v>
      </c>
      <c r="L3243" s="24">
        <v>42754.485509259262</v>
      </c>
      <c r="M3243" s="27">
        <f t="shared" si="302"/>
        <v>1</v>
      </c>
      <c r="N3243" s="27">
        <f t="shared" si="303"/>
        <v>2017</v>
      </c>
      <c r="O3243" s="25" t="str">
        <f t="shared" si="304"/>
        <v>Jan</v>
      </c>
      <c r="P3243" s="19">
        <f t="shared" si="305"/>
        <v>42782.749999999993</v>
      </c>
      <c r="Q3243" t="b">
        <v>1</v>
      </c>
      <c r="R3243">
        <v>167</v>
      </c>
      <c r="S3243" t="b">
        <v>1</v>
      </c>
      <c r="T3243" t="s">
        <v>8271</v>
      </c>
      <c r="U3243" s="8">
        <v>1.1530588235294117</v>
      </c>
      <c r="V3243" s="17">
        <f t="shared" si="300"/>
        <v>58.688622754491021</v>
      </c>
      <c r="W3243" t="s">
        <v>8317</v>
      </c>
      <c r="X3243" t="s">
        <v>8318</v>
      </c>
    </row>
    <row r="3244" spans="1:24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21">
        <f t="shared" si="301"/>
        <v>41893.116550925923</v>
      </c>
      <c r="L3244" s="24">
        <v>41893.116550925923</v>
      </c>
      <c r="M3244" s="27">
        <f t="shared" si="302"/>
        <v>9</v>
      </c>
      <c r="N3244" s="27">
        <f t="shared" si="303"/>
        <v>2014</v>
      </c>
      <c r="O3244" s="25" t="str">
        <f t="shared" si="304"/>
        <v>Sep</v>
      </c>
      <c r="P3244" s="19">
        <f t="shared" si="305"/>
        <v>41926.082638888889</v>
      </c>
      <c r="Q3244" t="b">
        <v>1</v>
      </c>
      <c r="R3244">
        <v>183</v>
      </c>
      <c r="S3244" t="b">
        <v>1</v>
      </c>
      <c r="T3244" t="s">
        <v>8271</v>
      </c>
      <c r="U3244" s="8">
        <v>1.273042</v>
      </c>
      <c r="V3244" s="17">
        <f t="shared" si="300"/>
        <v>69.56513661202186</v>
      </c>
      <c r="W3244" t="s">
        <v>8317</v>
      </c>
      <c r="X3244" t="s">
        <v>8318</v>
      </c>
    </row>
    <row r="3245" spans="1:24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21">
        <f t="shared" si="301"/>
        <v>41871.547361111108</v>
      </c>
      <c r="L3245" s="24">
        <v>41871.547361111108</v>
      </c>
      <c r="M3245" s="27">
        <f t="shared" si="302"/>
        <v>8</v>
      </c>
      <c r="N3245" s="27">
        <f t="shared" si="303"/>
        <v>2014</v>
      </c>
      <c r="O3245" s="25" t="str">
        <f t="shared" si="304"/>
        <v>Aug</v>
      </c>
      <c r="P3245" s="19">
        <f t="shared" si="305"/>
        <v>41901.547361111108</v>
      </c>
      <c r="Q3245" t="b">
        <v>1</v>
      </c>
      <c r="R3245">
        <v>71</v>
      </c>
      <c r="S3245" t="b">
        <v>1</v>
      </c>
      <c r="T3245" t="s">
        <v>8271</v>
      </c>
      <c r="U3245" s="8">
        <v>1.028375</v>
      </c>
      <c r="V3245" s="17">
        <f t="shared" si="300"/>
        <v>115.87323943661971</v>
      </c>
      <c r="W3245" t="s">
        <v>8317</v>
      </c>
      <c r="X3245" t="s">
        <v>8318</v>
      </c>
    </row>
    <row r="3246" spans="1:24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21">
        <f t="shared" si="301"/>
        <v>42261.888449074067</v>
      </c>
      <c r="L3246" s="24">
        <v>42261.888449074075</v>
      </c>
      <c r="M3246" s="27">
        <f t="shared" si="302"/>
        <v>9</v>
      </c>
      <c r="N3246" s="27">
        <f t="shared" si="303"/>
        <v>2015</v>
      </c>
      <c r="O3246" s="25" t="str">
        <f t="shared" si="304"/>
        <v>Sep</v>
      </c>
      <c r="P3246" s="19">
        <f t="shared" si="305"/>
        <v>42285.791666666664</v>
      </c>
      <c r="Q3246" t="b">
        <v>0</v>
      </c>
      <c r="R3246">
        <v>69</v>
      </c>
      <c r="S3246" t="b">
        <v>1</v>
      </c>
      <c r="T3246" t="s">
        <v>8271</v>
      </c>
      <c r="U3246" s="8">
        <v>1.0293749999999999</v>
      </c>
      <c r="V3246" s="17">
        <f t="shared" si="300"/>
        <v>23.869565217391305</v>
      </c>
      <c r="W3246" t="s">
        <v>8317</v>
      </c>
      <c r="X3246" t="s">
        <v>8318</v>
      </c>
    </row>
    <row r="3247" spans="1:24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21">
        <f t="shared" si="301"/>
        <v>42675.485902777778</v>
      </c>
      <c r="L3247" s="24">
        <v>42675.485902777778</v>
      </c>
      <c r="M3247" s="27">
        <f t="shared" si="302"/>
        <v>11</v>
      </c>
      <c r="N3247" s="27">
        <f t="shared" si="303"/>
        <v>2016</v>
      </c>
      <c r="O3247" s="25" t="str">
        <f t="shared" si="304"/>
        <v>Nov</v>
      </c>
      <c r="P3247" s="19">
        <f t="shared" si="305"/>
        <v>42705.527569444443</v>
      </c>
      <c r="Q3247" t="b">
        <v>0</v>
      </c>
      <c r="R3247">
        <v>270</v>
      </c>
      <c r="S3247" t="b">
        <v>1</v>
      </c>
      <c r="T3247" t="s">
        <v>8271</v>
      </c>
      <c r="U3247" s="8">
        <v>1.043047619047619</v>
      </c>
      <c r="V3247" s="17">
        <f t="shared" si="300"/>
        <v>81.125925925925927</v>
      </c>
      <c r="W3247" t="s">
        <v>8317</v>
      </c>
      <c r="X3247" t="s">
        <v>8318</v>
      </c>
    </row>
    <row r="3248" spans="1:24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21">
        <f t="shared" si="301"/>
        <v>42135.391874999994</v>
      </c>
      <c r="L3248" s="24">
        <v>42135.391875000001</v>
      </c>
      <c r="M3248" s="27">
        <f t="shared" si="302"/>
        <v>5</v>
      </c>
      <c r="N3248" s="27">
        <f t="shared" si="303"/>
        <v>2015</v>
      </c>
      <c r="O3248" s="25" t="str">
        <f t="shared" si="304"/>
        <v>May</v>
      </c>
      <c r="P3248" s="19">
        <f t="shared" si="305"/>
        <v>42166.874999999993</v>
      </c>
      <c r="Q3248" t="b">
        <v>1</v>
      </c>
      <c r="R3248">
        <v>193</v>
      </c>
      <c r="S3248" t="b">
        <v>1</v>
      </c>
      <c r="T3248" t="s">
        <v>8271</v>
      </c>
      <c r="U3248" s="8">
        <v>1.1122000000000001</v>
      </c>
      <c r="V3248" s="17">
        <f t="shared" si="300"/>
        <v>57.626943005181346</v>
      </c>
      <c r="W3248" t="s">
        <v>8317</v>
      </c>
      <c r="X3248" t="s">
        <v>8318</v>
      </c>
    </row>
    <row r="3249" spans="1:24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21">
        <f t="shared" si="301"/>
        <v>42230.263888888883</v>
      </c>
      <c r="L3249" s="24">
        <v>42230.263888888891</v>
      </c>
      <c r="M3249" s="27">
        <f t="shared" si="302"/>
        <v>8</v>
      </c>
      <c r="N3249" s="27">
        <f t="shared" si="303"/>
        <v>2015</v>
      </c>
      <c r="O3249" s="25" t="str">
        <f t="shared" si="304"/>
        <v>Aug</v>
      </c>
      <c r="P3249" s="19">
        <f t="shared" si="305"/>
        <v>42258.957638888889</v>
      </c>
      <c r="Q3249" t="b">
        <v>1</v>
      </c>
      <c r="R3249">
        <v>57</v>
      </c>
      <c r="S3249" t="b">
        <v>1</v>
      </c>
      <c r="T3249" t="s">
        <v>8271</v>
      </c>
      <c r="U3249" s="8">
        <v>1.0586</v>
      </c>
      <c r="V3249" s="17">
        <f t="shared" si="300"/>
        <v>46.429824561403507</v>
      </c>
      <c r="W3249" t="s">
        <v>8317</v>
      </c>
      <c r="X3249" t="s">
        <v>8318</v>
      </c>
    </row>
    <row r="3250" spans="1:24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21">
        <f t="shared" si="301"/>
        <v>42167.22583333333</v>
      </c>
      <c r="L3250" s="24">
        <v>42167.22583333333</v>
      </c>
      <c r="M3250" s="27">
        <f t="shared" si="302"/>
        <v>6</v>
      </c>
      <c r="N3250" s="27">
        <f t="shared" si="303"/>
        <v>2015</v>
      </c>
      <c r="O3250" s="25" t="str">
        <f t="shared" si="304"/>
        <v>Jun</v>
      </c>
      <c r="P3250" s="19">
        <f t="shared" si="305"/>
        <v>42197.22583333333</v>
      </c>
      <c r="Q3250" t="b">
        <v>1</v>
      </c>
      <c r="R3250">
        <v>200</v>
      </c>
      <c r="S3250" t="b">
        <v>1</v>
      </c>
      <c r="T3250" t="s">
        <v>8271</v>
      </c>
      <c r="U3250" s="8">
        <v>1.0079166666666666</v>
      </c>
      <c r="V3250" s="17">
        <f t="shared" si="300"/>
        <v>60.475000000000001</v>
      </c>
      <c r="W3250" t="s">
        <v>8317</v>
      </c>
      <c r="X3250" t="s">
        <v>8318</v>
      </c>
    </row>
    <row r="3251" spans="1:24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21">
        <f t="shared" si="301"/>
        <v>42068.68005787037</v>
      </c>
      <c r="L3251" s="24">
        <v>42068.68005787037</v>
      </c>
      <c r="M3251" s="27">
        <f t="shared" si="302"/>
        <v>3</v>
      </c>
      <c r="N3251" s="27">
        <f t="shared" si="303"/>
        <v>2015</v>
      </c>
      <c r="O3251" s="25" t="str">
        <f t="shared" si="304"/>
        <v>Mar</v>
      </c>
      <c r="P3251" s="19">
        <f t="shared" si="305"/>
        <v>42098.638391203705</v>
      </c>
      <c r="Q3251" t="b">
        <v>1</v>
      </c>
      <c r="R3251">
        <v>88</v>
      </c>
      <c r="S3251" t="b">
        <v>1</v>
      </c>
      <c r="T3251" t="s">
        <v>8271</v>
      </c>
      <c r="U3251" s="8">
        <v>1.0492727272727274</v>
      </c>
      <c r="V3251" s="17">
        <f t="shared" si="300"/>
        <v>65.579545454545453</v>
      </c>
      <c r="W3251" t="s">
        <v>8317</v>
      </c>
      <c r="X3251" t="s">
        <v>8318</v>
      </c>
    </row>
    <row r="3252" spans="1:24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21">
        <f t="shared" si="301"/>
        <v>42145.538356481477</v>
      </c>
      <c r="L3252" s="24">
        <v>42145.538356481484</v>
      </c>
      <c r="M3252" s="27">
        <f t="shared" si="302"/>
        <v>5</v>
      </c>
      <c r="N3252" s="27">
        <f t="shared" si="303"/>
        <v>2015</v>
      </c>
      <c r="O3252" s="25" t="str">
        <f t="shared" si="304"/>
        <v>May</v>
      </c>
      <c r="P3252" s="19">
        <f t="shared" si="305"/>
        <v>42175.538356481477</v>
      </c>
      <c r="Q3252" t="b">
        <v>1</v>
      </c>
      <c r="R3252">
        <v>213</v>
      </c>
      <c r="S3252" t="b">
        <v>1</v>
      </c>
      <c r="T3252" t="s">
        <v>8271</v>
      </c>
      <c r="U3252" s="8">
        <v>1.01552</v>
      </c>
      <c r="V3252" s="17">
        <f t="shared" si="300"/>
        <v>119.1924882629108</v>
      </c>
      <c r="W3252" t="s">
        <v>8317</v>
      </c>
      <c r="X3252" t="s">
        <v>8318</v>
      </c>
    </row>
    <row r="3253" spans="1:24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21">
        <f t="shared" si="301"/>
        <v>41918.533842592587</v>
      </c>
      <c r="L3253" s="24">
        <v>41918.533842592595</v>
      </c>
      <c r="M3253" s="27">
        <f t="shared" si="302"/>
        <v>10</v>
      </c>
      <c r="N3253" s="27">
        <f t="shared" si="303"/>
        <v>2014</v>
      </c>
      <c r="O3253" s="25" t="str">
        <f t="shared" si="304"/>
        <v>Oct</v>
      </c>
      <c r="P3253" s="19">
        <f t="shared" si="305"/>
        <v>41948.575509259259</v>
      </c>
      <c r="Q3253" t="b">
        <v>1</v>
      </c>
      <c r="R3253">
        <v>20</v>
      </c>
      <c r="S3253" t="b">
        <v>1</v>
      </c>
      <c r="T3253" t="s">
        <v>8271</v>
      </c>
      <c r="U3253" s="8">
        <v>1.1073333333333333</v>
      </c>
      <c r="V3253" s="17">
        <f t="shared" si="300"/>
        <v>83.05</v>
      </c>
      <c r="W3253" t="s">
        <v>8317</v>
      </c>
      <c r="X3253" t="s">
        <v>8318</v>
      </c>
    </row>
    <row r="3254" spans="1:24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21">
        <f t="shared" si="301"/>
        <v>42146.52275462963</v>
      </c>
      <c r="L3254" s="24">
        <v>42146.52275462963</v>
      </c>
      <c r="M3254" s="27">
        <f t="shared" si="302"/>
        <v>5</v>
      </c>
      <c r="N3254" s="27">
        <f t="shared" si="303"/>
        <v>2015</v>
      </c>
      <c r="O3254" s="25" t="str">
        <f t="shared" si="304"/>
        <v>May</v>
      </c>
      <c r="P3254" s="19">
        <f t="shared" si="305"/>
        <v>42176.52275462963</v>
      </c>
      <c r="Q3254" t="b">
        <v>1</v>
      </c>
      <c r="R3254">
        <v>50</v>
      </c>
      <c r="S3254" t="b">
        <v>1</v>
      </c>
      <c r="T3254" t="s">
        <v>8271</v>
      </c>
      <c r="U3254" s="8">
        <v>1.2782222222222221</v>
      </c>
      <c r="V3254" s="17">
        <f t="shared" si="300"/>
        <v>57.52</v>
      </c>
      <c r="W3254" t="s">
        <v>8317</v>
      </c>
      <c r="X3254" t="s">
        <v>8318</v>
      </c>
    </row>
    <row r="3255" spans="1:24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21">
        <f t="shared" si="301"/>
        <v>42590.264351851853</v>
      </c>
      <c r="L3255" s="24">
        <v>42590.264351851853</v>
      </c>
      <c r="M3255" s="27">
        <f t="shared" si="302"/>
        <v>8</v>
      </c>
      <c r="N3255" s="27">
        <f t="shared" si="303"/>
        <v>2016</v>
      </c>
      <c r="O3255" s="25" t="str">
        <f t="shared" si="304"/>
        <v>Aug</v>
      </c>
      <c r="P3255" s="19">
        <f t="shared" si="305"/>
        <v>42620.264351851853</v>
      </c>
      <c r="Q3255" t="b">
        <v>1</v>
      </c>
      <c r="R3255">
        <v>115</v>
      </c>
      <c r="S3255" t="b">
        <v>1</v>
      </c>
      <c r="T3255" t="s">
        <v>8271</v>
      </c>
      <c r="U3255" s="8">
        <v>1.0182500000000001</v>
      </c>
      <c r="V3255" s="17">
        <f t="shared" si="300"/>
        <v>177.08695652173913</v>
      </c>
      <c r="W3255" t="s">
        <v>8317</v>
      </c>
      <c r="X3255" t="s">
        <v>8318</v>
      </c>
    </row>
    <row r="3256" spans="1:24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21">
        <f t="shared" si="301"/>
        <v>42602.368379629632</v>
      </c>
      <c r="L3256" s="24">
        <v>42602.368379629632</v>
      </c>
      <c r="M3256" s="27">
        <f t="shared" si="302"/>
        <v>8</v>
      </c>
      <c r="N3256" s="27">
        <f t="shared" si="303"/>
        <v>2016</v>
      </c>
      <c r="O3256" s="25" t="str">
        <f t="shared" si="304"/>
        <v>Aug</v>
      </c>
      <c r="P3256" s="19">
        <f t="shared" si="305"/>
        <v>42620.947916666664</v>
      </c>
      <c r="Q3256" t="b">
        <v>1</v>
      </c>
      <c r="R3256">
        <v>186</v>
      </c>
      <c r="S3256" t="b">
        <v>1</v>
      </c>
      <c r="T3256" t="s">
        <v>8271</v>
      </c>
      <c r="U3256" s="8">
        <v>1.012576923076923</v>
      </c>
      <c r="V3256" s="17">
        <f t="shared" si="300"/>
        <v>70.771505376344081</v>
      </c>
      <c r="W3256" t="s">
        <v>8317</v>
      </c>
      <c r="X3256" t="s">
        <v>8318</v>
      </c>
    </row>
    <row r="3257" spans="1:24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21">
        <f t="shared" si="301"/>
        <v>42058.877418981479</v>
      </c>
      <c r="L3257" s="24">
        <v>42058.877418981479</v>
      </c>
      <c r="M3257" s="27">
        <f t="shared" si="302"/>
        <v>2</v>
      </c>
      <c r="N3257" s="27">
        <f t="shared" si="303"/>
        <v>2015</v>
      </c>
      <c r="O3257" s="25" t="str">
        <f t="shared" si="304"/>
        <v>Feb</v>
      </c>
      <c r="P3257" s="19">
        <f t="shared" si="305"/>
        <v>42088.835752314808</v>
      </c>
      <c r="Q3257" t="b">
        <v>1</v>
      </c>
      <c r="R3257">
        <v>18</v>
      </c>
      <c r="S3257" t="b">
        <v>1</v>
      </c>
      <c r="T3257" t="s">
        <v>8271</v>
      </c>
      <c r="U3257" s="8">
        <v>1.75</v>
      </c>
      <c r="V3257" s="17">
        <f t="shared" si="300"/>
        <v>29.166666666666668</v>
      </c>
      <c r="W3257" t="s">
        <v>8317</v>
      </c>
      <c r="X3257" t="s">
        <v>8318</v>
      </c>
    </row>
    <row r="3258" spans="1:24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21">
        <f t="shared" si="301"/>
        <v>41889.559895833328</v>
      </c>
      <c r="L3258" s="24">
        <v>41889.559895833336</v>
      </c>
      <c r="M3258" s="27">
        <f t="shared" si="302"/>
        <v>9</v>
      </c>
      <c r="N3258" s="27">
        <f t="shared" si="303"/>
        <v>2014</v>
      </c>
      <c r="O3258" s="25" t="str">
        <f t="shared" si="304"/>
        <v>Sep</v>
      </c>
      <c r="P3258" s="19">
        <f t="shared" si="305"/>
        <v>41919.559895833328</v>
      </c>
      <c r="Q3258" t="b">
        <v>1</v>
      </c>
      <c r="R3258">
        <v>176</v>
      </c>
      <c r="S3258" t="b">
        <v>1</v>
      </c>
      <c r="T3258" t="s">
        <v>8271</v>
      </c>
      <c r="U3258" s="8">
        <v>1.2806</v>
      </c>
      <c r="V3258" s="17">
        <f t="shared" si="300"/>
        <v>72.76136363636364</v>
      </c>
      <c r="W3258" t="s">
        <v>8317</v>
      </c>
      <c r="X3258" t="s">
        <v>8318</v>
      </c>
    </row>
    <row r="3259" spans="1:24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21">
        <f t="shared" si="301"/>
        <v>42144.365474537037</v>
      </c>
      <c r="L3259" s="24">
        <v>42144.365474537037</v>
      </c>
      <c r="M3259" s="27">
        <f t="shared" si="302"/>
        <v>5</v>
      </c>
      <c r="N3259" s="27">
        <f t="shared" si="303"/>
        <v>2015</v>
      </c>
      <c r="O3259" s="25" t="str">
        <f t="shared" si="304"/>
        <v>May</v>
      </c>
      <c r="P3259" s="19">
        <f t="shared" si="305"/>
        <v>42165.957638888889</v>
      </c>
      <c r="Q3259" t="b">
        <v>0</v>
      </c>
      <c r="R3259">
        <v>41</v>
      </c>
      <c r="S3259" t="b">
        <v>1</v>
      </c>
      <c r="T3259" t="s">
        <v>8271</v>
      </c>
      <c r="U3259" s="8">
        <v>1.0629949999999999</v>
      </c>
      <c r="V3259" s="17">
        <f t="shared" si="300"/>
        <v>51.853414634146333</v>
      </c>
      <c r="W3259" t="s">
        <v>8317</v>
      </c>
      <c r="X3259" t="s">
        <v>8318</v>
      </c>
    </row>
    <row r="3260" spans="1:24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21">
        <f t="shared" si="301"/>
        <v>42758.351296296292</v>
      </c>
      <c r="L3260" s="24">
        <v>42758.3512962963</v>
      </c>
      <c r="M3260" s="27">
        <f t="shared" si="302"/>
        <v>1</v>
      </c>
      <c r="N3260" s="27">
        <f t="shared" si="303"/>
        <v>2017</v>
      </c>
      <c r="O3260" s="25" t="str">
        <f t="shared" si="304"/>
        <v>Jan</v>
      </c>
      <c r="P3260" s="19">
        <f t="shared" si="305"/>
        <v>42788.351296296292</v>
      </c>
      <c r="Q3260" t="b">
        <v>1</v>
      </c>
      <c r="R3260">
        <v>75</v>
      </c>
      <c r="S3260" t="b">
        <v>1</v>
      </c>
      <c r="T3260" t="s">
        <v>8271</v>
      </c>
      <c r="U3260" s="8">
        <v>1.052142857142857</v>
      </c>
      <c r="V3260" s="17">
        <f t="shared" si="300"/>
        <v>98.2</v>
      </c>
      <c r="W3260" t="s">
        <v>8317</v>
      </c>
      <c r="X3260" t="s">
        <v>8318</v>
      </c>
    </row>
    <row r="3261" spans="1:24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21">
        <f t="shared" si="301"/>
        <v>41982.678946759253</v>
      </c>
      <c r="L3261" s="24">
        <v>41982.678946759261</v>
      </c>
      <c r="M3261" s="27">
        <f t="shared" si="302"/>
        <v>12</v>
      </c>
      <c r="N3261" s="27">
        <f t="shared" si="303"/>
        <v>2014</v>
      </c>
      <c r="O3261" s="25" t="str">
        <f t="shared" si="304"/>
        <v>Dec</v>
      </c>
      <c r="P3261" s="19">
        <f t="shared" si="305"/>
        <v>42012.678946759253</v>
      </c>
      <c r="Q3261" t="b">
        <v>1</v>
      </c>
      <c r="R3261">
        <v>97</v>
      </c>
      <c r="S3261" t="b">
        <v>1</v>
      </c>
      <c r="T3261" t="s">
        <v>8271</v>
      </c>
      <c r="U3261" s="8">
        <v>1.0616782608695652</v>
      </c>
      <c r="V3261" s="17">
        <f t="shared" si="300"/>
        <v>251.7381443298969</v>
      </c>
      <c r="W3261" t="s">
        <v>8317</v>
      </c>
      <c r="X3261" t="s">
        <v>8318</v>
      </c>
    </row>
    <row r="3262" spans="1:24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21">
        <f t="shared" si="301"/>
        <v>42614.552604166667</v>
      </c>
      <c r="L3262" s="24">
        <v>42614.552604166667</v>
      </c>
      <c r="M3262" s="27">
        <f t="shared" si="302"/>
        <v>9</v>
      </c>
      <c r="N3262" s="27">
        <f t="shared" si="303"/>
        <v>2016</v>
      </c>
      <c r="O3262" s="25" t="str">
        <f t="shared" si="304"/>
        <v>Sep</v>
      </c>
      <c r="P3262" s="19">
        <f t="shared" si="305"/>
        <v>42643.957638888889</v>
      </c>
      <c r="Q3262" t="b">
        <v>1</v>
      </c>
      <c r="R3262">
        <v>73</v>
      </c>
      <c r="S3262" t="b">
        <v>1</v>
      </c>
      <c r="T3262" t="s">
        <v>8271</v>
      </c>
      <c r="U3262" s="8">
        <v>1.0924</v>
      </c>
      <c r="V3262" s="17">
        <f t="shared" si="300"/>
        <v>74.821917808219183</v>
      </c>
      <c r="W3262" t="s">
        <v>8317</v>
      </c>
      <c r="X3262" t="s">
        <v>8318</v>
      </c>
    </row>
    <row r="3263" spans="1:24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21">
        <f t="shared" si="301"/>
        <v>42303.464328703696</v>
      </c>
      <c r="L3263" s="24">
        <v>42303.464328703703</v>
      </c>
      <c r="M3263" s="27">
        <f t="shared" si="302"/>
        <v>10</v>
      </c>
      <c r="N3263" s="27">
        <f t="shared" si="303"/>
        <v>2015</v>
      </c>
      <c r="O3263" s="25" t="str">
        <f t="shared" si="304"/>
        <v>Oct</v>
      </c>
      <c r="P3263" s="19">
        <f t="shared" si="305"/>
        <v>42338.505995370368</v>
      </c>
      <c r="Q3263" t="b">
        <v>1</v>
      </c>
      <c r="R3263">
        <v>49</v>
      </c>
      <c r="S3263" t="b">
        <v>1</v>
      </c>
      <c r="T3263" t="s">
        <v>8271</v>
      </c>
      <c r="U3263" s="8">
        <v>1.0045454545454546</v>
      </c>
      <c r="V3263" s="17">
        <f t="shared" si="300"/>
        <v>67.65306122448979</v>
      </c>
      <c r="W3263" t="s">
        <v>8317</v>
      </c>
      <c r="X3263" t="s">
        <v>8318</v>
      </c>
    </row>
    <row r="3264" spans="1:24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21">
        <f t="shared" si="301"/>
        <v>42171.517083333332</v>
      </c>
      <c r="L3264" s="24">
        <v>42171.517083333332</v>
      </c>
      <c r="M3264" s="27">
        <f t="shared" si="302"/>
        <v>6</v>
      </c>
      <c r="N3264" s="27">
        <f t="shared" si="303"/>
        <v>2015</v>
      </c>
      <c r="O3264" s="25" t="str">
        <f t="shared" si="304"/>
        <v>Jun</v>
      </c>
      <c r="P3264" s="19">
        <f t="shared" si="305"/>
        <v>42201.517083333332</v>
      </c>
      <c r="Q3264" t="b">
        <v>1</v>
      </c>
      <c r="R3264">
        <v>134</v>
      </c>
      <c r="S3264" t="b">
        <v>1</v>
      </c>
      <c r="T3264" t="s">
        <v>8271</v>
      </c>
      <c r="U3264" s="8">
        <v>1.0304098360655738</v>
      </c>
      <c r="V3264" s="17">
        <f t="shared" si="300"/>
        <v>93.81343283582089</v>
      </c>
      <c r="W3264" t="s">
        <v>8317</v>
      </c>
      <c r="X3264" t="s">
        <v>8318</v>
      </c>
    </row>
    <row r="3265" spans="1:24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21">
        <f t="shared" si="301"/>
        <v>41964.107199074067</v>
      </c>
      <c r="L3265" s="24">
        <v>41964.107199074075</v>
      </c>
      <c r="M3265" s="27">
        <f t="shared" si="302"/>
        <v>11</v>
      </c>
      <c r="N3265" s="27">
        <f t="shared" si="303"/>
        <v>2014</v>
      </c>
      <c r="O3265" s="25" t="str">
        <f t="shared" si="304"/>
        <v>Nov</v>
      </c>
      <c r="P3265" s="19">
        <f t="shared" si="305"/>
        <v>41994.958333333336</v>
      </c>
      <c r="Q3265" t="b">
        <v>1</v>
      </c>
      <c r="R3265">
        <v>68</v>
      </c>
      <c r="S3265" t="b">
        <v>1</v>
      </c>
      <c r="T3265" t="s">
        <v>8271</v>
      </c>
      <c r="U3265" s="8">
        <v>1.121664</v>
      </c>
      <c r="V3265" s="17">
        <f t="shared" si="300"/>
        <v>41.237647058823526</v>
      </c>
      <c r="W3265" t="s">
        <v>8317</v>
      </c>
      <c r="X3265" t="s">
        <v>8318</v>
      </c>
    </row>
    <row r="3266" spans="1:24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21">
        <f t="shared" si="301"/>
        <v>42284.30773148148</v>
      </c>
      <c r="L3266" s="24">
        <v>42284.30773148148</v>
      </c>
      <c r="M3266" s="27">
        <f t="shared" si="302"/>
        <v>10</v>
      </c>
      <c r="N3266" s="27">
        <f t="shared" si="303"/>
        <v>2015</v>
      </c>
      <c r="O3266" s="25" t="str">
        <f t="shared" si="304"/>
        <v>Oct</v>
      </c>
      <c r="P3266" s="19">
        <f t="shared" si="305"/>
        <v>42307.666666666664</v>
      </c>
      <c r="Q3266" t="b">
        <v>1</v>
      </c>
      <c r="R3266">
        <v>49</v>
      </c>
      <c r="S3266" t="b">
        <v>1</v>
      </c>
      <c r="T3266" t="s">
        <v>8271</v>
      </c>
      <c r="U3266" s="8">
        <v>1.03</v>
      </c>
      <c r="V3266" s="17">
        <f t="shared" ref="V3266:V3329" si="306">E3266/R3266</f>
        <v>52.551020408163268</v>
      </c>
      <c r="W3266" t="s">
        <v>8317</v>
      </c>
      <c r="X3266" t="s">
        <v>8318</v>
      </c>
    </row>
    <row r="3267" spans="1:24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21">
        <f t="shared" ref="K3267:K3330" si="307">(J3266/86400)+25569+(-5/24)</f>
        <v>42016.591874999998</v>
      </c>
      <c r="L3267" s="24">
        <v>42016.591874999998</v>
      </c>
      <c r="M3267" s="27">
        <f t="shared" ref="M3267:M3330" si="308">MONTH(L3267)</f>
        <v>1</v>
      </c>
      <c r="N3267" s="27">
        <f t="shared" ref="N3267:N3330" si="309">YEAR(L3267)</f>
        <v>2015</v>
      </c>
      <c r="O3267" s="25" t="str">
        <f t="shared" ref="O3267:O3330" si="310">VLOOKUP($M3267,$AI$3:$AJ$14,2,FALSE)</f>
        <v>Jan</v>
      </c>
      <c r="P3267" s="19">
        <f t="shared" ref="P3267:P3330" si="311">(I3266/86400)+25569+(-5/24)</f>
        <v>42032.708333333336</v>
      </c>
      <c r="Q3267" t="b">
        <v>1</v>
      </c>
      <c r="R3267">
        <v>63</v>
      </c>
      <c r="S3267" t="b">
        <v>1</v>
      </c>
      <c r="T3267" t="s">
        <v>8271</v>
      </c>
      <c r="U3267" s="8">
        <v>1.64</v>
      </c>
      <c r="V3267" s="17">
        <f t="shared" si="306"/>
        <v>70.285714285714292</v>
      </c>
      <c r="W3267" t="s">
        <v>8317</v>
      </c>
      <c r="X3267" t="s">
        <v>8318</v>
      </c>
    </row>
    <row r="3268" spans="1:24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21">
        <f t="shared" si="307"/>
        <v>42311.503645833327</v>
      </c>
      <c r="L3268" s="24">
        <v>42311.503645833334</v>
      </c>
      <c r="M3268" s="27">
        <f t="shared" si="308"/>
        <v>11</v>
      </c>
      <c r="N3268" s="27">
        <f t="shared" si="309"/>
        <v>2015</v>
      </c>
      <c r="O3268" s="25" t="str">
        <f t="shared" si="310"/>
        <v>Nov</v>
      </c>
      <c r="P3268" s="19">
        <f t="shared" si="311"/>
        <v>42341.499999999993</v>
      </c>
      <c r="Q3268" t="b">
        <v>1</v>
      </c>
      <c r="R3268">
        <v>163</v>
      </c>
      <c r="S3268" t="b">
        <v>1</v>
      </c>
      <c r="T3268" t="s">
        <v>8271</v>
      </c>
      <c r="U3268" s="8">
        <v>1.3128333333333333</v>
      </c>
      <c r="V3268" s="17">
        <f t="shared" si="306"/>
        <v>48.325153374233132</v>
      </c>
      <c r="W3268" t="s">
        <v>8317</v>
      </c>
      <c r="X3268" t="s">
        <v>8318</v>
      </c>
    </row>
    <row r="3269" spans="1:24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21">
        <f t="shared" si="307"/>
        <v>42136.327800925923</v>
      </c>
      <c r="L3269" s="24">
        <v>42136.327800925923</v>
      </c>
      <c r="M3269" s="27">
        <f t="shared" si="308"/>
        <v>5</v>
      </c>
      <c r="N3269" s="27">
        <f t="shared" si="309"/>
        <v>2015</v>
      </c>
      <c r="O3269" s="25" t="str">
        <f t="shared" si="310"/>
        <v>May</v>
      </c>
      <c r="P3269" s="19">
        <f t="shared" si="311"/>
        <v>42167.666666666664</v>
      </c>
      <c r="Q3269" t="b">
        <v>1</v>
      </c>
      <c r="R3269">
        <v>288</v>
      </c>
      <c r="S3269" t="b">
        <v>1</v>
      </c>
      <c r="T3269" t="s">
        <v>8271</v>
      </c>
      <c r="U3269" s="8">
        <v>1.0209999999999999</v>
      </c>
      <c r="V3269" s="17">
        <f t="shared" si="306"/>
        <v>53.177083333333336</v>
      </c>
      <c r="W3269" t="s">
        <v>8317</v>
      </c>
      <c r="X3269" t="s">
        <v>8318</v>
      </c>
    </row>
    <row r="3270" spans="1:24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21">
        <f t="shared" si="307"/>
        <v>42172.549305555549</v>
      </c>
      <c r="L3270" s="24">
        <v>42172.549305555556</v>
      </c>
      <c r="M3270" s="27">
        <f t="shared" si="308"/>
        <v>6</v>
      </c>
      <c r="N3270" s="27">
        <f t="shared" si="309"/>
        <v>2015</v>
      </c>
      <c r="O3270" s="25" t="str">
        <f t="shared" si="310"/>
        <v>Jun</v>
      </c>
      <c r="P3270" s="19">
        <f t="shared" si="311"/>
        <v>42202.549305555549</v>
      </c>
      <c r="Q3270" t="b">
        <v>1</v>
      </c>
      <c r="R3270">
        <v>42</v>
      </c>
      <c r="S3270" t="b">
        <v>1</v>
      </c>
      <c r="T3270" t="s">
        <v>8271</v>
      </c>
      <c r="U3270" s="8">
        <v>1.28</v>
      </c>
      <c r="V3270" s="17">
        <f t="shared" si="306"/>
        <v>60.952380952380949</v>
      </c>
      <c r="W3270" t="s">
        <v>8317</v>
      </c>
      <c r="X3270" t="s">
        <v>8318</v>
      </c>
    </row>
    <row r="3271" spans="1:24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21">
        <f t="shared" si="307"/>
        <v>42590.695925925924</v>
      </c>
      <c r="L3271" s="24">
        <v>42590.695925925924</v>
      </c>
      <c r="M3271" s="27">
        <f t="shared" si="308"/>
        <v>8</v>
      </c>
      <c r="N3271" s="27">
        <f t="shared" si="309"/>
        <v>2016</v>
      </c>
      <c r="O3271" s="25" t="str">
        <f t="shared" si="310"/>
        <v>Aug</v>
      </c>
      <c r="P3271" s="19">
        <f t="shared" si="311"/>
        <v>42606.695925925924</v>
      </c>
      <c r="Q3271" t="b">
        <v>1</v>
      </c>
      <c r="R3271">
        <v>70</v>
      </c>
      <c r="S3271" t="b">
        <v>1</v>
      </c>
      <c r="T3271" t="s">
        <v>8271</v>
      </c>
      <c r="U3271" s="8">
        <v>1.0149999999999999</v>
      </c>
      <c r="V3271" s="17">
        <f t="shared" si="306"/>
        <v>116</v>
      </c>
      <c r="W3271" t="s">
        <v>8317</v>
      </c>
      <c r="X3271" t="s">
        <v>8318</v>
      </c>
    </row>
    <row r="3272" spans="1:24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21">
        <f t="shared" si="307"/>
        <v>42137.187465277777</v>
      </c>
      <c r="L3272" s="24">
        <v>42137.187465277777</v>
      </c>
      <c r="M3272" s="27">
        <f t="shared" si="308"/>
        <v>5</v>
      </c>
      <c r="N3272" s="27">
        <f t="shared" si="309"/>
        <v>2015</v>
      </c>
      <c r="O3272" s="25" t="str">
        <f t="shared" si="310"/>
        <v>May</v>
      </c>
      <c r="P3272" s="19">
        <f t="shared" si="311"/>
        <v>42171.249999999993</v>
      </c>
      <c r="Q3272" t="b">
        <v>1</v>
      </c>
      <c r="R3272">
        <v>30</v>
      </c>
      <c r="S3272" t="b">
        <v>1</v>
      </c>
      <c r="T3272" t="s">
        <v>8271</v>
      </c>
      <c r="U3272" s="8">
        <v>1.0166666666666666</v>
      </c>
      <c r="V3272" s="17">
        <f t="shared" si="306"/>
        <v>61</v>
      </c>
      <c r="W3272" t="s">
        <v>8317</v>
      </c>
      <c r="X3272" t="s">
        <v>8318</v>
      </c>
    </row>
    <row r="3273" spans="1:24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21">
        <f t="shared" si="307"/>
        <v>42167.324826388889</v>
      </c>
      <c r="L3273" s="24">
        <v>42167.324826388889</v>
      </c>
      <c r="M3273" s="27">
        <f t="shared" si="308"/>
        <v>6</v>
      </c>
      <c r="N3273" s="27">
        <f t="shared" si="309"/>
        <v>2015</v>
      </c>
      <c r="O3273" s="25" t="str">
        <f t="shared" si="310"/>
        <v>Jun</v>
      </c>
      <c r="P3273" s="19">
        <f t="shared" si="311"/>
        <v>42197.324826388889</v>
      </c>
      <c r="Q3273" t="b">
        <v>1</v>
      </c>
      <c r="R3273">
        <v>51</v>
      </c>
      <c r="S3273" t="b">
        <v>1</v>
      </c>
      <c r="T3273" t="s">
        <v>8271</v>
      </c>
      <c r="U3273" s="8">
        <v>1.3</v>
      </c>
      <c r="V3273" s="17">
        <f t="shared" si="306"/>
        <v>38.235294117647058</v>
      </c>
      <c r="W3273" t="s">
        <v>8317</v>
      </c>
      <c r="X3273" t="s">
        <v>8318</v>
      </c>
    </row>
    <row r="3274" spans="1:24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21">
        <f t="shared" si="307"/>
        <v>41915.22887731481</v>
      </c>
      <c r="L3274" s="24">
        <v>41915.228877314818</v>
      </c>
      <c r="M3274" s="27">
        <f t="shared" si="308"/>
        <v>10</v>
      </c>
      <c r="N3274" s="27">
        <f t="shared" si="309"/>
        <v>2014</v>
      </c>
      <c r="O3274" s="25" t="str">
        <f t="shared" si="310"/>
        <v>Oct</v>
      </c>
      <c r="P3274" s="19">
        <f t="shared" si="311"/>
        <v>41945.270543981482</v>
      </c>
      <c r="Q3274" t="b">
        <v>1</v>
      </c>
      <c r="R3274">
        <v>145</v>
      </c>
      <c r="S3274" t="b">
        <v>1</v>
      </c>
      <c r="T3274" t="s">
        <v>8271</v>
      </c>
      <c r="U3274" s="8">
        <v>1.5443</v>
      </c>
      <c r="V3274" s="17">
        <f t="shared" si="306"/>
        <v>106.50344827586207</v>
      </c>
      <c r="W3274" t="s">
        <v>8317</v>
      </c>
      <c r="X3274" t="s">
        <v>8318</v>
      </c>
    </row>
    <row r="3275" spans="1:24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21">
        <f t="shared" si="307"/>
        <v>42284.291770833333</v>
      </c>
      <c r="L3275" s="24">
        <v>42284.291770833333</v>
      </c>
      <c r="M3275" s="27">
        <f t="shared" si="308"/>
        <v>10</v>
      </c>
      <c r="N3275" s="27">
        <f t="shared" si="309"/>
        <v>2015</v>
      </c>
      <c r="O3275" s="25" t="str">
        <f t="shared" si="310"/>
        <v>Oct</v>
      </c>
      <c r="P3275" s="19">
        <f t="shared" si="311"/>
        <v>42314.333437499998</v>
      </c>
      <c r="Q3275" t="b">
        <v>1</v>
      </c>
      <c r="R3275">
        <v>21</v>
      </c>
      <c r="S3275" t="b">
        <v>1</v>
      </c>
      <c r="T3275" t="s">
        <v>8271</v>
      </c>
      <c r="U3275" s="8">
        <v>1.0740000000000001</v>
      </c>
      <c r="V3275" s="17">
        <f t="shared" si="306"/>
        <v>204.57142857142858</v>
      </c>
      <c r="W3275" t="s">
        <v>8317</v>
      </c>
      <c r="X3275" t="s">
        <v>8318</v>
      </c>
    </row>
    <row r="3276" spans="1:24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21">
        <f t="shared" si="307"/>
        <v>42611.5930787037</v>
      </c>
      <c r="L3276" s="24">
        <v>42611.593078703707</v>
      </c>
      <c r="M3276" s="27">
        <f t="shared" si="308"/>
        <v>8</v>
      </c>
      <c r="N3276" s="27">
        <f t="shared" si="309"/>
        <v>2016</v>
      </c>
      <c r="O3276" s="25" t="str">
        <f t="shared" si="310"/>
        <v>Aug</v>
      </c>
      <c r="P3276" s="19">
        <f t="shared" si="311"/>
        <v>42627.583333333336</v>
      </c>
      <c r="Q3276" t="b">
        <v>1</v>
      </c>
      <c r="R3276">
        <v>286</v>
      </c>
      <c r="S3276" t="b">
        <v>1</v>
      </c>
      <c r="T3276" t="s">
        <v>8271</v>
      </c>
      <c r="U3276" s="8">
        <v>1.0132258064516129</v>
      </c>
      <c r="V3276" s="17">
        <f t="shared" si="306"/>
        <v>54.912587412587413</v>
      </c>
      <c r="W3276" t="s">
        <v>8317</v>
      </c>
      <c r="X3276" t="s">
        <v>8318</v>
      </c>
    </row>
    <row r="3277" spans="1:24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21">
        <f t="shared" si="307"/>
        <v>42400.496203703697</v>
      </c>
      <c r="L3277" s="24">
        <v>42400.496203703704</v>
      </c>
      <c r="M3277" s="27">
        <f t="shared" si="308"/>
        <v>1</v>
      </c>
      <c r="N3277" s="27">
        <f t="shared" si="309"/>
        <v>2016</v>
      </c>
      <c r="O3277" s="25" t="str">
        <f t="shared" si="310"/>
        <v>Jan</v>
      </c>
      <c r="P3277" s="19">
        <f t="shared" si="311"/>
        <v>42444.666666666664</v>
      </c>
      <c r="Q3277" t="b">
        <v>1</v>
      </c>
      <c r="R3277">
        <v>12</v>
      </c>
      <c r="S3277" t="b">
        <v>1</v>
      </c>
      <c r="T3277" t="s">
        <v>8271</v>
      </c>
      <c r="U3277" s="8">
        <v>1.0027777777777778</v>
      </c>
      <c r="V3277" s="17">
        <f t="shared" si="306"/>
        <v>150.41666666666666</v>
      </c>
      <c r="W3277" t="s">
        <v>8317</v>
      </c>
      <c r="X3277" t="s">
        <v>8318</v>
      </c>
    </row>
    <row r="3278" spans="1:24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21">
        <f t="shared" si="307"/>
        <v>42017.672118055554</v>
      </c>
      <c r="L3278" s="24">
        <v>42017.672118055554</v>
      </c>
      <c r="M3278" s="27">
        <f t="shared" si="308"/>
        <v>1</v>
      </c>
      <c r="N3278" s="27">
        <f t="shared" si="309"/>
        <v>2015</v>
      </c>
      <c r="O3278" s="25" t="str">
        <f t="shared" si="310"/>
        <v>Jan</v>
      </c>
      <c r="P3278" s="19">
        <f t="shared" si="311"/>
        <v>42043.979166666664</v>
      </c>
      <c r="Q3278" t="b">
        <v>1</v>
      </c>
      <c r="R3278">
        <v>100</v>
      </c>
      <c r="S3278" t="b">
        <v>1</v>
      </c>
      <c r="T3278" t="s">
        <v>8271</v>
      </c>
      <c r="U3278" s="8">
        <v>1.1684444444444444</v>
      </c>
      <c r="V3278" s="17">
        <f t="shared" si="306"/>
        <v>52.58</v>
      </c>
      <c r="W3278" t="s">
        <v>8317</v>
      </c>
      <c r="X3278" t="s">
        <v>8318</v>
      </c>
    </row>
    <row r="3279" spans="1:24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21">
        <f t="shared" si="307"/>
        <v>42426.741655092592</v>
      </c>
      <c r="L3279" s="24">
        <v>42426.741655092592</v>
      </c>
      <c r="M3279" s="27">
        <f t="shared" si="308"/>
        <v>2</v>
      </c>
      <c r="N3279" s="27">
        <f t="shared" si="309"/>
        <v>2016</v>
      </c>
      <c r="O3279" s="25" t="str">
        <f t="shared" si="310"/>
        <v>Feb</v>
      </c>
      <c r="P3279" s="19">
        <f t="shared" si="311"/>
        <v>42460.957638888889</v>
      </c>
      <c r="Q3279" t="b">
        <v>1</v>
      </c>
      <c r="R3279">
        <v>100</v>
      </c>
      <c r="S3279" t="b">
        <v>1</v>
      </c>
      <c r="T3279" t="s">
        <v>8271</v>
      </c>
      <c r="U3279" s="8">
        <v>1.0860000000000001</v>
      </c>
      <c r="V3279" s="17">
        <f t="shared" si="306"/>
        <v>54.3</v>
      </c>
      <c r="W3279" t="s">
        <v>8317</v>
      </c>
      <c r="X3279" t="s">
        <v>8318</v>
      </c>
    </row>
    <row r="3280" spans="1:24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21">
        <f t="shared" si="307"/>
        <v>41931.474606481475</v>
      </c>
      <c r="L3280" s="24">
        <v>41931.474606481483</v>
      </c>
      <c r="M3280" s="27">
        <f t="shared" si="308"/>
        <v>10</v>
      </c>
      <c r="N3280" s="27">
        <f t="shared" si="309"/>
        <v>2014</v>
      </c>
      <c r="O3280" s="25" t="str">
        <f t="shared" si="310"/>
        <v>Oct</v>
      </c>
      <c r="P3280" s="19">
        <f t="shared" si="311"/>
        <v>41961.516273148147</v>
      </c>
      <c r="Q3280" t="b">
        <v>1</v>
      </c>
      <c r="R3280">
        <v>34</v>
      </c>
      <c r="S3280" t="b">
        <v>1</v>
      </c>
      <c r="T3280" t="s">
        <v>8271</v>
      </c>
      <c r="U3280" s="8">
        <v>1.034</v>
      </c>
      <c r="V3280" s="17">
        <f t="shared" si="306"/>
        <v>76.029411764705884</v>
      </c>
      <c r="W3280" t="s">
        <v>8317</v>
      </c>
      <c r="X3280" t="s">
        <v>8318</v>
      </c>
    </row>
    <row r="3281" spans="1:24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21">
        <f t="shared" si="307"/>
        <v>42124.640081018515</v>
      </c>
      <c r="L3281" s="24">
        <v>42124.640081018515</v>
      </c>
      <c r="M3281" s="27">
        <f t="shared" si="308"/>
        <v>4</v>
      </c>
      <c r="N3281" s="27">
        <f t="shared" si="309"/>
        <v>2015</v>
      </c>
      <c r="O3281" s="25" t="str">
        <f t="shared" si="310"/>
        <v>Apr</v>
      </c>
      <c r="P3281" s="19">
        <f t="shared" si="311"/>
        <v>42154.640081018515</v>
      </c>
      <c r="Q3281" t="b">
        <v>0</v>
      </c>
      <c r="R3281">
        <v>63</v>
      </c>
      <c r="S3281" t="b">
        <v>1</v>
      </c>
      <c r="T3281" t="s">
        <v>8271</v>
      </c>
      <c r="U3281" s="8">
        <v>1.1427586206896552</v>
      </c>
      <c r="V3281" s="17">
        <f t="shared" si="306"/>
        <v>105.2063492063492</v>
      </c>
      <c r="W3281" t="s">
        <v>8317</v>
      </c>
      <c r="X3281" t="s">
        <v>8318</v>
      </c>
    </row>
    <row r="3282" spans="1:24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21">
        <f t="shared" si="307"/>
        <v>42430.894201388888</v>
      </c>
      <c r="L3282" s="24">
        <v>42430.894201388888</v>
      </c>
      <c r="M3282" s="27">
        <f t="shared" si="308"/>
        <v>3</v>
      </c>
      <c r="N3282" s="27">
        <f t="shared" si="309"/>
        <v>2016</v>
      </c>
      <c r="O3282" s="25" t="str">
        <f t="shared" si="310"/>
        <v>Mar</v>
      </c>
      <c r="P3282" s="19">
        <f t="shared" si="311"/>
        <v>42460.852534722224</v>
      </c>
      <c r="Q3282" t="b">
        <v>0</v>
      </c>
      <c r="R3282">
        <v>30</v>
      </c>
      <c r="S3282" t="b">
        <v>1</v>
      </c>
      <c r="T3282" t="s">
        <v>8271</v>
      </c>
      <c r="U3282" s="8">
        <v>1.03</v>
      </c>
      <c r="V3282" s="17">
        <f t="shared" si="306"/>
        <v>68.666666666666671</v>
      </c>
      <c r="W3282" t="s">
        <v>8317</v>
      </c>
      <c r="X3282" t="s">
        <v>8318</v>
      </c>
    </row>
    <row r="3283" spans="1:24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21">
        <f t="shared" si="307"/>
        <v>42121.548587962963</v>
      </c>
      <c r="L3283" s="24">
        <v>42121.548587962963</v>
      </c>
      <c r="M3283" s="27">
        <f t="shared" si="308"/>
        <v>4</v>
      </c>
      <c r="N3283" s="27">
        <f t="shared" si="309"/>
        <v>2015</v>
      </c>
      <c r="O3283" s="25" t="str">
        <f t="shared" si="310"/>
        <v>Apr</v>
      </c>
      <c r="P3283" s="19">
        <f t="shared" si="311"/>
        <v>42155.999999999993</v>
      </c>
      <c r="Q3283" t="b">
        <v>0</v>
      </c>
      <c r="R3283">
        <v>47</v>
      </c>
      <c r="S3283" t="b">
        <v>1</v>
      </c>
      <c r="T3283" t="s">
        <v>8271</v>
      </c>
      <c r="U3283" s="8">
        <v>1.216</v>
      </c>
      <c r="V3283" s="17">
        <f t="shared" si="306"/>
        <v>129.36170212765958</v>
      </c>
      <c r="W3283" t="s">
        <v>8317</v>
      </c>
      <c r="X3283" t="s">
        <v>8318</v>
      </c>
    </row>
    <row r="3284" spans="1:24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21">
        <f t="shared" si="307"/>
        <v>42218.811400462961</v>
      </c>
      <c r="L3284" s="24">
        <v>42218.811400462961</v>
      </c>
      <c r="M3284" s="27">
        <f t="shared" si="308"/>
        <v>8</v>
      </c>
      <c r="N3284" s="27">
        <f t="shared" si="309"/>
        <v>2015</v>
      </c>
      <c r="O3284" s="25" t="str">
        <f t="shared" si="310"/>
        <v>Aug</v>
      </c>
      <c r="P3284" s="19">
        <f t="shared" si="311"/>
        <v>42248.811400462961</v>
      </c>
      <c r="Q3284" t="b">
        <v>0</v>
      </c>
      <c r="R3284">
        <v>237</v>
      </c>
      <c r="S3284" t="b">
        <v>1</v>
      </c>
      <c r="T3284" t="s">
        <v>8271</v>
      </c>
      <c r="U3284" s="8">
        <v>1.026467741935484</v>
      </c>
      <c r="V3284" s="17">
        <f t="shared" si="306"/>
        <v>134.26371308016877</v>
      </c>
      <c r="W3284" t="s">
        <v>8317</v>
      </c>
      <c r="X3284" t="s">
        <v>8318</v>
      </c>
    </row>
    <row r="3285" spans="1:24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21">
        <f t="shared" si="307"/>
        <v>42444.985972222225</v>
      </c>
      <c r="L3285" s="24">
        <v>42444.985972222225</v>
      </c>
      <c r="M3285" s="27">
        <f t="shared" si="308"/>
        <v>3</v>
      </c>
      <c r="N3285" s="27">
        <f t="shared" si="309"/>
        <v>2016</v>
      </c>
      <c r="O3285" s="25" t="str">
        <f t="shared" si="310"/>
        <v>Mar</v>
      </c>
      <c r="P3285" s="19">
        <f t="shared" si="311"/>
        <v>42488.985972222225</v>
      </c>
      <c r="Q3285" t="b">
        <v>0</v>
      </c>
      <c r="R3285">
        <v>47</v>
      </c>
      <c r="S3285" t="b">
        <v>1</v>
      </c>
      <c r="T3285" t="s">
        <v>8271</v>
      </c>
      <c r="U3285" s="8">
        <v>1.0475000000000001</v>
      </c>
      <c r="V3285" s="17">
        <f t="shared" si="306"/>
        <v>17.829787234042552</v>
      </c>
      <c r="W3285" t="s">
        <v>8317</v>
      </c>
      <c r="X3285" t="s">
        <v>8318</v>
      </c>
    </row>
    <row r="3286" spans="1:24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21">
        <f t="shared" si="307"/>
        <v>42379.535856481474</v>
      </c>
      <c r="L3286" s="24">
        <v>42379.535856481481</v>
      </c>
      <c r="M3286" s="27">
        <f t="shared" si="308"/>
        <v>1</v>
      </c>
      <c r="N3286" s="27">
        <f t="shared" si="309"/>
        <v>2016</v>
      </c>
      <c r="O3286" s="25" t="str">
        <f t="shared" si="310"/>
        <v>Jan</v>
      </c>
      <c r="P3286" s="19">
        <f t="shared" si="311"/>
        <v>42410.666666666664</v>
      </c>
      <c r="Q3286" t="b">
        <v>0</v>
      </c>
      <c r="R3286">
        <v>15</v>
      </c>
      <c r="S3286" t="b">
        <v>1</v>
      </c>
      <c r="T3286" t="s">
        <v>8271</v>
      </c>
      <c r="U3286" s="8">
        <v>1.016</v>
      </c>
      <c r="V3286" s="17">
        <f t="shared" si="306"/>
        <v>203.2</v>
      </c>
      <c r="W3286" t="s">
        <v>8317</v>
      </c>
      <c r="X3286" t="s">
        <v>8318</v>
      </c>
    </row>
    <row r="3287" spans="1:24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21">
        <f t="shared" si="307"/>
        <v>42380.676539351851</v>
      </c>
      <c r="L3287" s="24">
        <v>42380.676539351851</v>
      </c>
      <c r="M3287" s="27">
        <f t="shared" si="308"/>
        <v>1</v>
      </c>
      <c r="N3287" s="27">
        <f t="shared" si="309"/>
        <v>2016</v>
      </c>
      <c r="O3287" s="25" t="str">
        <f t="shared" si="310"/>
        <v>Jan</v>
      </c>
      <c r="P3287" s="19">
        <f t="shared" si="311"/>
        <v>42398.040972222218</v>
      </c>
      <c r="Q3287" t="b">
        <v>0</v>
      </c>
      <c r="R3287">
        <v>81</v>
      </c>
      <c r="S3287" t="b">
        <v>1</v>
      </c>
      <c r="T3287" t="s">
        <v>8271</v>
      </c>
      <c r="U3287" s="8">
        <v>1.1210242048409682</v>
      </c>
      <c r="V3287" s="17">
        <f t="shared" si="306"/>
        <v>69.18518518518519</v>
      </c>
      <c r="W3287" t="s">
        <v>8317</v>
      </c>
      <c r="X3287" t="s">
        <v>8318</v>
      </c>
    </row>
    <row r="3288" spans="1:24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21">
        <f t="shared" si="307"/>
        <v>42762.734097222223</v>
      </c>
      <c r="L3288" s="24">
        <v>42762.734097222223</v>
      </c>
      <c r="M3288" s="27">
        <f t="shared" si="308"/>
        <v>1</v>
      </c>
      <c r="N3288" s="27">
        <f t="shared" si="309"/>
        <v>2017</v>
      </c>
      <c r="O3288" s="25" t="str">
        <f t="shared" si="310"/>
        <v>Jan</v>
      </c>
      <c r="P3288" s="19">
        <f t="shared" si="311"/>
        <v>42793.999999999993</v>
      </c>
      <c r="Q3288" t="b">
        <v>0</v>
      </c>
      <c r="R3288">
        <v>122</v>
      </c>
      <c r="S3288" t="b">
        <v>1</v>
      </c>
      <c r="T3288" t="s">
        <v>8271</v>
      </c>
      <c r="U3288" s="8">
        <v>1.0176666666666667</v>
      </c>
      <c r="V3288" s="17">
        <f t="shared" si="306"/>
        <v>125.12295081967213</v>
      </c>
      <c r="W3288" t="s">
        <v>8317</v>
      </c>
      <c r="X3288" t="s">
        <v>8318</v>
      </c>
    </row>
    <row r="3289" spans="1:24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21">
        <f t="shared" si="307"/>
        <v>42567.631736111107</v>
      </c>
      <c r="L3289" s="24">
        <v>42567.631736111114</v>
      </c>
      <c r="M3289" s="27">
        <f t="shared" si="308"/>
        <v>7</v>
      </c>
      <c r="N3289" s="27">
        <f t="shared" si="309"/>
        <v>2016</v>
      </c>
      <c r="O3289" s="25" t="str">
        <f t="shared" si="310"/>
        <v>Jul</v>
      </c>
      <c r="P3289" s="19">
        <f t="shared" si="311"/>
        <v>42597.631736111107</v>
      </c>
      <c r="Q3289" t="b">
        <v>0</v>
      </c>
      <c r="R3289">
        <v>34</v>
      </c>
      <c r="S3289" t="b">
        <v>1</v>
      </c>
      <c r="T3289" t="s">
        <v>8271</v>
      </c>
      <c r="U3289" s="8">
        <v>1</v>
      </c>
      <c r="V3289" s="17">
        <f t="shared" si="306"/>
        <v>73.529411764705884</v>
      </c>
      <c r="W3289" t="s">
        <v>8317</v>
      </c>
      <c r="X3289" t="s">
        <v>8318</v>
      </c>
    </row>
    <row r="3290" spans="1:24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21">
        <f t="shared" si="307"/>
        <v>42311.541990740741</v>
      </c>
      <c r="L3290" s="24">
        <v>42311.541990740741</v>
      </c>
      <c r="M3290" s="27">
        <f t="shared" si="308"/>
        <v>11</v>
      </c>
      <c r="N3290" s="27">
        <f t="shared" si="309"/>
        <v>2015</v>
      </c>
      <c r="O3290" s="25" t="str">
        <f t="shared" si="310"/>
        <v>Nov</v>
      </c>
      <c r="P3290" s="19">
        <f t="shared" si="311"/>
        <v>42336.541990740741</v>
      </c>
      <c r="Q3290" t="b">
        <v>0</v>
      </c>
      <c r="R3290">
        <v>207</v>
      </c>
      <c r="S3290" t="b">
        <v>1</v>
      </c>
      <c r="T3290" t="s">
        <v>8271</v>
      </c>
      <c r="U3290" s="8">
        <v>1.0026489999999999</v>
      </c>
      <c r="V3290" s="17">
        <f t="shared" si="306"/>
        <v>48.437149758454105</v>
      </c>
      <c r="W3290" t="s">
        <v>8317</v>
      </c>
      <c r="X3290" t="s">
        <v>8318</v>
      </c>
    </row>
    <row r="3291" spans="1:24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21">
        <f t="shared" si="307"/>
        <v>42505.566145833327</v>
      </c>
      <c r="L3291" s="24">
        <v>42505.566145833334</v>
      </c>
      <c r="M3291" s="27">
        <f t="shared" si="308"/>
        <v>5</v>
      </c>
      <c r="N3291" s="27">
        <f t="shared" si="309"/>
        <v>2016</v>
      </c>
      <c r="O3291" s="25" t="str">
        <f t="shared" si="310"/>
        <v>May</v>
      </c>
      <c r="P3291" s="19">
        <f t="shared" si="311"/>
        <v>42541.749999999993</v>
      </c>
      <c r="Q3291" t="b">
        <v>0</v>
      </c>
      <c r="R3291">
        <v>25</v>
      </c>
      <c r="S3291" t="b">
        <v>1</v>
      </c>
      <c r="T3291" t="s">
        <v>8271</v>
      </c>
      <c r="U3291" s="8">
        <v>1.3304200000000002</v>
      </c>
      <c r="V3291" s="17">
        <f t="shared" si="306"/>
        <v>26.608400000000003</v>
      </c>
      <c r="W3291" t="s">
        <v>8317</v>
      </c>
      <c r="X3291" t="s">
        <v>8318</v>
      </c>
    </row>
    <row r="3292" spans="1:24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21">
        <f t="shared" si="307"/>
        <v>42758.159745370365</v>
      </c>
      <c r="L3292" s="24">
        <v>42758.159745370373</v>
      </c>
      <c r="M3292" s="27">
        <f t="shared" si="308"/>
        <v>1</v>
      </c>
      <c r="N3292" s="27">
        <f t="shared" si="309"/>
        <v>2017</v>
      </c>
      <c r="O3292" s="25" t="str">
        <f t="shared" si="310"/>
        <v>Jan</v>
      </c>
      <c r="P3292" s="19">
        <f t="shared" si="311"/>
        <v>42786.159745370365</v>
      </c>
      <c r="Q3292" t="b">
        <v>0</v>
      </c>
      <c r="R3292">
        <v>72</v>
      </c>
      <c r="S3292" t="b">
        <v>1</v>
      </c>
      <c r="T3292" t="s">
        <v>8271</v>
      </c>
      <c r="U3292" s="8">
        <v>1.212</v>
      </c>
      <c r="V3292" s="17">
        <f t="shared" si="306"/>
        <v>33.666666666666664</v>
      </c>
      <c r="W3292" t="s">
        <v>8317</v>
      </c>
      <c r="X3292" t="s">
        <v>8318</v>
      </c>
    </row>
    <row r="3293" spans="1:24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21">
        <f t="shared" si="307"/>
        <v>42775.306608796294</v>
      </c>
      <c r="L3293" s="24">
        <v>42775.306608796294</v>
      </c>
      <c r="M3293" s="27">
        <f t="shared" si="308"/>
        <v>2</v>
      </c>
      <c r="N3293" s="27">
        <f t="shared" si="309"/>
        <v>2017</v>
      </c>
      <c r="O3293" s="25" t="str">
        <f t="shared" si="310"/>
        <v>Feb</v>
      </c>
      <c r="P3293" s="19">
        <f t="shared" si="311"/>
        <v>42805.306608796294</v>
      </c>
      <c r="Q3293" t="b">
        <v>0</v>
      </c>
      <c r="R3293">
        <v>14</v>
      </c>
      <c r="S3293" t="b">
        <v>1</v>
      </c>
      <c r="T3293" t="s">
        <v>8271</v>
      </c>
      <c r="U3293" s="8">
        <v>1.1399999999999999</v>
      </c>
      <c r="V3293" s="17">
        <f t="shared" si="306"/>
        <v>40.714285714285715</v>
      </c>
      <c r="W3293" t="s">
        <v>8317</v>
      </c>
      <c r="X3293" t="s">
        <v>8318</v>
      </c>
    </row>
    <row r="3294" spans="1:24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21">
        <f t="shared" si="307"/>
        <v>42232.494212962956</v>
      </c>
      <c r="L3294" s="24">
        <v>42232.494212962964</v>
      </c>
      <c r="M3294" s="27">
        <f t="shared" si="308"/>
        <v>8</v>
      </c>
      <c r="N3294" s="27">
        <f t="shared" si="309"/>
        <v>2015</v>
      </c>
      <c r="O3294" s="25" t="str">
        <f t="shared" si="310"/>
        <v>Aug</v>
      </c>
      <c r="P3294" s="19">
        <f t="shared" si="311"/>
        <v>42263.957638888889</v>
      </c>
      <c r="Q3294" t="b">
        <v>0</v>
      </c>
      <c r="R3294">
        <v>15</v>
      </c>
      <c r="S3294" t="b">
        <v>1</v>
      </c>
      <c r="T3294" t="s">
        <v>8271</v>
      </c>
      <c r="U3294" s="8">
        <v>2.8613861386138613</v>
      </c>
      <c r="V3294" s="17">
        <f t="shared" si="306"/>
        <v>19.266666666666666</v>
      </c>
      <c r="W3294" t="s">
        <v>8317</v>
      </c>
      <c r="X3294" t="s">
        <v>8318</v>
      </c>
    </row>
    <row r="3295" spans="1:24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21">
        <f t="shared" si="307"/>
        <v>42282.561898148146</v>
      </c>
      <c r="L3295" s="24">
        <v>42282.561898148146</v>
      </c>
      <c r="M3295" s="27">
        <f t="shared" si="308"/>
        <v>10</v>
      </c>
      <c r="N3295" s="27">
        <f t="shared" si="309"/>
        <v>2015</v>
      </c>
      <c r="O3295" s="25" t="str">
        <f t="shared" si="310"/>
        <v>Oct</v>
      </c>
      <c r="P3295" s="19">
        <f t="shared" si="311"/>
        <v>42342.603564814817</v>
      </c>
      <c r="Q3295" t="b">
        <v>0</v>
      </c>
      <c r="R3295">
        <v>91</v>
      </c>
      <c r="S3295" t="b">
        <v>1</v>
      </c>
      <c r="T3295" t="s">
        <v>8271</v>
      </c>
      <c r="U3295" s="8">
        <v>1.7044444444444444</v>
      </c>
      <c r="V3295" s="17">
        <f t="shared" si="306"/>
        <v>84.285714285714292</v>
      </c>
      <c r="W3295" t="s">
        <v>8317</v>
      </c>
      <c r="X3295" t="s">
        <v>8318</v>
      </c>
    </row>
    <row r="3296" spans="1:24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21">
        <f t="shared" si="307"/>
        <v>42768.217037037037</v>
      </c>
      <c r="L3296" s="24">
        <v>42768.217037037037</v>
      </c>
      <c r="M3296" s="27">
        <f t="shared" si="308"/>
        <v>2</v>
      </c>
      <c r="N3296" s="27">
        <f t="shared" si="309"/>
        <v>2017</v>
      </c>
      <c r="O3296" s="25" t="str">
        <f t="shared" si="310"/>
        <v>Feb</v>
      </c>
      <c r="P3296" s="19">
        <f t="shared" si="311"/>
        <v>42798.217037037037</v>
      </c>
      <c r="Q3296" t="b">
        <v>0</v>
      </c>
      <c r="R3296">
        <v>24</v>
      </c>
      <c r="S3296" t="b">
        <v>1</v>
      </c>
      <c r="T3296" t="s">
        <v>8271</v>
      </c>
      <c r="U3296" s="8">
        <v>1.1833333333333333</v>
      </c>
      <c r="V3296" s="17">
        <f t="shared" si="306"/>
        <v>29.583333333333332</v>
      </c>
      <c r="W3296" t="s">
        <v>8317</v>
      </c>
      <c r="X3296" t="s">
        <v>8318</v>
      </c>
    </row>
    <row r="3297" spans="1:24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21">
        <f t="shared" si="307"/>
        <v>42141.33280092592</v>
      </c>
      <c r="L3297" s="24">
        <v>42141.332800925928</v>
      </c>
      <c r="M3297" s="27">
        <f t="shared" si="308"/>
        <v>5</v>
      </c>
      <c r="N3297" s="27">
        <f t="shared" si="309"/>
        <v>2015</v>
      </c>
      <c r="O3297" s="25" t="str">
        <f t="shared" si="310"/>
        <v>May</v>
      </c>
      <c r="P3297" s="19">
        <f t="shared" si="311"/>
        <v>42171.33280092592</v>
      </c>
      <c r="Q3297" t="b">
        <v>0</v>
      </c>
      <c r="R3297">
        <v>27</v>
      </c>
      <c r="S3297" t="b">
        <v>1</v>
      </c>
      <c r="T3297" t="s">
        <v>8271</v>
      </c>
      <c r="U3297" s="8">
        <v>1.0285857142857142</v>
      </c>
      <c r="V3297" s="17">
        <f t="shared" si="306"/>
        <v>26.667037037037037</v>
      </c>
      <c r="W3297" t="s">
        <v>8317</v>
      </c>
      <c r="X3297" t="s">
        <v>8318</v>
      </c>
    </row>
    <row r="3298" spans="1:24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21">
        <f t="shared" si="307"/>
        <v>42609.234131944446</v>
      </c>
      <c r="L3298" s="24">
        <v>42609.234131944446</v>
      </c>
      <c r="M3298" s="27">
        <f t="shared" si="308"/>
        <v>8</v>
      </c>
      <c r="N3298" s="27">
        <f t="shared" si="309"/>
        <v>2016</v>
      </c>
      <c r="O3298" s="25" t="str">
        <f t="shared" si="310"/>
        <v>Aug</v>
      </c>
      <c r="P3298" s="19">
        <f t="shared" si="311"/>
        <v>42639.234131944446</v>
      </c>
      <c r="Q3298" t="b">
        <v>0</v>
      </c>
      <c r="R3298">
        <v>47</v>
      </c>
      <c r="S3298" t="b">
        <v>1</v>
      </c>
      <c r="T3298" t="s">
        <v>8271</v>
      </c>
      <c r="U3298" s="8">
        <v>1.4406666666666668</v>
      </c>
      <c r="V3298" s="17">
        <f t="shared" si="306"/>
        <v>45.978723404255319</v>
      </c>
      <c r="W3298" t="s">
        <v>8317</v>
      </c>
      <c r="X3298" t="s">
        <v>8318</v>
      </c>
    </row>
    <row r="3299" spans="1:24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21">
        <f t="shared" si="307"/>
        <v>42309.54828703704</v>
      </c>
      <c r="L3299" s="24">
        <v>42309.54828703704</v>
      </c>
      <c r="M3299" s="27">
        <f t="shared" si="308"/>
        <v>11</v>
      </c>
      <c r="N3299" s="27">
        <f t="shared" si="309"/>
        <v>2015</v>
      </c>
      <c r="O3299" s="25" t="str">
        <f t="shared" si="310"/>
        <v>Nov</v>
      </c>
      <c r="P3299" s="19">
        <f t="shared" si="311"/>
        <v>42330.708333333336</v>
      </c>
      <c r="Q3299" t="b">
        <v>0</v>
      </c>
      <c r="R3299">
        <v>44</v>
      </c>
      <c r="S3299" t="b">
        <v>1</v>
      </c>
      <c r="T3299" t="s">
        <v>8271</v>
      </c>
      <c r="U3299" s="8">
        <v>1.0007272727272727</v>
      </c>
      <c r="V3299" s="17">
        <f t="shared" si="306"/>
        <v>125.09090909090909</v>
      </c>
      <c r="W3299" t="s">
        <v>8317</v>
      </c>
      <c r="X3299" t="s">
        <v>8318</v>
      </c>
    </row>
    <row r="3300" spans="1:24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21">
        <f t="shared" si="307"/>
        <v>42193.563148148147</v>
      </c>
      <c r="L3300" s="24">
        <v>42193.563148148147</v>
      </c>
      <c r="M3300" s="27">
        <f t="shared" si="308"/>
        <v>7</v>
      </c>
      <c r="N3300" s="27">
        <f t="shared" si="309"/>
        <v>2015</v>
      </c>
      <c r="O3300" s="25" t="str">
        <f t="shared" si="310"/>
        <v>Jul</v>
      </c>
      <c r="P3300" s="19">
        <f t="shared" si="311"/>
        <v>42212.749305555553</v>
      </c>
      <c r="Q3300" t="b">
        <v>0</v>
      </c>
      <c r="R3300">
        <v>72</v>
      </c>
      <c r="S3300" t="b">
        <v>1</v>
      </c>
      <c r="T3300" t="s">
        <v>8271</v>
      </c>
      <c r="U3300" s="8">
        <v>1.0173000000000001</v>
      </c>
      <c r="V3300" s="17">
        <f t="shared" si="306"/>
        <v>141.29166666666666</v>
      </c>
      <c r="W3300" t="s">
        <v>8317</v>
      </c>
      <c r="X3300" t="s">
        <v>8318</v>
      </c>
    </row>
    <row r="3301" spans="1:24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21">
        <f t="shared" si="307"/>
        <v>42239.749629629623</v>
      </c>
      <c r="L3301" s="24">
        <v>42239.74962962963</v>
      </c>
      <c r="M3301" s="27">
        <f t="shared" si="308"/>
        <v>8</v>
      </c>
      <c r="N3301" s="27">
        <f t="shared" si="309"/>
        <v>2015</v>
      </c>
      <c r="O3301" s="25" t="str">
        <f t="shared" si="310"/>
        <v>Aug</v>
      </c>
      <c r="P3301" s="19">
        <f t="shared" si="311"/>
        <v>42259.791666666664</v>
      </c>
      <c r="Q3301" t="b">
        <v>0</v>
      </c>
      <c r="R3301">
        <v>63</v>
      </c>
      <c r="S3301" t="b">
        <v>1</v>
      </c>
      <c r="T3301" t="s">
        <v>8271</v>
      </c>
      <c r="U3301" s="8">
        <v>1.1619999999999999</v>
      </c>
      <c r="V3301" s="17">
        <f t="shared" si="306"/>
        <v>55.333333333333336</v>
      </c>
      <c r="W3301" t="s">
        <v>8317</v>
      </c>
      <c r="X3301" t="s">
        <v>8318</v>
      </c>
    </row>
    <row r="3302" spans="1:24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21">
        <f t="shared" si="307"/>
        <v>42261.709062499998</v>
      </c>
      <c r="L3302" s="24">
        <v>42261.709062499998</v>
      </c>
      <c r="M3302" s="27">
        <f t="shared" si="308"/>
        <v>9</v>
      </c>
      <c r="N3302" s="27">
        <f t="shared" si="309"/>
        <v>2015</v>
      </c>
      <c r="O3302" s="25" t="str">
        <f t="shared" si="310"/>
        <v>Sep</v>
      </c>
      <c r="P3302" s="19">
        <f t="shared" si="311"/>
        <v>42291.709062499998</v>
      </c>
      <c r="Q3302" t="b">
        <v>0</v>
      </c>
      <c r="R3302">
        <v>88</v>
      </c>
      <c r="S3302" t="b">
        <v>1</v>
      </c>
      <c r="T3302" t="s">
        <v>8271</v>
      </c>
      <c r="U3302" s="8">
        <v>1.3616666666666666</v>
      </c>
      <c r="V3302" s="17">
        <f t="shared" si="306"/>
        <v>46.420454545454547</v>
      </c>
      <c r="W3302" t="s">
        <v>8317</v>
      </c>
      <c r="X3302" t="s">
        <v>8318</v>
      </c>
    </row>
    <row r="3303" spans="1:24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21">
        <f t="shared" si="307"/>
        <v>42102.535439814812</v>
      </c>
      <c r="L3303" s="24">
        <v>42102.535439814812</v>
      </c>
      <c r="M3303" s="27">
        <f t="shared" si="308"/>
        <v>4</v>
      </c>
      <c r="N3303" s="27">
        <f t="shared" si="309"/>
        <v>2015</v>
      </c>
      <c r="O3303" s="25" t="str">
        <f t="shared" si="310"/>
        <v>Apr</v>
      </c>
      <c r="P3303" s="19">
        <f t="shared" si="311"/>
        <v>42123.535439814812</v>
      </c>
      <c r="Q3303" t="b">
        <v>0</v>
      </c>
      <c r="R3303">
        <v>70</v>
      </c>
      <c r="S3303" t="b">
        <v>1</v>
      </c>
      <c r="T3303" t="s">
        <v>8271</v>
      </c>
      <c r="U3303" s="8">
        <v>1.3346666666666667</v>
      </c>
      <c r="V3303" s="17">
        <f t="shared" si="306"/>
        <v>57.2</v>
      </c>
      <c r="W3303" t="s">
        <v>8317</v>
      </c>
      <c r="X3303" t="s">
        <v>8318</v>
      </c>
    </row>
    <row r="3304" spans="1:24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21">
        <f t="shared" si="307"/>
        <v>42538.527499999997</v>
      </c>
      <c r="L3304" s="24">
        <v>42538.527499999997</v>
      </c>
      <c r="M3304" s="27">
        <f t="shared" si="308"/>
        <v>6</v>
      </c>
      <c r="N3304" s="27">
        <f t="shared" si="309"/>
        <v>2016</v>
      </c>
      <c r="O3304" s="25" t="str">
        <f t="shared" si="310"/>
        <v>Jun</v>
      </c>
      <c r="P3304" s="19">
        <f t="shared" si="311"/>
        <v>42583.082638888889</v>
      </c>
      <c r="Q3304" t="b">
        <v>0</v>
      </c>
      <c r="R3304">
        <v>50</v>
      </c>
      <c r="S3304" t="b">
        <v>1</v>
      </c>
      <c r="T3304" t="s">
        <v>8271</v>
      </c>
      <c r="U3304" s="8">
        <v>1.0339285714285715</v>
      </c>
      <c r="V3304" s="17">
        <f t="shared" si="306"/>
        <v>173.7</v>
      </c>
      <c r="W3304" t="s">
        <v>8317</v>
      </c>
      <c r="X3304" t="s">
        <v>8318</v>
      </c>
    </row>
    <row r="3305" spans="1:24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21">
        <f t="shared" si="307"/>
        <v>42681.143240740734</v>
      </c>
      <c r="L3305" s="24">
        <v>42681.143240740741</v>
      </c>
      <c r="M3305" s="27">
        <f t="shared" si="308"/>
        <v>11</v>
      </c>
      <c r="N3305" s="27">
        <f t="shared" si="309"/>
        <v>2016</v>
      </c>
      <c r="O3305" s="25" t="str">
        <f t="shared" si="310"/>
        <v>Nov</v>
      </c>
      <c r="P3305" s="19">
        <f t="shared" si="311"/>
        <v>42711.143240740734</v>
      </c>
      <c r="Q3305" t="b">
        <v>0</v>
      </c>
      <c r="R3305">
        <v>35</v>
      </c>
      <c r="S3305" t="b">
        <v>1</v>
      </c>
      <c r="T3305" t="s">
        <v>8271</v>
      </c>
      <c r="U3305" s="8">
        <v>1.1588888888888889</v>
      </c>
      <c r="V3305" s="17">
        <f t="shared" si="306"/>
        <v>59.6</v>
      </c>
      <c r="W3305" t="s">
        <v>8317</v>
      </c>
      <c r="X3305" t="s">
        <v>8318</v>
      </c>
    </row>
    <row r="3306" spans="1:24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21">
        <f t="shared" si="307"/>
        <v>42056.443101851844</v>
      </c>
      <c r="L3306" s="24">
        <v>42056.443101851852</v>
      </c>
      <c r="M3306" s="27">
        <f t="shared" si="308"/>
        <v>2</v>
      </c>
      <c r="N3306" s="27">
        <f t="shared" si="309"/>
        <v>2015</v>
      </c>
      <c r="O3306" s="25" t="str">
        <f t="shared" si="310"/>
        <v>Feb</v>
      </c>
      <c r="P3306" s="19">
        <f t="shared" si="311"/>
        <v>42091.401435185187</v>
      </c>
      <c r="Q3306" t="b">
        <v>0</v>
      </c>
      <c r="R3306">
        <v>175</v>
      </c>
      <c r="S3306" t="b">
        <v>1</v>
      </c>
      <c r="T3306" t="s">
        <v>8271</v>
      </c>
      <c r="U3306" s="8">
        <v>1.0451666666666666</v>
      </c>
      <c r="V3306" s="17">
        <f t="shared" si="306"/>
        <v>89.585714285714289</v>
      </c>
      <c r="W3306" t="s">
        <v>8317</v>
      </c>
      <c r="X3306" t="s">
        <v>8318</v>
      </c>
    </row>
    <row r="3307" spans="1:24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21">
        <f t="shared" si="307"/>
        <v>42696.41611111111</v>
      </c>
      <c r="L3307" s="24">
        <v>42696.41611111111</v>
      </c>
      <c r="M3307" s="27">
        <f t="shared" si="308"/>
        <v>11</v>
      </c>
      <c r="N3307" s="27">
        <f t="shared" si="309"/>
        <v>2016</v>
      </c>
      <c r="O3307" s="25" t="str">
        <f t="shared" si="310"/>
        <v>Nov</v>
      </c>
      <c r="P3307" s="19">
        <f t="shared" si="311"/>
        <v>42726.41611111111</v>
      </c>
      <c r="Q3307" t="b">
        <v>0</v>
      </c>
      <c r="R3307">
        <v>20</v>
      </c>
      <c r="S3307" t="b">
        <v>1</v>
      </c>
      <c r="T3307" t="s">
        <v>8271</v>
      </c>
      <c r="U3307" s="8">
        <v>1.0202500000000001</v>
      </c>
      <c r="V3307" s="17">
        <f t="shared" si="306"/>
        <v>204.05</v>
      </c>
      <c r="W3307" t="s">
        <v>8317</v>
      </c>
      <c r="X3307" t="s">
        <v>8318</v>
      </c>
    </row>
    <row r="3308" spans="1:24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21">
        <f t="shared" si="307"/>
        <v>42186.647546296292</v>
      </c>
      <c r="L3308" s="24">
        <v>42186.647546296299</v>
      </c>
      <c r="M3308" s="27">
        <f t="shared" si="308"/>
        <v>7</v>
      </c>
      <c r="N3308" s="27">
        <f t="shared" si="309"/>
        <v>2015</v>
      </c>
      <c r="O3308" s="25" t="str">
        <f t="shared" si="310"/>
        <v>Jul</v>
      </c>
      <c r="P3308" s="19">
        <f t="shared" si="311"/>
        <v>42216.647546296292</v>
      </c>
      <c r="Q3308" t="b">
        <v>0</v>
      </c>
      <c r="R3308">
        <v>54</v>
      </c>
      <c r="S3308" t="b">
        <v>1</v>
      </c>
      <c r="T3308" t="s">
        <v>8271</v>
      </c>
      <c r="U3308" s="8">
        <v>1.7533333333333334</v>
      </c>
      <c r="V3308" s="17">
        <f t="shared" si="306"/>
        <v>48.703703703703702</v>
      </c>
      <c r="W3308" t="s">
        <v>8317</v>
      </c>
      <c r="X3308" t="s">
        <v>8318</v>
      </c>
    </row>
    <row r="3309" spans="1:24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21">
        <f t="shared" si="307"/>
        <v>42493.010902777773</v>
      </c>
      <c r="L3309" s="24">
        <v>42493.01090277778</v>
      </c>
      <c r="M3309" s="27">
        <f t="shared" si="308"/>
        <v>5</v>
      </c>
      <c r="N3309" s="27">
        <f t="shared" si="309"/>
        <v>2016</v>
      </c>
      <c r="O3309" s="25" t="str">
        <f t="shared" si="310"/>
        <v>May</v>
      </c>
      <c r="P3309" s="19">
        <f t="shared" si="311"/>
        <v>42530.916666666664</v>
      </c>
      <c r="Q3309" t="b">
        <v>0</v>
      </c>
      <c r="R3309">
        <v>20</v>
      </c>
      <c r="S3309" t="b">
        <v>1</v>
      </c>
      <c r="T3309" t="s">
        <v>8271</v>
      </c>
      <c r="U3309" s="8">
        <v>1.0668</v>
      </c>
      <c r="V3309" s="17">
        <f t="shared" si="306"/>
        <v>53.339999999999996</v>
      </c>
      <c r="W3309" t="s">
        <v>8317</v>
      </c>
      <c r="X3309" t="s">
        <v>8318</v>
      </c>
    </row>
    <row r="3310" spans="1:24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21">
        <f t="shared" si="307"/>
        <v>42474.848831018513</v>
      </c>
      <c r="L3310" s="24">
        <v>42474.84883101852</v>
      </c>
      <c r="M3310" s="27">
        <f t="shared" si="308"/>
        <v>4</v>
      </c>
      <c r="N3310" s="27">
        <f t="shared" si="309"/>
        <v>2016</v>
      </c>
      <c r="O3310" s="25" t="str">
        <f t="shared" si="310"/>
        <v>Apr</v>
      </c>
      <c r="P3310" s="19">
        <f t="shared" si="311"/>
        <v>42504.848831018513</v>
      </c>
      <c r="Q3310" t="b">
        <v>0</v>
      </c>
      <c r="R3310">
        <v>57</v>
      </c>
      <c r="S3310" t="b">
        <v>1</v>
      </c>
      <c r="T3310" t="s">
        <v>8271</v>
      </c>
      <c r="U3310" s="8">
        <v>1.2228571428571429</v>
      </c>
      <c r="V3310" s="17">
        <f t="shared" si="306"/>
        <v>75.087719298245617</v>
      </c>
      <c r="W3310" t="s">
        <v>8317</v>
      </c>
      <c r="X3310" t="s">
        <v>8318</v>
      </c>
    </row>
    <row r="3311" spans="1:24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21">
        <f t="shared" si="307"/>
        <v>42452.668576388889</v>
      </c>
      <c r="L3311" s="24">
        <v>42452.668576388889</v>
      </c>
      <c r="M3311" s="27">
        <f t="shared" si="308"/>
        <v>3</v>
      </c>
      <c r="N3311" s="27">
        <f t="shared" si="309"/>
        <v>2016</v>
      </c>
      <c r="O3311" s="25" t="str">
        <f t="shared" si="310"/>
        <v>Mar</v>
      </c>
      <c r="P3311" s="19">
        <f t="shared" si="311"/>
        <v>42473.668576388889</v>
      </c>
      <c r="Q3311" t="b">
        <v>0</v>
      </c>
      <c r="R3311">
        <v>31</v>
      </c>
      <c r="S3311" t="b">
        <v>1</v>
      </c>
      <c r="T3311" t="s">
        <v>8271</v>
      </c>
      <c r="U3311" s="8">
        <v>1.5942857142857143</v>
      </c>
      <c r="V3311" s="17">
        <f t="shared" si="306"/>
        <v>18</v>
      </c>
      <c r="W3311" t="s">
        <v>8317</v>
      </c>
      <c r="X3311" t="s">
        <v>8318</v>
      </c>
    </row>
    <row r="3312" spans="1:24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21">
        <f t="shared" si="307"/>
        <v>42628.441874999997</v>
      </c>
      <c r="L3312" s="24">
        <v>42628.441874999997</v>
      </c>
      <c r="M3312" s="27">
        <f t="shared" si="308"/>
        <v>9</v>
      </c>
      <c r="N3312" s="27">
        <f t="shared" si="309"/>
        <v>2016</v>
      </c>
      <c r="O3312" s="25" t="str">
        <f t="shared" si="310"/>
        <v>Sep</v>
      </c>
      <c r="P3312" s="19">
        <f t="shared" si="311"/>
        <v>42659.441874999997</v>
      </c>
      <c r="Q3312" t="b">
        <v>0</v>
      </c>
      <c r="R3312">
        <v>31</v>
      </c>
      <c r="S3312" t="b">
        <v>1</v>
      </c>
      <c r="T3312" t="s">
        <v>8271</v>
      </c>
      <c r="U3312" s="8">
        <v>1.0007692307692309</v>
      </c>
      <c r="V3312" s="17">
        <f t="shared" si="306"/>
        <v>209.83870967741936</v>
      </c>
      <c r="W3312" t="s">
        <v>8317</v>
      </c>
      <c r="X3312" t="s">
        <v>8318</v>
      </c>
    </row>
    <row r="3313" spans="1:24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21">
        <f t="shared" si="307"/>
        <v>42253.720196759255</v>
      </c>
      <c r="L3313" s="24">
        <v>42253.720196759263</v>
      </c>
      <c r="M3313" s="27">
        <f t="shared" si="308"/>
        <v>9</v>
      </c>
      <c r="N3313" s="27">
        <f t="shared" si="309"/>
        <v>2015</v>
      </c>
      <c r="O3313" s="25" t="str">
        <f t="shared" si="310"/>
        <v>Sep</v>
      </c>
      <c r="P3313" s="19">
        <f t="shared" si="311"/>
        <v>42283.720196759255</v>
      </c>
      <c r="Q3313" t="b">
        <v>0</v>
      </c>
      <c r="R3313">
        <v>45</v>
      </c>
      <c r="S3313" t="b">
        <v>1</v>
      </c>
      <c r="T3313" t="s">
        <v>8271</v>
      </c>
      <c r="U3313" s="8">
        <v>1.0984</v>
      </c>
      <c r="V3313" s="17">
        <f t="shared" si="306"/>
        <v>61.022222222222226</v>
      </c>
      <c r="W3313" t="s">
        <v>8317</v>
      </c>
      <c r="X3313" t="s">
        <v>8318</v>
      </c>
    </row>
    <row r="3314" spans="1:24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21">
        <f t="shared" si="307"/>
        <v>42264.083449074074</v>
      </c>
      <c r="L3314" s="24">
        <v>42264.083449074074</v>
      </c>
      <c r="M3314" s="27">
        <f t="shared" si="308"/>
        <v>9</v>
      </c>
      <c r="N3314" s="27">
        <f t="shared" si="309"/>
        <v>2015</v>
      </c>
      <c r="O3314" s="25" t="str">
        <f t="shared" si="310"/>
        <v>Sep</v>
      </c>
      <c r="P3314" s="19">
        <f t="shared" si="311"/>
        <v>42294.083449074074</v>
      </c>
      <c r="Q3314" t="b">
        <v>0</v>
      </c>
      <c r="R3314">
        <v>41</v>
      </c>
      <c r="S3314" t="b">
        <v>1</v>
      </c>
      <c r="T3314" t="s">
        <v>8271</v>
      </c>
      <c r="U3314" s="8">
        <v>1.0004</v>
      </c>
      <c r="V3314" s="17">
        <f t="shared" si="306"/>
        <v>61</v>
      </c>
      <c r="W3314" t="s">
        <v>8317</v>
      </c>
      <c r="X3314" t="s">
        <v>8318</v>
      </c>
    </row>
    <row r="3315" spans="1:24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21">
        <f t="shared" si="307"/>
        <v>42664.601226851846</v>
      </c>
      <c r="L3315" s="24">
        <v>42664.601226851853</v>
      </c>
      <c r="M3315" s="27">
        <f t="shared" si="308"/>
        <v>10</v>
      </c>
      <c r="N3315" s="27">
        <f t="shared" si="309"/>
        <v>2016</v>
      </c>
      <c r="O3315" s="25" t="str">
        <f t="shared" si="310"/>
        <v>Oct</v>
      </c>
      <c r="P3315" s="19">
        <f t="shared" si="311"/>
        <v>42685.708333333336</v>
      </c>
      <c r="Q3315" t="b">
        <v>0</v>
      </c>
      <c r="R3315">
        <v>29</v>
      </c>
      <c r="S3315" t="b">
        <v>1</v>
      </c>
      <c r="T3315" t="s">
        <v>8271</v>
      </c>
      <c r="U3315" s="8">
        <v>1.1605000000000001</v>
      </c>
      <c r="V3315" s="17">
        <f t="shared" si="306"/>
        <v>80.034482758620683</v>
      </c>
      <c r="W3315" t="s">
        <v>8317</v>
      </c>
      <c r="X3315" t="s">
        <v>8318</v>
      </c>
    </row>
    <row r="3316" spans="1:24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21">
        <f t="shared" si="307"/>
        <v>42382.036076388882</v>
      </c>
      <c r="L3316" s="24">
        <v>42382.036076388889</v>
      </c>
      <c r="M3316" s="27">
        <f t="shared" si="308"/>
        <v>1</v>
      </c>
      <c r="N3316" s="27">
        <f t="shared" si="309"/>
        <v>2016</v>
      </c>
      <c r="O3316" s="25" t="str">
        <f t="shared" si="310"/>
        <v>Jan</v>
      </c>
      <c r="P3316" s="19">
        <f t="shared" si="311"/>
        <v>42395.833333333336</v>
      </c>
      <c r="Q3316" t="b">
        <v>0</v>
      </c>
      <c r="R3316">
        <v>58</v>
      </c>
      <c r="S3316" t="b">
        <v>1</v>
      </c>
      <c r="T3316" t="s">
        <v>8271</v>
      </c>
      <c r="U3316" s="8">
        <v>2.1074999999999999</v>
      </c>
      <c r="V3316" s="17">
        <f t="shared" si="306"/>
        <v>29.068965517241381</v>
      </c>
      <c r="W3316" t="s">
        <v>8317</v>
      </c>
      <c r="X3316" t="s">
        <v>8318</v>
      </c>
    </row>
    <row r="3317" spans="1:24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21">
        <f t="shared" si="307"/>
        <v>42105.059155092589</v>
      </c>
      <c r="L3317" s="24">
        <v>42105.059155092589</v>
      </c>
      <c r="M3317" s="27">
        <f t="shared" si="308"/>
        <v>4</v>
      </c>
      <c r="N3317" s="27">
        <f t="shared" si="309"/>
        <v>2015</v>
      </c>
      <c r="O3317" s="25" t="str">
        <f t="shared" si="310"/>
        <v>Apr</v>
      </c>
      <c r="P3317" s="19">
        <f t="shared" si="311"/>
        <v>42132.628472222219</v>
      </c>
      <c r="Q3317" t="b">
        <v>0</v>
      </c>
      <c r="R3317">
        <v>89</v>
      </c>
      <c r="S3317" t="b">
        <v>1</v>
      </c>
      <c r="T3317" t="s">
        <v>8271</v>
      </c>
      <c r="U3317" s="8">
        <v>1.1000000000000001</v>
      </c>
      <c r="V3317" s="17">
        <f t="shared" si="306"/>
        <v>49.438202247191015</v>
      </c>
      <c r="W3317" t="s">
        <v>8317</v>
      </c>
      <c r="X3317" t="s">
        <v>8318</v>
      </c>
    </row>
    <row r="3318" spans="1:24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21">
        <f t="shared" si="307"/>
        <v>42466.09538194444</v>
      </c>
      <c r="L3318" s="24">
        <v>42466.095381944448</v>
      </c>
      <c r="M3318" s="27">
        <f t="shared" si="308"/>
        <v>4</v>
      </c>
      <c r="N3318" s="27">
        <f t="shared" si="309"/>
        <v>2016</v>
      </c>
      <c r="O3318" s="25" t="str">
        <f t="shared" si="310"/>
        <v>Apr</v>
      </c>
      <c r="P3318" s="19">
        <f t="shared" si="311"/>
        <v>42496.09538194444</v>
      </c>
      <c r="Q3318" t="b">
        <v>0</v>
      </c>
      <c r="R3318">
        <v>125</v>
      </c>
      <c r="S3318" t="b">
        <v>1</v>
      </c>
      <c r="T3318" t="s">
        <v>8271</v>
      </c>
      <c r="U3318" s="8">
        <v>1.0008673425918038</v>
      </c>
      <c r="V3318" s="17">
        <f t="shared" si="306"/>
        <v>93.977440000000001</v>
      </c>
      <c r="W3318" t="s">
        <v>8317</v>
      </c>
      <c r="X3318" t="s">
        <v>8318</v>
      </c>
    </row>
    <row r="3319" spans="1:24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21">
        <f t="shared" si="307"/>
        <v>41826.662905092591</v>
      </c>
      <c r="L3319" s="24">
        <v>41826.662905092591</v>
      </c>
      <c r="M3319" s="27">
        <f t="shared" si="308"/>
        <v>7</v>
      </c>
      <c r="N3319" s="27">
        <f t="shared" si="309"/>
        <v>2014</v>
      </c>
      <c r="O3319" s="25" t="str">
        <f t="shared" si="310"/>
        <v>Jul</v>
      </c>
      <c r="P3319" s="19">
        <f t="shared" si="311"/>
        <v>41859.370833333327</v>
      </c>
      <c r="Q3319" t="b">
        <v>0</v>
      </c>
      <c r="R3319">
        <v>18</v>
      </c>
      <c r="S3319" t="b">
        <v>1</v>
      </c>
      <c r="T3319" t="s">
        <v>8271</v>
      </c>
      <c r="U3319" s="8">
        <v>1.0619047619047619</v>
      </c>
      <c r="V3319" s="17">
        <f t="shared" si="306"/>
        <v>61.944444444444443</v>
      </c>
      <c r="W3319" t="s">
        <v>8317</v>
      </c>
      <c r="X3319" t="s">
        <v>8318</v>
      </c>
    </row>
    <row r="3320" spans="1:24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21">
        <f t="shared" si="307"/>
        <v>42498.831296296295</v>
      </c>
      <c r="L3320" s="24">
        <v>42498.831296296295</v>
      </c>
      <c r="M3320" s="27">
        <f t="shared" si="308"/>
        <v>5</v>
      </c>
      <c r="N3320" s="27">
        <f t="shared" si="309"/>
        <v>2016</v>
      </c>
      <c r="O3320" s="25" t="str">
        <f t="shared" si="310"/>
        <v>May</v>
      </c>
      <c r="P3320" s="19">
        <f t="shared" si="311"/>
        <v>42528.831296296295</v>
      </c>
      <c r="Q3320" t="b">
        <v>0</v>
      </c>
      <c r="R3320">
        <v>32</v>
      </c>
      <c r="S3320" t="b">
        <v>1</v>
      </c>
      <c r="T3320" t="s">
        <v>8271</v>
      </c>
      <c r="U3320" s="8">
        <v>1.256</v>
      </c>
      <c r="V3320" s="17">
        <f t="shared" si="306"/>
        <v>78.5</v>
      </c>
      <c r="W3320" t="s">
        <v>8317</v>
      </c>
      <c r="X3320" t="s">
        <v>8318</v>
      </c>
    </row>
    <row r="3321" spans="1:24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21">
        <f t="shared" si="307"/>
        <v>42431.093668981477</v>
      </c>
      <c r="L3321" s="24">
        <v>42431.093668981484</v>
      </c>
      <c r="M3321" s="27">
        <f t="shared" si="308"/>
        <v>3</v>
      </c>
      <c r="N3321" s="27">
        <f t="shared" si="309"/>
        <v>2016</v>
      </c>
      <c r="O3321" s="25" t="str">
        <f t="shared" si="310"/>
        <v>Mar</v>
      </c>
      <c r="P3321" s="19">
        <f t="shared" si="311"/>
        <v>42470.895833333336</v>
      </c>
      <c r="Q3321" t="b">
        <v>0</v>
      </c>
      <c r="R3321">
        <v>16</v>
      </c>
      <c r="S3321" t="b">
        <v>1</v>
      </c>
      <c r="T3321" t="s">
        <v>8271</v>
      </c>
      <c r="U3321" s="8">
        <v>1.08</v>
      </c>
      <c r="V3321" s="17">
        <f t="shared" si="306"/>
        <v>33.75</v>
      </c>
      <c r="W3321" t="s">
        <v>8317</v>
      </c>
      <c r="X3321" t="s">
        <v>8318</v>
      </c>
    </row>
    <row r="3322" spans="1:24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21">
        <f t="shared" si="307"/>
        <v>41990.377152777779</v>
      </c>
      <c r="L3322" s="24">
        <v>41990.377152777779</v>
      </c>
      <c r="M3322" s="27">
        <f t="shared" si="308"/>
        <v>12</v>
      </c>
      <c r="N3322" s="27">
        <f t="shared" si="309"/>
        <v>2014</v>
      </c>
      <c r="O3322" s="25" t="str">
        <f t="shared" si="310"/>
        <v>Dec</v>
      </c>
      <c r="P3322" s="19">
        <f t="shared" si="311"/>
        <v>42035.377152777779</v>
      </c>
      <c r="Q3322" t="b">
        <v>0</v>
      </c>
      <c r="R3322">
        <v>38</v>
      </c>
      <c r="S3322" t="b">
        <v>1</v>
      </c>
      <c r="T3322" t="s">
        <v>8271</v>
      </c>
      <c r="U3322" s="8">
        <v>1.01</v>
      </c>
      <c r="V3322" s="17">
        <f t="shared" si="306"/>
        <v>66.44736842105263</v>
      </c>
      <c r="W3322" t="s">
        <v>8317</v>
      </c>
      <c r="X3322" t="s">
        <v>8318</v>
      </c>
    </row>
    <row r="3323" spans="1:24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21">
        <f t="shared" si="307"/>
        <v>42512.837465277778</v>
      </c>
      <c r="L3323" s="24">
        <v>42512.837465277778</v>
      </c>
      <c r="M3323" s="27">
        <f t="shared" si="308"/>
        <v>5</v>
      </c>
      <c r="N3323" s="27">
        <f t="shared" si="309"/>
        <v>2016</v>
      </c>
      <c r="O3323" s="25" t="str">
        <f t="shared" si="310"/>
        <v>May</v>
      </c>
      <c r="P3323" s="19">
        <f t="shared" si="311"/>
        <v>42542.837465277778</v>
      </c>
      <c r="Q3323" t="b">
        <v>0</v>
      </c>
      <c r="R3323">
        <v>15</v>
      </c>
      <c r="S3323" t="b">
        <v>1</v>
      </c>
      <c r="T3323" t="s">
        <v>8271</v>
      </c>
      <c r="U3323" s="8">
        <v>1.0740000000000001</v>
      </c>
      <c r="V3323" s="17">
        <f t="shared" si="306"/>
        <v>35.799999999999997</v>
      </c>
      <c r="W3323" t="s">
        <v>8317</v>
      </c>
      <c r="X3323" t="s">
        <v>8318</v>
      </c>
    </row>
    <row r="3324" spans="1:24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21">
        <f t="shared" si="307"/>
        <v>41913.891956018517</v>
      </c>
      <c r="L3324" s="24">
        <v>41913.891956018517</v>
      </c>
      <c r="M3324" s="27">
        <f t="shared" si="308"/>
        <v>10</v>
      </c>
      <c r="N3324" s="27">
        <f t="shared" si="309"/>
        <v>2014</v>
      </c>
      <c r="O3324" s="25" t="str">
        <f t="shared" si="310"/>
        <v>Oct</v>
      </c>
      <c r="P3324" s="19">
        <f t="shared" si="311"/>
        <v>41927.957638888889</v>
      </c>
      <c r="Q3324" t="b">
        <v>0</v>
      </c>
      <c r="R3324">
        <v>23</v>
      </c>
      <c r="S3324" t="b">
        <v>1</v>
      </c>
      <c r="T3324" t="s">
        <v>8271</v>
      </c>
      <c r="U3324" s="8">
        <v>1.0151515151515151</v>
      </c>
      <c r="V3324" s="17">
        <f t="shared" si="306"/>
        <v>145.65217391304347</v>
      </c>
      <c r="W3324" t="s">
        <v>8317</v>
      </c>
      <c r="X3324" t="s">
        <v>8318</v>
      </c>
    </row>
    <row r="3325" spans="1:24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21">
        <f t="shared" si="307"/>
        <v>42520.802037037036</v>
      </c>
      <c r="L3325" s="24">
        <v>42520.802037037036</v>
      </c>
      <c r="M3325" s="27">
        <f t="shared" si="308"/>
        <v>5</v>
      </c>
      <c r="N3325" s="27">
        <f t="shared" si="309"/>
        <v>2016</v>
      </c>
      <c r="O3325" s="25" t="str">
        <f t="shared" si="310"/>
        <v>May</v>
      </c>
      <c r="P3325" s="19">
        <f t="shared" si="311"/>
        <v>42542.954861111109</v>
      </c>
      <c r="Q3325" t="b">
        <v>0</v>
      </c>
      <c r="R3325">
        <v>49</v>
      </c>
      <c r="S3325" t="b">
        <v>1</v>
      </c>
      <c r="T3325" t="s">
        <v>8271</v>
      </c>
      <c r="U3325" s="8">
        <v>1.2589999999999999</v>
      </c>
      <c r="V3325" s="17">
        <f t="shared" si="306"/>
        <v>25.693877551020407</v>
      </c>
      <c r="W3325" t="s">
        <v>8317</v>
      </c>
      <c r="X3325" t="s">
        <v>8318</v>
      </c>
    </row>
    <row r="3326" spans="1:24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21">
        <f t="shared" si="307"/>
        <v>42608.157499999994</v>
      </c>
      <c r="L3326" s="24">
        <v>42608.157500000001</v>
      </c>
      <c r="M3326" s="27">
        <f t="shared" si="308"/>
        <v>8</v>
      </c>
      <c r="N3326" s="27">
        <f t="shared" si="309"/>
        <v>2016</v>
      </c>
      <c r="O3326" s="25" t="str">
        <f t="shared" si="310"/>
        <v>Aug</v>
      </c>
      <c r="P3326" s="19">
        <f t="shared" si="311"/>
        <v>42638.157499999994</v>
      </c>
      <c r="Q3326" t="b">
        <v>0</v>
      </c>
      <c r="R3326">
        <v>10</v>
      </c>
      <c r="S3326" t="b">
        <v>1</v>
      </c>
      <c r="T3326" t="s">
        <v>8271</v>
      </c>
      <c r="U3326" s="8">
        <v>1.0166666666666666</v>
      </c>
      <c r="V3326" s="17">
        <f t="shared" si="306"/>
        <v>152.5</v>
      </c>
      <c r="W3326" t="s">
        <v>8317</v>
      </c>
      <c r="X3326" t="s">
        <v>8318</v>
      </c>
    </row>
    <row r="3327" spans="1:24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21">
        <f t="shared" si="307"/>
        <v>42512.374884259254</v>
      </c>
      <c r="L3327" s="24">
        <v>42512.374884259261</v>
      </c>
      <c r="M3327" s="27">
        <f t="shared" si="308"/>
        <v>5</v>
      </c>
      <c r="N3327" s="27">
        <f t="shared" si="309"/>
        <v>2016</v>
      </c>
      <c r="O3327" s="25" t="str">
        <f t="shared" si="310"/>
        <v>May</v>
      </c>
      <c r="P3327" s="19">
        <f t="shared" si="311"/>
        <v>42526.374884259254</v>
      </c>
      <c r="Q3327" t="b">
        <v>0</v>
      </c>
      <c r="R3327">
        <v>15</v>
      </c>
      <c r="S3327" t="b">
        <v>1</v>
      </c>
      <c r="T3327" t="s">
        <v>8271</v>
      </c>
      <c r="U3327" s="8">
        <v>1.125</v>
      </c>
      <c r="V3327" s="17">
        <f t="shared" si="306"/>
        <v>30</v>
      </c>
      <c r="W3327" t="s">
        <v>8317</v>
      </c>
      <c r="X3327" t="s">
        <v>8318</v>
      </c>
    </row>
    <row r="3328" spans="1:24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21">
        <f t="shared" si="307"/>
        <v>42064.577280092592</v>
      </c>
      <c r="L3328" s="24">
        <v>42064.577280092592</v>
      </c>
      <c r="M3328" s="27">
        <f t="shared" si="308"/>
        <v>3</v>
      </c>
      <c r="N3328" s="27">
        <f t="shared" si="309"/>
        <v>2015</v>
      </c>
      <c r="O3328" s="25" t="str">
        <f t="shared" si="310"/>
        <v>Mar</v>
      </c>
      <c r="P3328" s="19">
        <f t="shared" si="311"/>
        <v>42099.535613425927</v>
      </c>
      <c r="Q3328" t="b">
        <v>0</v>
      </c>
      <c r="R3328">
        <v>57</v>
      </c>
      <c r="S3328" t="b">
        <v>1</v>
      </c>
      <c r="T3328" t="s">
        <v>8271</v>
      </c>
      <c r="U3328" s="8">
        <v>1.0137499999999999</v>
      </c>
      <c r="V3328" s="17">
        <f t="shared" si="306"/>
        <v>142.28070175438597</v>
      </c>
      <c r="W3328" t="s">
        <v>8317</v>
      </c>
      <c r="X3328" t="s">
        <v>8318</v>
      </c>
    </row>
    <row r="3329" spans="1:24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21">
        <f t="shared" si="307"/>
        <v>42041.505844907406</v>
      </c>
      <c r="L3329" s="24">
        <v>42041.505844907406</v>
      </c>
      <c r="M3329" s="27">
        <f t="shared" si="308"/>
        <v>2</v>
      </c>
      <c r="N3329" s="27">
        <f t="shared" si="309"/>
        <v>2015</v>
      </c>
      <c r="O3329" s="25" t="str">
        <f t="shared" si="310"/>
        <v>Feb</v>
      </c>
      <c r="P3329" s="19">
        <f t="shared" si="311"/>
        <v>42071.464178240734</v>
      </c>
      <c r="Q3329" t="b">
        <v>0</v>
      </c>
      <c r="R3329">
        <v>33</v>
      </c>
      <c r="S3329" t="b">
        <v>1</v>
      </c>
      <c r="T3329" t="s">
        <v>8271</v>
      </c>
      <c r="U3329" s="8">
        <v>1.0125</v>
      </c>
      <c r="V3329" s="17">
        <f t="shared" si="306"/>
        <v>24.545454545454547</v>
      </c>
      <c r="W3329" t="s">
        <v>8317</v>
      </c>
      <c r="X3329" t="s">
        <v>8318</v>
      </c>
    </row>
    <row r="3330" spans="1:24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21">
        <f t="shared" si="307"/>
        <v>42468.166273148141</v>
      </c>
      <c r="L3330" s="24">
        <v>42468.166273148148</v>
      </c>
      <c r="M3330" s="27">
        <f t="shared" si="308"/>
        <v>4</v>
      </c>
      <c r="N3330" s="27">
        <f t="shared" si="309"/>
        <v>2016</v>
      </c>
      <c r="O3330" s="25" t="str">
        <f t="shared" si="310"/>
        <v>Apr</v>
      </c>
      <c r="P3330" s="19">
        <f t="shared" si="311"/>
        <v>42498.166273148141</v>
      </c>
      <c r="Q3330" t="b">
        <v>0</v>
      </c>
      <c r="R3330">
        <v>9</v>
      </c>
      <c r="S3330" t="b">
        <v>1</v>
      </c>
      <c r="T3330" t="s">
        <v>8271</v>
      </c>
      <c r="U3330" s="8">
        <v>1.4638888888888888</v>
      </c>
      <c r="V3330" s="17">
        <f t="shared" ref="V3330:V3393" si="312">E3330/R3330</f>
        <v>292.77777777777777</v>
      </c>
      <c r="W3330" t="s">
        <v>8317</v>
      </c>
      <c r="X3330" t="s">
        <v>8318</v>
      </c>
    </row>
    <row r="3331" spans="1:24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21">
        <f t="shared" ref="K3331:K3394" si="313">(J3330/86400)+25569+(-5/24)</f>
        <v>41822.366701388884</v>
      </c>
      <c r="L3331" s="24">
        <v>41822.366701388892</v>
      </c>
      <c r="M3331" s="27">
        <f t="shared" ref="M3331:M3394" si="314">MONTH(L3331)</f>
        <v>7</v>
      </c>
      <c r="N3331" s="27">
        <f t="shared" ref="N3331:N3394" si="315">YEAR(L3331)</f>
        <v>2014</v>
      </c>
      <c r="O3331" s="25" t="str">
        <f t="shared" ref="O3331:O3394" si="316">VLOOKUP($M3331,$AI$3:$AJ$14,2,FALSE)</f>
        <v>Jul</v>
      </c>
      <c r="P3331" s="19">
        <f t="shared" ref="P3331:P3394" si="317">(I3330/86400)+25569+(-5/24)</f>
        <v>41824.833333333328</v>
      </c>
      <c r="Q3331" t="b">
        <v>0</v>
      </c>
      <c r="R3331">
        <v>26</v>
      </c>
      <c r="S3331" t="b">
        <v>1</v>
      </c>
      <c r="T3331" t="s">
        <v>8271</v>
      </c>
      <c r="U3331" s="8">
        <v>1.1679999999999999</v>
      </c>
      <c r="V3331" s="17">
        <f t="shared" si="312"/>
        <v>44.92307692307692</v>
      </c>
      <c r="W3331" t="s">
        <v>8317</v>
      </c>
      <c r="X3331" t="s">
        <v>8318</v>
      </c>
    </row>
    <row r="3332" spans="1:24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21">
        <f t="shared" si="313"/>
        <v>41837.114675925921</v>
      </c>
      <c r="L3332" s="24">
        <v>41837.114675925928</v>
      </c>
      <c r="M3332" s="27">
        <f t="shared" si="314"/>
        <v>7</v>
      </c>
      <c r="N3332" s="27">
        <f t="shared" si="315"/>
        <v>2014</v>
      </c>
      <c r="O3332" s="25" t="str">
        <f t="shared" si="316"/>
        <v>Jul</v>
      </c>
      <c r="P3332" s="19">
        <f t="shared" si="317"/>
        <v>41847.75</v>
      </c>
      <c r="Q3332" t="b">
        <v>0</v>
      </c>
      <c r="R3332">
        <v>69</v>
      </c>
      <c r="S3332" t="b">
        <v>1</v>
      </c>
      <c r="T3332" t="s">
        <v>8271</v>
      </c>
      <c r="U3332" s="8">
        <v>1.0626666666666666</v>
      </c>
      <c r="V3332" s="17">
        <f t="shared" si="312"/>
        <v>23.10144927536232</v>
      </c>
      <c r="W3332" t="s">
        <v>8317</v>
      </c>
      <c r="X3332" t="s">
        <v>8318</v>
      </c>
    </row>
    <row r="3333" spans="1:24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21">
        <f t="shared" si="313"/>
        <v>42065.679027777776</v>
      </c>
      <c r="L3333" s="24">
        <v>42065.679027777776</v>
      </c>
      <c r="M3333" s="27">
        <f t="shared" si="314"/>
        <v>3</v>
      </c>
      <c r="N3333" s="27">
        <f t="shared" si="315"/>
        <v>2015</v>
      </c>
      <c r="O3333" s="25" t="str">
        <f t="shared" si="316"/>
        <v>Mar</v>
      </c>
      <c r="P3333" s="19">
        <f t="shared" si="317"/>
        <v>42095.637361111112</v>
      </c>
      <c r="Q3333" t="b">
        <v>0</v>
      </c>
      <c r="R3333">
        <v>65</v>
      </c>
      <c r="S3333" t="b">
        <v>1</v>
      </c>
      <c r="T3333" t="s">
        <v>8271</v>
      </c>
      <c r="U3333" s="8">
        <v>1.0451999999999999</v>
      </c>
      <c r="V3333" s="17">
        <f t="shared" si="312"/>
        <v>80.400000000000006</v>
      </c>
      <c r="W3333" t="s">
        <v>8317</v>
      </c>
      <c r="X3333" t="s">
        <v>8318</v>
      </c>
    </row>
    <row r="3334" spans="1:24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21">
        <f t="shared" si="313"/>
        <v>42248.48942129629</v>
      </c>
      <c r="L3334" s="24">
        <v>42248.489421296297</v>
      </c>
      <c r="M3334" s="27">
        <f t="shared" si="314"/>
        <v>9</v>
      </c>
      <c r="N3334" s="27">
        <f t="shared" si="315"/>
        <v>2015</v>
      </c>
      <c r="O3334" s="25" t="str">
        <f t="shared" si="316"/>
        <v>Sep</v>
      </c>
      <c r="P3334" s="19">
        <f t="shared" si="317"/>
        <v>42283.48942129629</v>
      </c>
      <c r="Q3334" t="b">
        <v>0</v>
      </c>
      <c r="R3334">
        <v>83</v>
      </c>
      <c r="S3334" t="b">
        <v>1</v>
      </c>
      <c r="T3334" t="s">
        <v>8271</v>
      </c>
      <c r="U3334" s="8">
        <v>1</v>
      </c>
      <c r="V3334" s="17">
        <f t="shared" si="312"/>
        <v>72.289156626506028</v>
      </c>
      <c r="W3334" t="s">
        <v>8317</v>
      </c>
      <c r="X3334" t="s">
        <v>8318</v>
      </c>
    </row>
    <row r="3335" spans="1:24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21">
        <f t="shared" si="313"/>
        <v>41809.651967592588</v>
      </c>
      <c r="L3335" s="24">
        <v>41809.651967592596</v>
      </c>
      <c r="M3335" s="27">
        <f t="shared" si="314"/>
        <v>6</v>
      </c>
      <c r="N3335" s="27">
        <f t="shared" si="315"/>
        <v>2014</v>
      </c>
      <c r="O3335" s="25" t="str">
        <f t="shared" si="316"/>
        <v>Jun</v>
      </c>
      <c r="P3335" s="19">
        <f t="shared" si="317"/>
        <v>41839.651967592588</v>
      </c>
      <c r="Q3335" t="b">
        <v>0</v>
      </c>
      <c r="R3335">
        <v>111</v>
      </c>
      <c r="S3335" t="b">
        <v>1</v>
      </c>
      <c r="T3335" t="s">
        <v>8271</v>
      </c>
      <c r="U3335" s="8">
        <v>1.0457142857142858</v>
      </c>
      <c r="V3335" s="17">
        <f t="shared" si="312"/>
        <v>32.972972972972975</v>
      </c>
      <c r="W3335" t="s">
        <v>8317</v>
      </c>
      <c r="X3335" t="s">
        <v>8318</v>
      </c>
    </row>
    <row r="3336" spans="1:24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21">
        <f t="shared" si="313"/>
        <v>42148.468518518515</v>
      </c>
      <c r="L3336" s="24">
        <v>42148.468518518515</v>
      </c>
      <c r="M3336" s="27">
        <f t="shared" si="314"/>
        <v>5</v>
      </c>
      <c r="N3336" s="27">
        <f t="shared" si="315"/>
        <v>2015</v>
      </c>
      <c r="O3336" s="25" t="str">
        <f t="shared" si="316"/>
        <v>May</v>
      </c>
      <c r="P3336" s="19">
        <f t="shared" si="317"/>
        <v>42170.468518518515</v>
      </c>
      <c r="Q3336" t="b">
        <v>0</v>
      </c>
      <c r="R3336">
        <v>46</v>
      </c>
      <c r="S3336" t="b">
        <v>1</v>
      </c>
      <c r="T3336" t="s">
        <v>8271</v>
      </c>
      <c r="U3336" s="8">
        <v>1.3862051149573753</v>
      </c>
      <c r="V3336" s="17">
        <f t="shared" si="312"/>
        <v>116.65217391304348</v>
      </c>
      <c r="W3336" t="s">
        <v>8317</v>
      </c>
      <c r="X3336" t="s">
        <v>8318</v>
      </c>
    </row>
    <row r="3337" spans="1:24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21">
        <f t="shared" si="313"/>
        <v>42185.312754629624</v>
      </c>
      <c r="L3337" s="24">
        <v>42185.312754629631</v>
      </c>
      <c r="M3337" s="27">
        <f t="shared" si="314"/>
        <v>6</v>
      </c>
      <c r="N3337" s="27">
        <f t="shared" si="315"/>
        <v>2015</v>
      </c>
      <c r="O3337" s="25" t="str">
        <f t="shared" si="316"/>
        <v>Jun</v>
      </c>
      <c r="P3337" s="19">
        <f t="shared" si="317"/>
        <v>42215.312754629624</v>
      </c>
      <c r="Q3337" t="b">
        <v>0</v>
      </c>
      <c r="R3337">
        <v>63</v>
      </c>
      <c r="S3337" t="b">
        <v>1</v>
      </c>
      <c r="T3337" t="s">
        <v>8271</v>
      </c>
      <c r="U3337" s="8">
        <v>1.0032000000000001</v>
      </c>
      <c r="V3337" s="17">
        <f t="shared" si="312"/>
        <v>79.61904761904762</v>
      </c>
      <c r="W3337" t="s">
        <v>8317</v>
      </c>
      <c r="X3337" t="s">
        <v>8318</v>
      </c>
    </row>
    <row r="3338" spans="1:24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21">
        <f t="shared" si="313"/>
        <v>41827.465810185182</v>
      </c>
      <c r="L3338" s="24">
        <v>41827.465810185182</v>
      </c>
      <c r="M3338" s="27">
        <f t="shared" si="314"/>
        <v>7</v>
      </c>
      <c r="N3338" s="27">
        <f t="shared" si="315"/>
        <v>2014</v>
      </c>
      <c r="O3338" s="25" t="str">
        <f t="shared" si="316"/>
        <v>Jul</v>
      </c>
      <c r="P3338" s="19">
        <f t="shared" si="317"/>
        <v>41854.75</v>
      </c>
      <c r="Q3338" t="b">
        <v>0</v>
      </c>
      <c r="R3338">
        <v>9</v>
      </c>
      <c r="S3338" t="b">
        <v>1</v>
      </c>
      <c r="T3338" t="s">
        <v>8271</v>
      </c>
      <c r="U3338" s="8">
        <v>1</v>
      </c>
      <c r="V3338" s="17">
        <f t="shared" si="312"/>
        <v>27.777777777777779</v>
      </c>
      <c r="W3338" t="s">
        <v>8317</v>
      </c>
      <c r="X3338" t="s">
        <v>8318</v>
      </c>
    </row>
    <row r="3339" spans="1:24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21">
        <f t="shared" si="313"/>
        <v>42437.190347222218</v>
      </c>
      <c r="L3339" s="24">
        <v>42437.190347222226</v>
      </c>
      <c r="M3339" s="27">
        <f t="shared" si="314"/>
        <v>3</v>
      </c>
      <c r="N3339" s="27">
        <f t="shared" si="315"/>
        <v>2016</v>
      </c>
      <c r="O3339" s="25" t="str">
        <f t="shared" si="316"/>
        <v>Mar</v>
      </c>
      <c r="P3339" s="19">
        <f t="shared" si="317"/>
        <v>42465.148680555554</v>
      </c>
      <c r="Q3339" t="b">
        <v>0</v>
      </c>
      <c r="R3339">
        <v>34</v>
      </c>
      <c r="S3339" t="b">
        <v>1</v>
      </c>
      <c r="T3339" t="s">
        <v>8271</v>
      </c>
      <c r="U3339" s="8">
        <v>1.1020000000000001</v>
      </c>
      <c r="V3339" s="17">
        <f t="shared" si="312"/>
        <v>81.029411764705884</v>
      </c>
      <c r="W3339" t="s">
        <v>8317</v>
      </c>
      <c r="X3339" t="s">
        <v>8318</v>
      </c>
    </row>
    <row r="3340" spans="1:24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21">
        <f t="shared" si="313"/>
        <v>41901.073692129627</v>
      </c>
      <c r="L3340" s="24">
        <v>41901.073692129627</v>
      </c>
      <c r="M3340" s="27">
        <f t="shared" si="314"/>
        <v>9</v>
      </c>
      <c r="N3340" s="27">
        <f t="shared" si="315"/>
        <v>2014</v>
      </c>
      <c r="O3340" s="25" t="str">
        <f t="shared" si="316"/>
        <v>Sep</v>
      </c>
      <c r="P3340" s="19">
        <f t="shared" si="317"/>
        <v>41922.666666666664</v>
      </c>
      <c r="Q3340" t="b">
        <v>0</v>
      </c>
      <c r="R3340">
        <v>112</v>
      </c>
      <c r="S3340" t="b">
        <v>1</v>
      </c>
      <c r="T3340" t="s">
        <v>8271</v>
      </c>
      <c r="U3340" s="8">
        <v>1.0218</v>
      </c>
      <c r="V3340" s="17">
        <f t="shared" si="312"/>
        <v>136.84821428571428</v>
      </c>
      <c r="W3340" t="s">
        <v>8317</v>
      </c>
      <c r="X3340" t="s">
        <v>8318</v>
      </c>
    </row>
    <row r="3341" spans="1:24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21">
        <f t="shared" si="313"/>
        <v>42769.366666666661</v>
      </c>
      <c r="L3341" s="24">
        <v>42769.366666666669</v>
      </c>
      <c r="M3341" s="27">
        <f t="shared" si="314"/>
        <v>2</v>
      </c>
      <c r="N3341" s="27">
        <f t="shared" si="315"/>
        <v>2017</v>
      </c>
      <c r="O3341" s="25" t="str">
        <f t="shared" si="316"/>
        <v>Feb</v>
      </c>
      <c r="P3341" s="19">
        <f t="shared" si="317"/>
        <v>42790.366666666661</v>
      </c>
      <c r="Q3341" t="b">
        <v>0</v>
      </c>
      <c r="R3341">
        <v>47</v>
      </c>
      <c r="S3341" t="b">
        <v>1</v>
      </c>
      <c r="T3341" t="s">
        <v>8271</v>
      </c>
      <c r="U3341" s="8">
        <v>1.0435000000000001</v>
      </c>
      <c r="V3341" s="17">
        <f t="shared" si="312"/>
        <v>177.61702127659575</v>
      </c>
      <c r="W3341" t="s">
        <v>8317</v>
      </c>
      <c r="X3341" t="s">
        <v>8318</v>
      </c>
    </row>
    <row r="3342" spans="1:24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21">
        <f t="shared" si="313"/>
        <v>42549.457384259258</v>
      </c>
      <c r="L3342" s="24">
        <v>42549.457384259258</v>
      </c>
      <c r="M3342" s="27">
        <f t="shared" si="314"/>
        <v>6</v>
      </c>
      <c r="N3342" s="27">
        <f t="shared" si="315"/>
        <v>2016</v>
      </c>
      <c r="O3342" s="25" t="str">
        <f t="shared" si="316"/>
        <v>Jun</v>
      </c>
      <c r="P3342" s="19">
        <f t="shared" si="317"/>
        <v>42579.457384259258</v>
      </c>
      <c r="Q3342" t="b">
        <v>0</v>
      </c>
      <c r="R3342">
        <v>38</v>
      </c>
      <c r="S3342" t="b">
        <v>1</v>
      </c>
      <c r="T3342" t="s">
        <v>8271</v>
      </c>
      <c r="U3342" s="8">
        <v>1.3816666666666666</v>
      </c>
      <c r="V3342" s="17">
        <f t="shared" si="312"/>
        <v>109.07894736842105</v>
      </c>
      <c r="W3342" t="s">
        <v>8317</v>
      </c>
      <c r="X3342" t="s">
        <v>8318</v>
      </c>
    </row>
    <row r="3343" spans="1:24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21">
        <f t="shared" si="313"/>
        <v>42685.765671296293</v>
      </c>
      <c r="L3343" s="24">
        <v>42685.7656712963</v>
      </c>
      <c r="M3343" s="27">
        <f t="shared" si="314"/>
        <v>11</v>
      </c>
      <c r="N3343" s="27">
        <f t="shared" si="315"/>
        <v>2016</v>
      </c>
      <c r="O3343" s="25" t="str">
        <f t="shared" si="316"/>
        <v>Nov</v>
      </c>
      <c r="P3343" s="19">
        <f t="shared" si="317"/>
        <v>42710.765671296293</v>
      </c>
      <c r="Q3343" t="b">
        <v>0</v>
      </c>
      <c r="R3343">
        <v>28</v>
      </c>
      <c r="S3343" t="b">
        <v>1</v>
      </c>
      <c r="T3343" t="s">
        <v>8271</v>
      </c>
      <c r="U3343" s="8">
        <v>1</v>
      </c>
      <c r="V3343" s="17">
        <f t="shared" si="312"/>
        <v>119.64285714285714</v>
      </c>
      <c r="W3343" t="s">
        <v>8317</v>
      </c>
      <c r="X3343" t="s">
        <v>8318</v>
      </c>
    </row>
    <row r="3344" spans="1:24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21">
        <f t="shared" si="313"/>
        <v>42510.590520833335</v>
      </c>
      <c r="L3344" s="24">
        <v>42510.590520833335</v>
      </c>
      <c r="M3344" s="27">
        <f t="shared" si="314"/>
        <v>5</v>
      </c>
      <c r="N3344" s="27">
        <f t="shared" si="315"/>
        <v>2016</v>
      </c>
      <c r="O3344" s="25" t="str">
        <f t="shared" si="316"/>
        <v>May</v>
      </c>
      <c r="P3344" s="19">
        <f t="shared" si="317"/>
        <v>42533.499999999993</v>
      </c>
      <c r="Q3344" t="b">
        <v>0</v>
      </c>
      <c r="R3344">
        <v>78</v>
      </c>
      <c r="S3344" t="b">
        <v>1</v>
      </c>
      <c r="T3344" t="s">
        <v>8271</v>
      </c>
      <c r="U3344" s="8">
        <v>1.0166666666666666</v>
      </c>
      <c r="V3344" s="17">
        <f t="shared" si="312"/>
        <v>78.205128205128204</v>
      </c>
      <c r="W3344" t="s">
        <v>8317</v>
      </c>
      <c r="X3344" t="s">
        <v>8318</v>
      </c>
    </row>
    <row r="3345" spans="1:24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21">
        <f t="shared" si="313"/>
        <v>42062.088078703702</v>
      </c>
      <c r="L3345" s="24">
        <v>42062.088078703702</v>
      </c>
      <c r="M3345" s="27">
        <f t="shared" si="314"/>
        <v>2</v>
      </c>
      <c r="N3345" s="27">
        <f t="shared" si="315"/>
        <v>2015</v>
      </c>
      <c r="O3345" s="25" t="str">
        <f t="shared" si="316"/>
        <v>Feb</v>
      </c>
      <c r="P3345" s="19">
        <f t="shared" si="317"/>
        <v>42094.999305555553</v>
      </c>
      <c r="Q3345" t="b">
        <v>0</v>
      </c>
      <c r="R3345">
        <v>23</v>
      </c>
      <c r="S3345" t="b">
        <v>1</v>
      </c>
      <c r="T3345" t="s">
        <v>8271</v>
      </c>
      <c r="U3345" s="8">
        <v>1.7142857142857142</v>
      </c>
      <c r="V3345" s="17">
        <f t="shared" si="312"/>
        <v>52.173913043478258</v>
      </c>
      <c r="W3345" t="s">
        <v>8317</v>
      </c>
      <c r="X3345" t="s">
        <v>8318</v>
      </c>
    </row>
    <row r="3346" spans="1:24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21">
        <f t="shared" si="313"/>
        <v>42452.708148148151</v>
      </c>
      <c r="L3346" s="24">
        <v>42452.708148148151</v>
      </c>
      <c r="M3346" s="27">
        <f t="shared" si="314"/>
        <v>3</v>
      </c>
      <c r="N3346" s="27">
        <f t="shared" si="315"/>
        <v>2016</v>
      </c>
      <c r="O3346" s="25" t="str">
        <f t="shared" si="316"/>
        <v>Mar</v>
      </c>
      <c r="P3346" s="19">
        <f t="shared" si="317"/>
        <v>42473.345833333333</v>
      </c>
      <c r="Q3346" t="b">
        <v>0</v>
      </c>
      <c r="R3346">
        <v>40</v>
      </c>
      <c r="S3346" t="b">
        <v>1</v>
      </c>
      <c r="T3346" t="s">
        <v>8271</v>
      </c>
      <c r="U3346" s="8">
        <v>1.0144444444444445</v>
      </c>
      <c r="V3346" s="17">
        <f t="shared" si="312"/>
        <v>114.125</v>
      </c>
      <c r="W3346" t="s">
        <v>8317</v>
      </c>
      <c r="X3346" t="s">
        <v>8318</v>
      </c>
    </row>
    <row r="3347" spans="1:24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21">
        <f t="shared" si="313"/>
        <v>41850.991817129623</v>
      </c>
      <c r="L3347" s="24">
        <v>41850.99181712963</v>
      </c>
      <c r="M3347" s="27">
        <f t="shared" si="314"/>
        <v>7</v>
      </c>
      <c r="N3347" s="27">
        <f t="shared" si="315"/>
        <v>2014</v>
      </c>
      <c r="O3347" s="25" t="str">
        <f t="shared" si="316"/>
        <v>Jul</v>
      </c>
      <c r="P3347" s="19">
        <f t="shared" si="317"/>
        <v>41880.991817129623</v>
      </c>
      <c r="Q3347" t="b">
        <v>0</v>
      </c>
      <c r="R3347">
        <v>13</v>
      </c>
      <c r="S3347" t="b">
        <v>1</v>
      </c>
      <c r="T3347" t="s">
        <v>8271</v>
      </c>
      <c r="U3347" s="8">
        <v>1.3</v>
      </c>
      <c r="V3347" s="17">
        <f t="shared" si="312"/>
        <v>50</v>
      </c>
      <c r="W3347" t="s">
        <v>8317</v>
      </c>
      <c r="X3347" t="s">
        <v>8318</v>
      </c>
    </row>
    <row r="3348" spans="1:24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21">
        <f t="shared" si="313"/>
        <v>42052.897777777776</v>
      </c>
      <c r="L3348" s="24">
        <v>42052.897777777776</v>
      </c>
      <c r="M3348" s="27">
        <f t="shared" si="314"/>
        <v>2</v>
      </c>
      <c r="N3348" s="27">
        <f t="shared" si="315"/>
        <v>2015</v>
      </c>
      <c r="O3348" s="25" t="str">
        <f t="shared" si="316"/>
        <v>Feb</v>
      </c>
      <c r="P3348" s="19">
        <f t="shared" si="317"/>
        <v>42111.817361111105</v>
      </c>
      <c r="Q3348" t="b">
        <v>0</v>
      </c>
      <c r="R3348">
        <v>18</v>
      </c>
      <c r="S3348" t="b">
        <v>1</v>
      </c>
      <c r="T3348" t="s">
        <v>8271</v>
      </c>
      <c r="U3348" s="8">
        <v>1.1000000000000001</v>
      </c>
      <c r="V3348" s="17">
        <f t="shared" si="312"/>
        <v>91.666666666666671</v>
      </c>
      <c r="W3348" t="s">
        <v>8317</v>
      </c>
      <c r="X3348" t="s">
        <v>8318</v>
      </c>
    </row>
    <row r="3349" spans="1:24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21">
        <f t="shared" si="313"/>
        <v>42053.816087962965</v>
      </c>
      <c r="L3349" s="24">
        <v>42053.816087962965</v>
      </c>
      <c r="M3349" s="27">
        <f t="shared" si="314"/>
        <v>2</v>
      </c>
      <c r="N3349" s="27">
        <f t="shared" si="315"/>
        <v>2015</v>
      </c>
      <c r="O3349" s="25" t="str">
        <f t="shared" si="316"/>
        <v>Feb</v>
      </c>
      <c r="P3349" s="19">
        <f t="shared" si="317"/>
        <v>42060.816087962965</v>
      </c>
      <c r="Q3349" t="b">
        <v>0</v>
      </c>
      <c r="R3349">
        <v>22</v>
      </c>
      <c r="S3349" t="b">
        <v>1</v>
      </c>
      <c r="T3349" t="s">
        <v>8271</v>
      </c>
      <c r="U3349" s="8">
        <v>1.1944999999999999</v>
      </c>
      <c r="V3349" s="17">
        <f t="shared" si="312"/>
        <v>108.59090909090909</v>
      </c>
      <c r="W3349" t="s">
        <v>8317</v>
      </c>
      <c r="X3349" t="s">
        <v>8318</v>
      </c>
    </row>
    <row r="3350" spans="1:24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21">
        <f t="shared" si="313"/>
        <v>42484.343217592592</v>
      </c>
      <c r="L3350" s="24">
        <v>42484.343217592592</v>
      </c>
      <c r="M3350" s="27">
        <f t="shared" si="314"/>
        <v>4</v>
      </c>
      <c r="N3350" s="27">
        <f t="shared" si="315"/>
        <v>2016</v>
      </c>
      <c r="O3350" s="25" t="str">
        <f t="shared" si="316"/>
        <v>Apr</v>
      </c>
      <c r="P3350" s="19">
        <f t="shared" si="317"/>
        <v>42498.666666666664</v>
      </c>
      <c r="Q3350" t="b">
        <v>0</v>
      </c>
      <c r="R3350">
        <v>79</v>
      </c>
      <c r="S3350" t="b">
        <v>1</v>
      </c>
      <c r="T3350" t="s">
        <v>8271</v>
      </c>
      <c r="U3350" s="8">
        <v>1.002909090909091</v>
      </c>
      <c r="V3350" s="17">
        <f t="shared" si="312"/>
        <v>69.822784810126578</v>
      </c>
      <c r="W3350" t="s">
        <v>8317</v>
      </c>
      <c r="X3350" t="s">
        <v>8318</v>
      </c>
    </row>
    <row r="3351" spans="1:24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21">
        <f t="shared" si="313"/>
        <v>42466.350462962961</v>
      </c>
      <c r="L3351" s="24">
        <v>42466.350462962961</v>
      </c>
      <c r="M3351" s="27">
        <f t="shared" si="314"/>
        <v>4</v>
      </c>
      <c r="N3351" s="27">
        <f t="shared" si="315"/>
        <v>2016</v>
      </c>
      <c r="O3351" s="25" t="str">
        <f t="shared" si="316"/>
        <v>Apr</v>
      </c>
      <c r="P3351" s="19">
        <f t="shared" si="317"/>
        <v>42489.957638888889</v>
      </c>
      <c r="Q3351" t="b">
        <v>0</v>
      </c>
      <c r="R3351">
        <v>14</v>
      </c>
      <c r="S3351" t="b">
        <v>1</v>
      </c>
      <c r="T3351" t="s">
        <v>8271</v>
      </c>
      <c r="U3351" s="8">
        <v>1.534</v>
      </c>
      <c r="V3351" s="17">
        <f t="shared" si="312"/>
        <v>109.57142857142857</v>
      </c>
      <c r="W3351" t="s">
        <v>8317</v>
      </c>
      <c r="X3351" t="s">
        <v>8318</v>
      </c>
    </row>
    <row r="3352" spans="1:24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21">
        <f t="shared" si="313"/>
        <v>42512.902453703697</v>
      </c>
      <c r="L3352" s="24">
        <v>42512.902453703704</v>
      </c>
      <c r="M3352" s="27">
        <f t="shared" si="314"/>
        <v>5</v>
      </c>
      <c r="N3352" s="27">
        <f t="shared" si="315"/>
        <v>2016</v>
      </c>
      <c r="O3352" s="25" t="str">
        <f t="shared" si="316"/>
        <v>May</v>
      </c>
      <c r="P3352" s="19">
        <f t="shared" si="317"/>
        <v>42534.499999999993</v>
      </c>
      <c r="Q3352" t="b">
        <v>0</v>
      </c>
      <c r="R3352">
        <v>51</v>
      </c>
      <c r="S3352" t="b">
        <v>1</v>
      </c>
      <c r="T3352" t="s">
        <v>8271</v>
      </c>
      <c r="U3352" s="8">
        <v>1.0442857142857143</v>
      </c>
      <c r="V3352" s="17">
        <f t="shared" si="312"/>
        <v>71.666666666666671</v>
      </c>
      <c r="W3352" t="s">
        <v>8317</v>
      </c>
      <c r="X3352" t="s">
        <v>8318</v>
      </c>
    </row>
    <row r="3353" spans="1:24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21">
        <f t="shared" si="313"/>
        <v>42302.493182870363</v>
      </c>
      <c r="L3353" s="24">
        <v>42302.49318287037</v>
      </c>
      <c r="M3353" s="27">
        <f t="shared" si="314"/>
        <v>10</v>
      </c>
      <c r="N3353" s="27">
        <f t="shared" si="315"/>
        <v>2015</v>
      </c>
      <c r="O3353" s="25" t="str">
        <f t="shared" si="316"/>
        <v>Oct</v>
      </c>
      <c r="P3353" s="19">
        <f t="shared" si="317"/>
        <v>42337.749999999993</v>
      </c>
      <c r="Q3353" t="b">
        <v>0</v>
      </c>
      <c r="R3353">
        <v>54</v>
      </c>
      <c r="S3353" t="b">
        <v>1</v>
      </c>
      <c r="T3353" t="s">
        <v>8271</v>
      </c>
      <c r="U3353" s="8">
        <v>1.0109999999999999</v>
      </c>
      <c r="V3353" s="17">
        <f t="shared" si="312"/>
        <v>93.611111111111114</v>
      </c>
      <c r="W3353" t="s">
        <v>8317</v>
      </c>
      <c r="X3353" t="s">
        <v>8318</v>
      </c>
    </row>
    <row r="3354" spans="1:24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21">
        <f t="shared" si="313"/>
        <v>41806.187094907407</v>
      </c>
      <c r="L3354" s="24">
        <v>41806.187094907407</v>
      </c>
      <c r="M3354" s="27">
        <f t="shared" si="314"/>
        <v>6</v>
      </c>
      <c r="N3354" s="27">
        <f t="shared" si="315"/>
        <v>2014</v>
      </c>
      <c r="O3354" s="25" t="str">
        <f t="shared" si="316"/>
        <v>Jun</v>
      </c>
      <c r="P3354" s="19">
        <f t="shared" si="317"/>
        <v>41843.25</v>
      </c>
      <c r="Q3354" t="b">
        <v>0</v>
      </c>
      <c r="R3354">
        <v>70</v>
      </c>
      <c r="S3354" t="b">
        <v>1</v>
      </c>
      <c r="T3354" t="s">
        <v>8271</v>
      </c>
      <c r="U3354" s="8">
        <v>1.0751999999999999</v>
      </c>
      <c r="V3354" s="17">
        <f t="shared" si="312"/>
        <v>76.8</v>
      </c>
      <c r="W3354" t="s">
        <v>8317</v>
      </c>
      <c r="X3354" t="s">
        <v>8318</v>
      </c>
    </row>
    <row r="3355" spans="1:24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21">
        <f t="shared" si="313"/>
        <v>42495.784467592595</v>
      </c>
      <c r="L3355" s="24">
        <v>42495.784467592595</v>
      </c>
      <c r="M3355" s="27">
        <f t="shared" si="314"/>
        <v>5</v>
      </c>
      <c r="N3355" s="27">
        <f t="shared" si="315"/>
        <v>2016</v>
      </c>
      <c r="O3355" s="25" t="str">
        <f t="shared" si="316"/>
        <v>May</v>
      </c>
      <c r="P3355" s="19">
        <f t="shared" si="317"/>
        <v>42552.749999999993</v>
      </c>
      <c r="Q3355" t="b">
        <v>0</v>
      </c>
      <c r="R3355">
        <v>44</v>
      </c>
      <c r="S3355" t="b">
        <v>1</v>
      </c>
      <c r="T3355" t="s">
        <v>8271</v>
      </c>
      <c r="U3355" s="8">
        <v>3.15</v>
      </c>
      <c r="V3355" s="17">
        <f t="shared" si="312"/>
        <v>35.795454545454547</v>
      </c>
      <c r="W3355" t="s">
        <v>8317</v>
      </c>
      <c r="X3355" t="s">
        <v>8318</v>
      </c>
    </row>
    <row r="3356" spans="1:24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21">
        <f t="shared" si="313"/>
        <v>42479.223958333336</v>
      </c>
      <c r="L3356" s="24">
        <v>42479.223958333336</v>
      </c>
      <c r="M3356" s="27">
        <f t="shared" si="314"/>
        <v>4</v>
      </c>
      <c r="N3356" s="27">
        <f t="shared" si="315"/>
        <v>2016</v>
      </c>
      <c r="O3356" s="25" t="str">
        <f t="shared" si="316"/>
        <v>Apr</v>
      </c>
      <c r="P3356" s="19">
        <f t="shared" si="317"/>
        <v>42492.749999999993</v>
      </c>
      <c r="Q3356" t="b">
        <v>0</v>
      </c>
      <c r="R3356">
        <v>55</v>
      </c>
      <c r="S3356" t="b">
        <v>1</v>
      </c>
      <c r="T3356" t="s">
        <v>8271</v>
      </c>
      <c r="U3356" s="8">
        <v>1.0193333333333334</v>
      </c>
      <c r="V3356" s="17">
        <f t="shared" si="312"/>
        <v>55.6</v>
      </c>
      <c r="W3356" t="s">
        <v>8317</v>
      </c>
      <c r="X3356" t="s">
        <v>8318</v>
      </c>
    </row>
    <row r="3357" spans="1:24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21">
        <f t="shared" si="313"/>
        <v>42270.518587962964</v>
      </c>
      <c r="L3357" s="24">
        <v>42270.518587962964</v>
      </c>
      <c r="M3357" s="27">
        <f t="shared" si="314"/>
        <v>9</v>
      </c>
      <c r="N3357" s="27">
        <f t="shared" si="315"/>
        <v>2015</v>
      </c>
      <c r="O3357" s="25" t="str">
        <f t="shared" si="316"/>
        <v>Sep</v>
      </c>
      <c r="P3357" s="19">
        <f t="shared" si="317"/>
        <v>42305.959027777775</v>
      </c>
      <c r="Q3357" t="b">
        <v>0</v>
      </c>
      <c r="R3357">
        <v>15</v>
      </c>
      <c r="S3357" t="b">
        <v>1</v>
      </c>
      <c r="T3357" t="s">
        <v>8271</v>
      </c>
      <c r="U3357" s="8">
        <v>1.2628571428571429</v>
      </c>
      <c r="V3357" s="17">
        <f t="shared" si="312"/>
        <v>147.33333333333334</v>
      </c>
      <c r="W3357" t="s">
        <v>8317</v>
      </c>
      <c r="X3357" t="s">
        <v>8318</v>
      </c>
    </row>
    <row r="3358" spans="1:24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21">
        <f t="shared" si="313"/>
        <v>42489.411192129628</v>
      </c>
      <c r="L3358" s="24">
        <v>42489.411192129628</v>
      </c>
      <c r="M3358" s="27">
        <f t="shared" si="314"/>
        <v>4</v>
      </c>
      <c r="N3358" s="27">
        <f t="shared" si="315"/>
        <v>2016</v>
      </c>
      <c r="O3358" s="25" t="str">
        <f t="shared" si="316"/>
        <v>Apr</v>
      </c>
      <c r="P3358" s="19">
        <f t="shared" si="317"/>
        <v>42500.261805555558</v>
      </c>
      <c r="Q3358" t="b">
        <v>0</v>
      </c>
      <c r="R3358">
        <v>27</v>
      </c>
      <c r="S3358" t="b">
        <v>1</v>
      </c>
      <c r="T3358" t="s">
        <v>8271</v>
      </c>
      <c r="U3358" s="8">
        <v>1.014</v>
      </c>
      <c r="V3358" s="17">
        <f t="shared" si="312"/>
        <v>56.333333333333336</v>
      </c>
      <c r="W3358" t="s">
        <v>8317</v>
      </c>
      <c r="X3358" t="s">
        <v>8318</v>
      </c>
    </row>
    <row r="3359" spans="1:24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21">
        <f t="shared" si="313"/>
        <v>42536.607314814813</v>
      </c>
      <c r="L3359" s="24">
        <v>42536.607314814813</v>
      </c>
      <c r="M3359" s="27">
        <f t="shared" si="314"/>
        <v>6</v>
      </c>
      <c r="N3359" s="27">
        <f t="shared" si="315"/>
        <v>2016</v>
      </c>
      <c r="O3359" s="25" t="str">
        <f t="shared" si="316"/>
        <v>Jun</v>
      </c>
      <c r="P3359" s="19">
        <f t="shared" si="317"/>
        <v>42566.607314814813</v>
      </c>
      <c r="Q3359" t="b">
        <v>0</v>
      </c>
      <c r="R3359">
        <v>21</v>
      </c>
      <c r="S3359" t="b">
        <v>1</v>
      </c>
      <c r="T3359" t="s">
        <v>8271</v>
      </c>
      <c r="U3359" s="8">
        <v>1.01</v>
      </c>
      <c r="V3359" s="17">
        <f t="shared" si="312"/>
        <v>96.19047619047619</v>
      </c>
      <c r="W3359" t="s">
        <v>8317</v>
      </c>
      <c r="X3359" t="s">
        <v>8318</v>
      </c>
    </row>
    <row r="3360" spans="1:24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21">
        <f t="shared" si="313"/>
        <v>41822.209606481476</v>
      </c>
      <c r="L3360" s="24">
        <v>41822.209606481483</v>
      </c>
      <c r="M3360" s="27">
        <f t="shared" si="314"/>
        <v>7</v>
      </c>
      <c r="N3360" s="27">
        <f t="shared" si="315"/>
        <v>2014</v>
      </c>
      <c r="O3360" s="25" t="str">
        <f t="shared" si="316"/>
        <v>Jul</v>
      </c>
      <c r="P3360" s="19">
        <f t="shared" si="317"/>
        <v>41852.209606481476</v>
      </c>
      <c r="Q3360" t="b">
        <v>0</v>
      </c>
      <c r="R3360">
        <v>162</v>
      </c>
      <c r="S3360" t="b">
        <v>1</v>
      </c>
      <c r="T3360" t="s">
        <v>8271</v>
      </c>
      <c r="U3360" s="8">
        <v>1.0299</v>
      </c>
      <c r="V3360" s="17">
        <f t="shared" si="312"/>
        <v>63.574074074074076</v>
      </c>
      <c r="W3360" t="s">
        <v>8317</v>
      </c>
      <c r="X3360" t="s">
        <v>8318</v>
      </c>
    </row>
    <row r="3361" spans="1:24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21">
        <f t="shared" si="313"/>
        <v>41932.102766203701</v>
      </c>
      <c r="L3361" s="24">
        <v>41932.102766203701</v>
      </c>
      <c r="M3361" s="27">
        <f t="shared" si="314"/>
        <v>10</v>
      </c>
      <c r="N3361" s="27">
        <f t="shared" si="315"/>
        <v>2014</v>
      </c>
      <c r="O3361" s="25" t="str">
        <f t="shared" si="316"/>
        <v>Oct</v>
      </c>
      <c r="P3361" s="19">
        <f t="shared" si="317"/>
        <v>41962.144432870373</v>
      </c>
      <c r="Q3361" t="b">
        <v>0</v>
      </c>
      <c r="R3361">
        <v>23</v>
      </c>
      <c r="S3361" t="b">
        <v>1</v>
      </c>
      <c r="T3361" t="s">
        <v>8271</v>
      </c>
      <c r="U3361" s="8">
        <v>1.0625</v>
      </c>
      <c r="V3361" s="17">
        <f t="shared" si="312"/>
        <v>184.78260869565219</v>
      </c>
      <c r="W3361" t="s">
        <v>8317</v>
      </c>
      <c r="X3361" t="s">
        <v>8318</v>
      </c>
    </row>
    <row r="3362" spans="1:24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21">
        <f t="shared" si="313"/>
        <v>42745.848773148151</v>
      </c>
      <c r="L3362" s="24">
        <v>42745.848773148151</v>
      </c>
      <c r="M3362" s="27">
        <f t="shared" si="314"/>
        <v>1</v>
      </c>
      <c r="N3362" s="27">
        <f t="shared" si="315"/>
        <v>2017</v>
      </c>
      <c r="O3362" s="25" t="str">
        <f t="shared" si="316"/>
        <v>Jan</v>
      </c>
      <c r="P3362" s="19">
        <f t="shared" si="317"/>
        <v>42790.848773148151</v>
      </c>
      <c r="Q3362" t="b">
        <v>0</v>
      </c>
      <c r="R3362">
        <v>72</v>
      </c>
      <c r="S3362" t="b">
        <v>1</v>
      </c>
      <c r="T3362" t="s">
        <v>8271</v>
      </c>
      <c r="U3362" s="8">
        <v>1.0137777777777779</v>
      </c>
      <c r="V3362" s="17">
        <f t="shared" si="312"/>
        <v>126.72222222222223</v>
      </c>
      <c r="W3362" t="s">
        <v>8317</v>
      </c>
      <c r="X3362" t="s">
        <v>8318</v>
      </c>
    </row>
    <row r="3363" spans="1:24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21">
        <f t="shared" si="313"/>
        <v>42696.874340277776</v>
      </c>
      <c r="L3363" s="24">
        <v>42696.874340277776</v>
      </c>
      <c r="M3363" s="27">
        <f t="shared" si="314"/>
        <v>11</v>
      </c>
      <c r="N3363" s="27">
        <f t="shared" si="315"/>
        <v>2016</v>
      </c>
      <c r="O3363" s="25" t="str">
        <f t="shared" si="316"/>
        <v>Nov</v>
      </c>
      <c r="P3363" s="19">
        <f t="shared" si="317"/>
        <v>42718.457638888889</v>
      </c>
      <c r="Q3363" t="b">
        <v>0</v>
      </c>
      <c r="R3363">
        <v>68</v>
      </c>
      <c r="S3363" t="b">
        <v>1</v>
      </c>
      <c r="T3363" t="s">
        <v>8271</v>
      </c>
      <c r="U3363" s="8">
        <v>1.1346000000000001</v>
      </c>
      <c r="V3363" s="17">
        <f t="shared" si="312"/>
        <v>83.42647058823529</v>
      </c>
      <c r="W3363" t="s">
        <v>8317</v>
      </c>
      <c r="X3363" t="s">
        <v>8318</v>
      </c>
    </row>
    <row r="3364" spans="1:24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21">
        <f t="shared" si="313"/>
        <v>41865.817013888889</v>
      </c>
      <c r="L3364" s="24">
        <v>41865.817013888889</v>
      </c>
      <c r="M3364" s="27">
        <f t="shared" si="314"/>
        <v>8</v>
      </c>
      <c r="N3364" s="27">
        <f t="shared" si="315"/>
        <v>2014</v>
      </c>
      <c r="O3364" s="25" t="str">
        <f t="shared" si="316"/>
        <v>Aug</v>
      </c>
      <c r="P3364" s="19">
        <f t="shared" si="317"/>
        <v>41883.457638888889</v>
      </c>
      <c r="Q3364" t="b">
        <v>0</v>
      </c>
      <c r="R3364">
        <v>20</v>
      </c>
      <c r="S3364" t="b">
        <v>1</v>
      </c>
      <c r="T3364" t="s">
        <v>8271</v>
      </c>
      <c r="U3364" s="8">
        <v>2.1800000000000002</v>
      </c>
      <c r="V3364" s="17">
        <f t="shared" si="312"/>
        <v>54.5</v>
      </c>
      <c r="W3364" t="s">
        <v>8317</v>
      </c>
      <c r="X3364" t="s">
        <v>8318</v>
      </c>
    </row>
    <row r="3365" spans="1:24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21">
        <f t="shared" si="313"/>
        <v>42055.883298611108</v>
      </c>
      <c r="L3365" s="24">
        <v>42055.883298611108</v>
      </c>
      <c r="M3365" s="27">
        <f t="shared" si="314"/>
        <v>2</v>
      </c>
      <c r="N3365" s="27">
        <f t="shared" si="315"/>
        <v>2015</v>
      </c>
      <c r="O3365" s="25" t="str">
        <f t="shared" si="316"/>
        <v>Feb</v>
      </c>
      <c r="P3365" s="19">
        <f t="shared" si="317"/>
        <v>42069.996527777774</v>
      </c>
      <c r="Q3365" t="b">
        <v>0</v>
      </c>
      <c r="R3365">
        <v>26</v>
      </c>
      <c r="S3365" t="b">
        <v>1</v>
      </c>
      <c r="T3365" t="s">
        <v>8271</v>
      </c>
      <c r="U3365" s="8">
        <v>1.0141935483870967</v>
      </c>
      <c r="V3365" s="17">
        <f t="shared" si="312"/>
        <v>302.30769230769232</v>
      </c>
      <c r="W3365" t="s">
        <v>8317</v>
      </c>
      <c r="X3365" t="s">
        <v>8318</v>
      </c>
    </row>
    <row r="3366" spans="1:24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21">
        <f t="shared" si="313"/>
        <v>41851.563020833331</v>
      </c>
      <c r="L3366" s="24">
        <v>41851.563020833331</v>
      </c>
      <c r="M3366" s="27">
        <f t="shared" si="314"/>
        <v>7</v>
      </c>
      <c r="N3366" s="27">
        <f t="shared" si="315"/>
        <v>2014</v>
      </c>
      <c r="O3366" s="25" t="str">
        <f t="shared" si="316"/>
        <v>Jul</v>
      </c>
      <c r="P3366" s="19">
        <f t="shared" si="317"/>
        <v>41870.458333333328</v>
      </c>
      <c r="Q3366" t="b">
        <v>0</v>
      </c>
      <c r="R3366">
        <v>72</v>
      </c>
      <c r="S3366" t="b">
        <v>1</v>
      </c>
      <c r="T3366" t="s">
        <v>8271</v>
      </c>
      <c r="U3366" s="8">
        <v>1.0593333333333332</v>
      </c>
      <c r="V3366" s="17">
        <f t="shared" si="312"/>
        <v>44.138888888888886</v>
      </c>
      <c r="W3366" t="s">
        <v>8317</v>
      </c>
      <c r="X3366" t="s">
        <v>8318</v>
      </c>
    </row>
    <row r="3367" spans="1:24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21">
        <f t="shared" si="313"/>
        <v>42422.769085648142</v>
      </c>
      <c r="L3367" s="24">
        <v>42422.769085648149</v>
      </c>
      <c r="M3367" s="27">
        <f t="shared" si="314"/>
        <v>2</v>
      </c>
      <c r="N3367" s="27">
        <f t="shared" si="315"/>
        <v>2016</v>
      </c>
      <c r="O3367" s="25" t="str">
        <f t="shared" si="316"/>
        <v>Feb</v>
      </c>
      <c r="P3367" s="19">
        <f t="shared" si="317"/>
        <v>42444.666666666664</v>
      </c>
      <c r="Q3367" t="b">
        <v>0</v>
      </c>
      <c r="R3367">
        <v>3</v>
      </c>
      <c r="S3367" t="b">
        <v>1</v>
      </c>
      <c r="T3367" t="s">
        <v>8271</v>
      </c>
      <c r="U3367" s="8">
        <v>1.04</v>
      </c>
      <c r="V3367" s="17">
        <f t="shared" si="312"/>
        <v>866.66666666666663</v>
      </c>
      <c r="W3367" t="s">
        <v>8317</v>
      </c>
      <c r="X3367" t="s">
        <v>8318</v>
      </c>
    </row>
    <row r="3368" spans="1:24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21">
        <f t="shared" si="313"/>
        <v>42320.893425925919</v>
      </c>
      <c r="L3368" s="24">
        <v>42320.893425925926</v>
      </c>
      <c r="M3368" s="27">
        <f t="shared" si="314"/>
        <v>11</v>
      </c>
      <c r="N3368" s="27">
        <f t="shared" si="315"/>
        <v>2015</v>
      </c>
      <c r="O3368" s="25" t="str">
        <f t="shared" si="316"/>
        <v>Nov</v>
      </c>
      <c r="P3368" s="19">
        <f t="shared" si="317"/>
        <v>42350.893425925919</v>
      </c>
      <c r="Q3368" t="b">
        <v>0</v>
      </c>
      <c r="R3368">
        <v>18</v>
      </c>
      <c r="S3368" t="b">
        <v>1</v>
      </c>
      <c r="T3368" t="s">
        <v>8271</v>
      </c>
      <c r="U3368" s="8">
        <v>2.21</v>
      </c>
      <c r="V3368" s="17">
        <f t="shared" si="312"/>
        <v>61.388888888888886</v>
      </c>
      <c r="W3368" t="s">
        <v>8317</v>
      </c>
      <c r="X3368" t="s">
        <v>8318</v>
      </c>
    </row>
    <row r="3369" spans="1:24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21">
        <f t="shared" si="313"/>
        <v>42106.859224537031</v>
      </c>
      <c r="L3369" s="24">
        <v>42106.859224537038</v>
      </c>
      <c r="M3369" s="27">
        <f t="shared" si="314"/>
        <v>4</v>
      </c>
      <c r="N3369" s="27">
        <f t="shared" si="315"/>
        <v>2015</v>
      </c>
      <c r="O3369" s="25" t="str">
        <f t="shared" si="316"/>
        <v>Apr</v>
      </c>
      <c r="P3369" s="19">
        <f t="shared" si="317"/>
        <v>42136.859224537031</v>
      </c>
      <c r="Q3369" t="b">
        <v>0</v>
      </c>
      <c r="R3369">
        <v>30</v>
      </c>
      <c r="S3369" t="b">
        <v>1</v>
      </c>
      <c r="T3369" t="s">
        <v>8271</v>
      </c>
      <c r="U3369" s="8">
        <v>1.1866666666666668</v>
      </c>
      <c r="V3369" s="17">
        <f t="shared" si="312"/>
        <v>29.666666666666668</v>
      </c>
      <c r="W3369" t="s">
        <v>8317</v>
      </c>
      <c r="X3369" t="s">
        <v>8318</v>
      </c>
    </row>
    <row r="3370" spans="1:24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21">
        <f t="shared" si="313"/>
        <v>42192.725624999999</v>
      </c>
      <c r="L3370" s="24">
        <v>42192.725624999999</v>
      </c>
      <c r="M3370" s="27">
        <f t="shared" si="314"/>
        <v>7</v>
      </c>
      <c r="N3370" s="27">
        <f t="shared" si="315"/>
        <v>2015</v>
      </c>
      <c r="O3370" s="25" t="str">
        <f t="shared" si="316"/>
        <v>Jul</v>
      </c>
      <c r="P3370" s="19">
        <f t="shared" si="317"/>
        <v>42217.725624999999</v>
      </c>
      <c r="Q3370" t="b">
        <v>0</v>
      </c>
      <c r="R3370">
        <v>23</v>
      </c>
      <c r="S3370" t="b">
        <v>1</v>
      </c>
      <c r="T3370" t="s">
        <v>8271</v>
      </c>
      <c r="U3370" s="8">
        <v>1.046</v>
      </c>
      <c r="V3370" s="17">
        <f t="shared" si="312"/>
        <v>45.478260869565219</v>
      </c>
      <c r="W3370" t="s">
        <v>8317</v>
      </c>
      <c r="X3370" t="s">
        <v>8318</v>
      </c>
    </row>
    <row r="3371" spans="1:24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21">
        <f t="shared" si="313"/>
        <v>41968.991423611107</v>
      </c>
      <c r="L3371" s="24">
        <v>41968.991423611114</v>
      </c>
      <c r="M3371" s="27">
        <f t="shared" si="314"/>
        <v>11</v>
      </c>
      <c r="N3371" s="27">
        <f t="shared" si="315"/>
        <v>2014</v>
      </c>
      <c r="O3371" s="25" t="str">
        <f t="shared" si="316"/>
        <v>Nov</v>
      </c>
      <c r="P3371" s="19">
        <f t="shared" si="317"/>
        <v>42004.999999999993</v>
      </c>
      <c r="Q3371" t="b">
        <v>0</v>
      </c>
      <c r="R3371">
        <v>54</v>
      </c>
      <c r="S3371" t="b">
        <v>1</v>
      </c>
      <c r="T3371" t="s">
        <v>8271</v>
      </c>
      <c r="U3371" s="8">
        <v>1.0389999999999999</v>
      </c>
      <c r="V3371" s="17">
        <f t="shared" si="312"/>
        <v>96.203703703703709</v>
      </c>
      <c r="W3371" t="s">
        <v>8317</v>
      </c>
      <c r="X3371" t="s">
        <v>8318</v>
      </c>
    </row>
    <row r="3372" spans="1:24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21">
        <f t="shared" si="313"/>
        <v>42689.833101851851</v>
      </c>
      <c r="L3372" s="24">
        <v>42689.833101851851</v>
      </c>
      <c r="M3372" s="27">
        <f t="shared" si="314"/>
        <v>11</v>
      </c>
      <c r="N3372" s="27">
        <f t="shared" si="315"/>
        <v>2016</v>
      </c>
      <c r="O3372" s="25" t="str">
        <f t="shared" si="316"/>
        <v>Nov</v>
      </c>
      <c r="P3372" s="19">
        <f t="shared" si="317"/>
        <v>42749.833101851851</v>
      </c>
      <c r="Q3372" t="b">
        <v>0</v>
      </c>
      <c r="R3372">
        <v>26</v>
      </c>
      <c r="S3372" t="b">
        <v>1</v>
      </c>
      <c r="T3372" t="s">
        <v>8271</v>
      </c>
      <c r="U3372" s="8">
        <v>1.1773333333333333</v>
      </c>
      <c r="V3372" s="17">
        <f t="shared" si="312"/>
        <v>67.92307692307692</v>
      </c>
      <c r="W3372" t="s">
        <v>8317</v>
      </c>
      <c r="X3372" t="s">
        <v>8318</v>
      </c>
    </row>
    <row r="3373" spans="1:24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21">
        <f t="shared" si="313"/>
        <v>42690.125983796293</v>
      </c>
      <c r="L3373" s="24">
        <v>42690.125983796293</v>
      </c>
      <c r="M3373" s="27">
        <f t="shared" si="314"/>
        <v>11</v>
      </c>
      <c r="N3373" s="27">
        <f t="shared" si="315"/>
        <v>2016</v>
      </c>
      <c r="O3373" s="25" t="str">
        <f t="shared" si="316"/>
        <v>Nov</v>
      </c>
      <c r="P3373" s="19">
        <f t="shared" si="317"/>
        <v>42721.124999999993</v>
      </c>
      <c r="Q3373" t="b">
        <v>0</v>
      </c>
      <c r="R3373">
        <v>9</v>
      </c>
      <c r="S3373" t="b">
        <v>1</v>
      </c>
      <c r="T3373" t="s">
        <v>8271</v>
      </c>
      <c r="U3373" s="8">
        <v>1.385</v>
      </c>
      <c r="V3373" s="17">
        <f t="shared" si="312"/>
        <v>30.777777777777779</v>
      </c>
      <c r="W3373" t="s">
        <v>8317</v>
      </c>
      <c r="X3373" t="s">
        <v>8318</v>
      </c>
    </row>
    <row r="3374" spans="1:24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21">
        <f t="shared" si="313"/>
        <v>42312.666261574072</v>
      </c>
      <c r="L3374" s="24">
        <v>42312.666261574072</v>
      </c>
      <c r="M3374" s="27">
        <f t="shared" si="314"/>
        <v>11</v>
      </c>
      <c r="N3374" s="27">
        <f t="shared" si="315"/>
        <v>2015</v>
      </c>
      <c r="O3374" s="25" t="str">
        <f t="shared" si="316"/>
        <v>Nov</v>
      </c>
      <c r="P3374" s="19">
        <f t="shared" si="317"/>
        <v>42340.666261574072</v>
      </c>
      <c r="Q3374" t="b">
        <v>0</v>
      </c>
      <c r="R3374">
        <v>27</v>
      </c>
      <c r="S3374" t="b">
        <v>1</v>
      </c>
      <c r="T3374" t="s">
        <v>8271</v>
      </c>
      <c r="U3374" s="8">
        <v>1.0349999999999999</v>
      </c>
      <c r="V3374" s="17">
        <f t="shared" si="312"/>
        <v>38.333333333333336</v>
      </c>
      <c r="W3374" t="s">
        <v>8317</v>
      </c>
      <c r="X3374" t="s">
        <v>8318</v>
      </c>
    </row>
    <row r="3375" spans="1:24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21">
        <f t="shared" si="313"/>
        <v>41855.339768518512</v>
      </c>
      <c r="L3375" s="24">
        <v>41855.339768518519</v>
      </c>
      <c r="M3375" s="27">
        <f t="shared" si="314"/>
        <v>8</v>
      </c>
      <c r="N3375" s="27">
        <f t="shared" si="315"/>
        <v>2014</v>
      </c>
      <c r="O3375" s="25" t="str">
        <f t="shared" si="316"/>
        <v>Aug</v>
      </c>
      <c r="P3375" s="19">
        <f t="shared" si="317"/>
        <v>41875.999305555553</v>
      </c>
      <c r="Q3375" t="b">
        <v>0</v>
      </c>
      <c r="R3375">
        <v>30</v>
      </c>
      <c r="S3375" t="b">
        <v>1</v>
      </c>
      <c r="T3375" t="s">
        <v>8271</v>
      </c>
      <c r="U3375" s="8">
        <v>1.0024999999999999</v>
      </c>
      <c r="V3375" s="17">
        <f t="shared" si="312"/>
        <v>66.833333333333329</v>
      </c>
      <c r="W3375" t="s">
        <v>8317</v>
      </c>
      <c r="X3375" t="s">
        <v>8318</v>
      </c>
    </row>
    <row r="3376" spans="1:24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21">
        <f t="shared" si="313"/>
        <v>42179.646296296291</v>
      </c>
      <c r="L3376" s="24">
        <v>42179.646296296298</v>
      </c>
      <c r="M3376" s="27">
        <f t="shared" si="314"/>
        <v>6</v>
      </c>
      <c r="N3376" s="27">
        <f t="shared" si="315"/>
        <v>2015</v>
      </c>
      <c r="O3376" s="25" t="str">
        <f t="shared" si="316"/>
        <v>Jun</v>
      </c>
      <c r="P3376" s="19">
        <f t="shared" si="317"/>
        <v>42203.458333333336</v>
      </c>
      <c r="Q3376" t="b">
        <v>0</v>
      </c>
      <c r="R3376">
        <v>52</v>
      </c>
      <c r="S3376" t="b">
        <v>1</v>
      </c>
      <c r="T3376" t="s">
        <v>8271</v>
      </c>
      <c r="U3376" s="8">
        <v>1.0657142857142856</v>
      </c>
      <c r="V3376" s="17">
        <f t="shared" si="312"/>
        <v>71.730769230769226</v>
      </c>
      <c r="W3376" t="s">
        <v>8317</v>
      </c>
      <c r="X3376" t="s">
        <v>8318</v>
      </c>
    </row>
    <row r="3377" spans="1:24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21">
        <f t="shared" si="313"/>
        <v>42275.523333333331</v>
      </c>
      <c r="L3377" s="24">
        <v>42275.523333333331</v>
      </c>
      <c r="M3377" s="27">
        <f t="shared" si="314"/>
        <v>9</v>
      </c>
      <c r="N3377" s="27">
        <f t="shared" si="315"/>
        <v>2015</v>
      </c>
      <c r="O3377" s="25" t="str">
        <f t="shared" si="316"/>
        <v>Sep</v>
      </c>
      <c r="P3377" s="19">
        <f t="shared" si="317"/>
        <v>42305.523333333331</v>
      </c>
      <c r="Q3377" t="b">
        <v>0</v>
      </c>
      <c r="R3377">
        <v>17</v>
      </c>
      <c r="S3377" t="b">
        <v>1</v>
      </c>
      <c r="T3377" t="s">
        <v>8271</v>
      </c>
      <c r="U3377" s="8">
        <v>1</v>
      </c>
      <c r="V3377" s="17">
        <f t="shared" si="312"/>
        <v>176.47058823529412</v>
      </c>
      <c r="W3377" t="s">
        <v>8317</v>
      </c>
      <c r="X3377" t="s">
        <v>8318</v>
      </c>
    </row>
    <row r="3378" spans="1:24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21">
        <f t="shared" si="313"/>
        <v>41765.402465277773</v>
      </c>
      <c r="L3378" s="24">
        <v>41765.402465277781</v>
      </c>
      <c r="M3378" s="27">
        <f t="shared" si="314"/>
        <v>5</v>
      </c>
      <c r="N3378" s="27">
        <f t="shared" si="315"/>
        <v>2014</v>
      </c>
      <c r="O3378" s="25" t="str">
        <f t="shared" si="316"/>
        <v>May</v>
      </c>
      <c r="P3378" s="19">
        <f t="shared" si="317"/>
        <v>41777.402465277773</v>
      </c>
      <c r="Q3378" t="b">
        <v>0</v>
      </c>
      <c r="R3378">
        <v>19</v>
      </c>
      <c r="S3378" t="b">
        <v>1</v>
      </c>
      <c r="T3378" t="s">
        <v>8271</v>
      </c>
      <c r="U3378" s="8">
        <v>1.0001249999999999</v>
      </c>
      <c r="V3378" s="17">
        <f t="shared" si="312"/>
        <v>421.10526315789474</v>
      </c>
      <c r="W3378" t="s">
        <v>8317</v>
      </c>
      <c r="X3378" t="s">
        <v>8318</v>
      </c>
    </row>
    <row r="3379" spans="1:24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21">
        <f t="shared" si="313"/>
        <v>42059.492986111109</v>
      </c>
      <c r="L3379" s="24">
        <v>42059.492986111109</v>
      </c>
      <c r="M3379" s="27">
        <f t="shared" si="314"/>
        <v>2</v>
      </c>
      <c r="N3379" s="27">
        <f t="shared" si="315"/>
        <v>2015</v>
      </c>
      <c r="O3379" s="25" t="str">
        <f t="shared" si="316"/>
        <v>Feb</v>
      </c>
      <c r="P3379" s="19">
        <f t="shared" si="317"/>
        <v>42119.451319444437</v>
      </c>
      <c r="Q3379" t="b">
        <v>0</v>
      </c>
      <c r="R3379">
        <v>77</v>
      </c>
      <c r="S3379" t="b">
        <v>1</v>
      </c>
      <c r="T3379" t="s">
        <v>8271</v>
      </c>
      <c r="U3379" s="8">
        <v>1.0105</v>
      </c>
      <c r="V3379" s="17">
        <f t="shared" si="312"/>
        <v>104.98701298701299</v>
      </c>
      <c r="W3379" t="s">
        <v>8317</v>
      </c>
      <c r="X3379" t="s">
        <v>8318</v>
      </c>
    </row>
    <row r="3380" spans="1:24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21">
        <f t="shared" si="313"/>
        <v>42053.524293981478</v>
      </c>
      <c r="L3380" s="24">
        <v>42053.524293981478</v>
      </c>
      <c r="M3380" s="27">
        <f t="shared" si="314"/>
        <v>2</v>
      </c>
      <c r="N3380" s="27">
        <f t="shared" si="315"/>
        <v>2015</v>
      </c>
      <c r="O3380" s="25" t="str">
        <f t="shared" si="316"/>
        <v>Feb</v>
      </c>
      <c r="P3380" s="19">
        <f t="shared" si="317"/>
        <v>42083.49722222222</v>
      </c>
      <c r="Q3380" t="b">
        <v>0</v>
      </c>
      <c r="R3380">
        <v>21</v>
      </c>
      <c r="S3380" t="b">
        <v>1</v>
      </c>
      <c r="T3380" t="s">
        <v>8271</v>
      </c>
      <c r="U3380" s="8">
        <v>1.0763636363636364</v>
      </c>
      <c r="V3380" s="17">
        <f t="shared" si="312"/>
        <v>28.19047619047619</v>
      </c>
      <c r="W3380" t="s">
        <v>8317</v>
      </c>
      <c r="X3380" t="s">
        <v>8318</v>
      </c>
    </row>
    <row r="3381" spans="1:24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21">
        <f t="shared" si="313"/>
        <v>41858.147060185183</v>
      </c>
      <c r="L3381" s="24">
        <v>41858.147060185183</v>
      </c>
      <c r="M3381" s="27">
        <f t="shared" si="314"/>
        <v>8</v>
      </c>
      <c r="N3381" s="27">
        <f t="shared" si="315"/>
        <v>2014</v>
      </c>
      <c r="O3381" s="25" t="str">
        <f t="shared" si="316"/>
        <v>Aug</v>
      </c>
      <c r="P3381" s="19">
        <f t="shared" si="317"/>
        <v>41882.338888888888</v>
      </c>
      <c r="Q3381" t="b">
        <v>0</v>
      </c>
      <c r="R3381">
        <v>38</v>
      </c>
      <c r="S3381" t="b">
        <v>1</v>
      </c>
      <c r="T3381" t="s">
        <v>8271</v>
      </c>
      <c r="U3381" s="8">
        <v>1.0365</v>
      </c>
      <c r="V3381" s="17">
        <f t="shared" si="312"/>
        <v>54.55263157894737</v>
      </c>
      <c r="W3381" t="s">
        <v>8317</v>
      </c>
      <c r="X3381" t="s">
        <v>8318</v>
      </c>
    </row>
    <row r="3382" spans="1:24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21">
        <f t="shared" si="313"/>
        <v>42225.305555555555</v>
      </c>
      <c r="L3382" s="24">
        <v>42225.305555555555</v>
      </c>
      <c r="M3382" s="27">
        <f t="shared" si="314"/>
        <v>8</v>
      </c>
      <c r="N3382" s="27">
        <f t="shared" si="315"/>
        <v>2015</v>
      </c>
      <c r="O3382" s="25" t="str">
        <f t="shared" si="316"/>
        <v>Aug</v>
      </c>
      <c r="P3382" s="19">
        <f t="shared" si="317"/>
        <v>42242.749999999993</v>
      </c>
      <c r="Q3382" t="b">
        <v>0</v>
      </c>
      <c r="R3382">
        <v>28</v>
      </c>
      <c r="S3382" t="b">
        <v>1</v>
      </c>
      <c r="T3382" t="s">
        <v>8271</v>
      </c>
      <c r="U3382" s="8">
        <v>1.0443333333333333</v>
      </c>
      <c r="V3382" s="17">
        <f t="shared" si="312"/>
        <v>111.89285714285714</v>
      </c>
      <c r="W3382" t="s">
        <v>8317</v>
      </c>
      <c r="X3382" t="s">
        <v>8318</v>
      </c>
    </row>
    <row r="3383" spans="1:24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21">
        <f t="shared" si="313"/>
        <v>41937.745115740741</v>
      </c>
      <c r="L3383" s="24">
        <v>41937.745115740741</v>
      </c>
      <c r="M3383" s="27">
        <f t="shared" si="314"/>
        <v>10</v>
      </c>
      <c r="N3383" s="27">
        <f t="shared" si="315"/>
        <v>2014</v>
      </c>
      <c r="O3383" s="25" t="str">
        <f t="shared" si="316"/>
        <v>Oct</v>
      </c>
      <c r="P3383" s="19">
        <f t="shared" si="317"/>
        <v>41972.786782407406</v>
      </c>
      <c r="Q3383" t="b">
        <v>0</v>
      </c>
      <c r="R3383">
        <v>48</v>
      </c>
      <c r="S3383" t="b">
        <v>1</v>
      </c>
      <c r="T3383" t="s">
        <v>8271</v>
      </c>
      <c r="U3383" s="8">
        <v>1.0225</v>
      </c>
      <c r="V3383" s="17">
        <f t="shared" si="312"/>
        <v>85.208333333333329</v>
      </c>
      <c r="W3383" t="s">
        <v>8317</v>
      </c>
      <c r="X3383" t="s">
        <v>8318</v>
      </c>
    </row>
    <row r="3384" spans="1:24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21">
        <f t="shared" si="313"/>
        <v>42043.976655092592</v>
      </c>
      <c r="L3384" s="24">
        <v>42043.976655092592</v>
      </c>
      <c r="M3384" s="27">
        <f t="shared" si="314"/>
        <v>2</v>
      </c>
      <c r="N3384" s="27">
        <f t="shared" si="315"/>
        <v>2015</v>
      </c>
      <c r="O3384" s="25" t="str">
        <f t="shared" si="316"/>
        <v>Feb</v>
      </c>
      <c r="P3384" s="19">
        <f t="shared" si="317"/>
        <v>42073.934988425921</v>
      </c>
      <c r="Q3384" t="b">
        <v>0</v>
      </c>
      <c r="R3384">
        <v>46</v>
      </c>
      <c r="S3384" t="b">
        <v>1</v>
      </c>
      <c r="T3384" t="s">
        <v>8271</v>
      </c>
      <c r="U3384" s="8">
        <v>1.0074285714285713</v>
      </c>
      <c r="V3384" s="17">
        <f t="shared" si="312"/>
        <v>76.652173913043484</v>
      </c>
      <c r="W3384" t="s">
        <v>8317</v>
      </c>
      <c r="X3384" t="s">
        <v>8318</v>
      </c>
    </row>
    <row r="3385" spans="1:24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21">
        <f t="shared" si="313"/>
        <v>42559.222870370366</v>
      </c>
      <c r="L3385" s="24">
        <v>42559.222870370373</v>
      </c>
      <c r="M3385" s="27">
        <f t="shared" si="314"/>
        <v>7</v>
      </c>
      <c r="N3385" s="27">
        <f t="shared" si="315"/>
        <v>2016</v>
      </c>
      <c r="O3385" s="25" t="str">
        <f t="shared" si="316"/>
        <v>Jul</v>
      </c>
      <c r="P3385" s="19">
        <f t="shared" si="317"/>
        <v>42583.749305555553</v>
      </c>
      <c r="Q3385" t="b">
        <v>0</v>
      </c>
      <c r="R3385">
        <v>30</v>
      </c>
      <c r="S3385" t="b">
        <v>1</v>
      </c>
      <c r="T3385" t="s">
        <v>8271</v>
      </c>
      <c r="U3385" s="8">
        <v>1.1171428571428572</v>
      </c>
      <c r="V3385" s="17">
        <f t="shared" si="312"/>
        <v>65.166666666666671</v>
      </c>
      <c r="W3385" t="s">
        <v>8317</v>
      </c>
      <c r="X3385" t="s">
        <v>8318</v>
      </c>
    </row>
    <row r="3386" spans="1:24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21">
        <f t="shared" si="313"/>
        <v>42524.574305555558</v>
      </c>
      <c r="L3386" s="24">
        <v>42524.574305555558</v>
      </c>
      <c r="M3386" s="27">
        <f t="shared" si="314"/>
        <v>6</v>
      </c>
      <c r="N3386" s="27">
        <f t="shared" si="315"/>
        <v>2016</v>
      </c>
      <c r="O3386" s="25" t="str">
        <f t="shared" si="316"/>
        <v>Jun</v>
      </c>
      <c r="P3386" s="19">
        <f t="shared" si="317"/>
        <v>42544.574305555558</v>
      </c>
      <c r="Q3386" t="b">
        <v>0</v>
      </c>
      <c r="R3386">
        <v>64</v>
      </c>
      <c r="S3386" t="b">
        <v>1</v>
      </c>
      <c r="T3386" t="s">
        <v>8271</v>
      </c>
      <c r="U3386" s="8">
        <v>1.0001100000000001</v>
      </c>
      <c r="V3386" s="17">
        <f t="shared" si="312"/>
        <v>93.760312499999998</v>
      </c>
      <c r="W3386" t="s">
        <v>8317</v>
      </c>
      <c r="X3386" t="s">
        <v>8318</v>
      </c>
    </row>
    <row r="3387" spans="1:24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21">
        <f t="shared" si="313"/>
        <v>42291.879259259258</v>
      </c>
      <c r="L3387" s="24">
        <v>42291.879259259258</v>
      </c>
      <c r="M3387" s="27">
        <f t="shared" si="314"/>
        <v>10</v>
      </c>
      <c r="N3387" s="27">
        <f t="shared" si="315"/>
        <v>2015</v>
      </c>
      <c r="O3387" s="25" t="str">
        <f t="shared" si="316"/>
        <v>Oct</v>
      </c>
      <c r="P3387" s="19">
        <f t="shared" si="317"/>
        <v>42328.916666666664</v>
      </c>
      <c r="Q3387" t="b">
        <v>0</v>
      </c>
      <c r="R3387">
        <v>15</v>
      </c>
      <c r="S3387" t="b">
        <v>1</v>
      </c>
      <c r="T3387" t="s">
        <v>8271</v>
      </c>
      <c r="U3387" s="8">
        <v>1</v>
      </c>
      <c r="V3387" s="17">
        <f t="shared" si="312"/>
        <v>133.33333333333334</v>
      </c>
      <c r="W3387" t="s">
        <v>8317</v>
      </c>
      <c r="X3387" t="s">
        <v>8318</v>
      </c>
    </row>
    <row r="3388" spans="1:24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21">
        <f t="shared" si="313"/>
        <v>41953.659166666665</v>
      </c>
      <c r="L3388" s="24">
        <v>41953.659166666665</v>
      </c>
      <c r="M3388" s="27">
        <f t="shared" si="314"/>
        <v>11</v>
      </c>
      <c r="N3388" s="27">
        <f t="shared" si="315"/>
        <v>2014</v>
      </c>
      <c r="O3388" s="25" t="str">
        <f t="shared" si="316"/>
        <v>Nov</v>
      </c>
      <c r="P3388" s="19">
        <f t="shared" si="317"/>
        <v>41983.659166666665</v>
      </c>
      <c r="Q3388" t="b">
        <v>0</v>
      </c>
      <c r="R3388">
        <v>41</v>
      </c>
      <c r="S3388" t="b">
        <v>1</v>
      </c>
      <c r="T3388" t="s">
        <v>8271</v>
      </c>
      <c r="U3388" s="8">
        <v>1.05</v>
      </c>
      <c r="V3388" s="17">
        <f t="shared" si="312"/>
        <v>51.219512195121951</v>
      </c>
      <c r="W3388" t="s">
        <v>8317</v>
      </c>
      <c r="X3388" t="s">
        <v>8318</v>
      </c>
    </row>
    <row r="3389" spans="1:24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21">
        <f t="shared" si="313"/>
        <v>41946.436412037037</v>
      </c>
      <c r="L3389" s="24">
        <v>41946.436412037037</v>
      </c>
      <c r="M3389" s="27">
        <f t="shared" si="314"/>
        <v>11</v>
      </c>
      <c r="N3389" s="27">
        <f t="shared" si="315"/>
        <v>2014</v>
      </c>
      <c r="O3389" s="25" t="str">
        <f t="shared" si="316"/>
        <v>Nov</v>
      </c>
      <c r="P3389" s="19">
        <f t="shared" si="317"/>
        <v>41976.436412037037</v>
      </c>
      <c r="Q3389" t="b">
        <v>0</v>
      </c>
      <c r="R3389">
        <v>35</v>
      </c>
      <c r="S3389" t="b">
        <v>1</v>
      </c>
      <c r="T3389" t="s">
        <v>8271</v>
      </c>
      <c r="U3389" s="8">
        <v>1.1686666666666667</v>
      </c>
      <c r="V3389" s="17">
        <f t="shared" si="312"/>
        <v>100.17142857142858</v>
      </c>
      <c r="W3389" t="s">
        <v>8317</v>
      </c>
      <c r="X3389" t="s">
        <v>8318</v>
      </c>
    </row>
    <row r="3390" spans="1:24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21">
        <f t="shared" si="313"/>
        <v>41947.554259259261</v>
      </c>
      <c r="L3390" s="24">
        <v>41947.554259259261</v>
      </c>
      <c r="M3390" s="27">
        <f t="shared" si="314"/>
        <v>11</v>
      </c>
      <c r="N3390" s="27">
        <f t="shared" si="315"/>
        <v>2014</v>
      </c>
      <c r="O3390" s="25" t="str">
        <f t="shared" si="316"/>
        <v>Nov</v>
      </c>
      <c r="P3390" s="19">
        <f t="shared" si="317"/>
        <v>41987.554259259261</v>
      </c>
      <c r="Q3390" t="b">
        <v>0</v>
      </c>
      <c r="R3390">
        <v>45</v>
      </c>
      <c r="S3390" t="b">
        <v>1</v>
      </c>
      <c r="T3390" t="s">
        <v>8271</v>
      </c>
      <c r="U3390" s="8">
        <v>1.038</v>
      </c>
      <c r="V3390" s="17">
        <f t="shared" si="312"/>
        <v>34.6</v>
      </c>
      <c r="W3390" t="s">
        <v>8317</v>
      </c>
      <c r="X3390" t="s">
        <v>8318</v>
      </c>
    </row>
    <row r="3391" spans="1:24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21">
        <f t="shared" si="313"/>
        <v>42143.252789351849</v>
      </c>
      <c r="L3391" s="24">
        <v>42143.252789351849</v>
      </c>
      <c r="M3391" s="27">
        <f t="shared" si="314"/>
        <v>5</v>
      </c>
      <c r="N3391" s="27">
        <f t="shared" si="315"/>
        <v>2015</v>
      </c>
      <c r="O3391" s="25" t="str">
        <f t="shared" si="316"/>
        <v>May</v>
      </c>
      <c r="P3391" s="19">
        <f t="shared" si="317"/>
        <v>42173.252789351849</v>
      </c>
      <c r="Q3391" t="b">
        <v>0</v>
      </c>
      <c r="R3391">
        <v>62</v>
      </c>
      <c r="S3391" t="b">
        <v>1</v>
      </c>
      <c r="T3391" t="s">
        <v>8271</v>
      </c>
      <c r="U3391" s="8">
        <v>1.145</v>
      </c>
      <c r="V3391" s="17">
        <f t="shared" si="312"/>
        <v>184.67741935483872</v>
      </c>
      <c r="W3391" t="s">
        <v>8317</v>
      </c>
      <c r="X3391" t="s">
        <v>8318</v>
      </c>
    </row>
    <row r="3392" spans="1:24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21">
        <f t="shared" si="313"/>
        <v>42494.355115740742</v>
      </c>
      <c r="L3392" s="24">
        <v>42494.355115740742</v>
      </c>
      <c r="M3392" s="27">
        <f t="shared" si="314"/>
        <v>5</v>
      </c>
      <c r="N3392" s="27">
        <f t="shared" si="315"/>
        <v>2016</v>
      </c>
      <c r="O3392" s="25" t="str">
        <f t="shared" si="316"/>
        <v>May</v>
      </c>
      <c r="P3392" s="19">
        <f t="shared" si="317"/>
        <v>42524.355115740742</v>
      </c>
      <c r="Q3392" t="b">
        <v>0</v>
      </c>
      <c r="R3392">
        <v>22</v>
      </c>
      <c r="S3392" t="b">
        <v>1</v>
      </c>
      <c r="T3392" t="s">
        <v>8271</v>
      </c>
      <c r="U3392" s="8">
        <v>1.024</v>
      </c>
      <c r="V3392" s="17">
        <f t="shared" si="312"/>
        <v>69.818181818181813</v>
      </c>
      <c r="W3392" t="s">
        <v>8317</v>
      </c>
      <c r="X3392" t="s">
        <v>8318</v>
      </c>
    </row>
    <row r="3393" spans="1:24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21">
        <f t="shared" si="313"/>
        <v>41815.566493055558</v>
      </c>
      <c r="L3393" s="24">
        <v>41815.566493055558</v>
      </c>
      <c r="M3393" s="27">
        <f t="shared" si="314"/>
        <v>6</v>
      </c>
      <c r="N3393" s="27">
        <f t="shared" si="315"/>
        <v>2014</v>
      </c>
      <c r="O3393" s="25" t="str">
        <f t="shared" si="316"/>
        <v>Jun</v>
      </c>
      <c r="P3393" s="19">
        <f t="shared" si="317"/>
        <v>41830.566493055558</v>
      </c>
      <c r="Q3393" t="b">
        <v>0</v>
      </c>
      <c r="R3393">
        <v>18</v>
      </c>
      <c r="S3393" t="b">
        <v>1</v>
      </c>
      <c r="T3393" t="s">
        <v>8271</v>
      </c>
      <c r="U3393" s="8">
        <v>2.23</v>
      </c>
      <c r="V3393" s="17">
        <f t="shared" si="312"/>
        <v>61.944444444444443</v>
      </c>
      <c r="W3393" t="s">
        <v>8317</v>
      </c>
      <c r="X3393" t="s">
        <v>8318</v>
      </c>
    </row>
    <row r="3394" spans="1:24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21">
        <f t="shared" si="313"/>
        <v>41830.337361111109</v>
      </c>
      <c r="L3394" s="24">
        <v>41830.337361111109</v>
      </c>
      <c r="M3394" s="27">
        <f t="shared" si="314"/>
        <v>7</v>
      </c>
      <c r="N3394" s="27">
        <f t="shared" si="315"/>
        <v>2014</v>
      </c>
      <c r="O3394" s="25" t="str">
        <f t="shared" si="316"/>
        <v>Jul</v>
      </c>
      <c r="P3394" s="19">
        <f t="shared" si="317"/>
        <v>41859.727777777771</v>
      </c>
      <c r="Q3394" t="b">
        <v>0</v>
      </c>
      <c r="R3394">
        <v>12</v>
      </c>
      <c r="S3394" t="b">
        <v>1</v>
      </c>
      <c r="T3394" t="s">
        <v>8271</v>
      </c>
      <c r="U3394" s="8">
        <v>1</v>
      </c>
      <c r="V3394" s="17">
        <f t="shared" ref="V3394:V3457" si="318">E3394/R3394</f>
        <v>41.666666666666664</v>
      </c>
      <c r="W3394" t="s">
        <v>8317</v>
      </c>
      <c r="X3394" t="s">
        <v>8318</v>
      </c>
    </row>
    <row r="3395" spans="1:24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21">
        <f t="shared" ref="K3395:K3458" si="319">(J3394/86400)+25569+(-5/24)</f>
        <v>42446.63721064815</v>
      </c>
      <c r="L3395" s="24">
        <v>42446.63721064815</v>
      </c>
      <c r="M3395" s="27">
        <f t="shared" ref="M3395:M3458" si="320">MONTH(L3395)</f>
        <v>3</v>
      </c>
      <c r="N3395" s="27">
        <f t="shared" ref="N3395:N3458" si="321">YEAR(L3395)</f>
        <v>2016</v>
      </c>
      <c r="O3395" s="25" t="str">
        <f t="shared" ref="O3395:O3458" si="322">VLOOKUP($M3395,$AI$3:$AJ$14,2,FALSE)</f>
        <v>Mar</v>
      </c>
      <c r="P3395" s="19">
        <f t="shared" ref="P3395:P3458" si="323">(I3394/86400)+25569+(-5/24)</f>
        <v>42496.63721064815</v>
      </c>
      <c r="Q3395" t="b">
        <v>0</v>
      </c>
      <c r="R3395">
        <v>44</v>
      </c>
      <c r="S3395" t="b">
        <v>1</v>
      </c>
      <c r="T3395" t="s">
        <v>8271</v>
      </c>
      <c r="U3395" s="8">
        <v>1.0580000000000001</v>
      </c>
      <c r="V3395" s="17">
        <f t="shared" si="318"/>
        <v>36.06818181818182</v>
      </c>
      <c r="W3395" t="s">
        <v>8317</v>
      </c>
      <c r="X3395" t="s">
        <v>8318</v>
      </c>
    </row>
    <row r="3396" spans="1:24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21">
        <f t="shared" si="319"/>
        <v>41923.713310185187</v>
      </c>
      <c r="L3396" s="24">
        <v>41923.713310185187</v>
      </c>
      <c r="M3396" s="27">
        <f t="shared" si="320"/>
        <v>10</v>
      </c>
      <c r="N3396" s="27">
        <f t="shared" si="321"/>
        <v>2014</v>
      </c>
      <c r="O3396" s="25" t="str">
        <f t="shared" si="322"/>
        <v>Oct</v>
      </c>
      <c r="P3396" s="19">
        <f t="shared" si="323"/>
        <v>41948.823611111111</v>
      </c>
      <c r="Q3396" t="b">
        <v>0</v>
      </c>
      <c r="R3396">
        <v>27</v>
      </c>
      <c r="S3396" t="b">
        <v>1</v>
      </c>
      <c r="T3396" t="s">
        <v>8271</v>
      </c>
      <c r="U3396" s="8">
        <v>1.4236363636363636</v>
      </c>
      <c r="V3396" s="17">
        <f t="shared" si="318"/>
        <v>29</v>
      </c>
      <c r="W3396" t="s">
        <v>8317</v>
      </c>
      <c r="X3396" t="s">
        <v>8318</v>
      </c>
    </row>
    <row r="3397" spans="1:24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21">
        <f t="shared" si="319"/>
        <v>41817.387094907404</v>
      </c>
      <c r="L3397" s="24">
        <v>41817.387094907404</v>
      </c>
      <c r="M3397" s="27">
        <f t="shared" si="320"/>
        <v>6</v>
      </c>
      <c r="N3397" s="27">
        <f t="shared" si="321"/>
        <v>2014</v>
      </c>
      <c r="O3397" s="25" t="str">
        <f t="shared" si="322"/>
        <v>Jun</v>
      </c>
      <c r="P3397" s="19">
        <f t="shared" si="323"/>
        <v>41847.387094907404</v>
      </c>
      <c r="Q3397" t="b">
        <v>0</v>
      </c>
      <c r="R3397">
        <v>38</v>
      </c>
      <c r="S3397" t="b">
        <v>1</v>
      </c>
      <c r="T3397" t="s">
        <v>8271</v>
      </c>
      <c r="U3397" s="8">
        <v>1.84</v>
      </c>
      <c r="V3397" s="17">
        <f t="shared" si="318"/>
        <v>24.210526315789473</v>
      </c>
      <c r="W3397" t="s">
        <v>8317</v>
      </c>
      <c r="X3397" t="s">
        <v>8318</v>
      </c>
    </row>
    <row r="3398" spans="1:24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21">
        <f t="shared" si="319"/>
        <v>42140.503981481474</v>
      </c>
      <c r="L3398" s="24">
        <v>42140.503981481481</v>
      </c>
      <c r="M3398" s="27">
        <f t="shared" si="320"/>
        <v>5</v>
      </c>
      <c r="N3398" s="27">
        <f t="shared" si="321"/>
        <v>2015</v>
      </c>
      <c r="O3398" s="25" t="str">
        <f t="shared" si="322"/>
        <v>May</v>
      </c>
      <c r="P3398" s="19">
        <f t="shared" si="323"/>
        <v>42154.548611111109</v>
      </c>
      <c r="Q3398" t="b">
        <v>0</v>
      </c>
      <c r="R3398">
        <v>28</v>
      </c>
      <c r="S3398" t="b">
        <v>1</v>
      </c>
      <c r="T3398" t="s">
        <v>8271</v>
      </c>
      <c r="U3398" s="8">
        <v>1.0433333333333332</v>
      </c>
      <c r="V3398" s="17">
        <f t="shared" si="318"/>
        <v>55.892857142857146</v>
      </c>
      <c r="W3398" t="s">
        <v>8317</v>
      </c>
      <c r="X3398" t="s">
        <v>8318</v>
      </c>
    </row>
    <row r="3399" spans="1:24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21">
        <f t="shared" si="319"/>
        <v>41764.238298611112</v>
      </c>
      <c r="L3399" s="24">
        <v>41764.238298611112</v>
      </c>
      <c r="M3399" s="27">
        <f t="shared" si="320"/>
        <v>5</v>
      </c>
      <c r="N3399" s="27">
        <f t="shared" si="321"/>
        <v>2014</v>
      </c>
      <c r="O3399" s="25" t="str">
        <f t="shared" si="322"/>
        <v>May</v>
      </c>
      <c r="P3399" s="19">
        <f t="shared" si="323"/>
        <v>41790.957638888889</v>
      </c>
      <c r="Q3399" t="b">
        <v>0</v>
      </c>
      <c r="R3399">
        <v>24</v>
      </c>
      <c r="S3399" t="b">
        <v>1</v>
      </c>
      <c r="T3399" t="s">
        <v>8271</v>
      </c>
      <c r="U3399" s="8">
        <v>1.1200000000000001</v>
      </c>
      <c r="V3399" s="17">
        <f t="shared" si="318"/>
        <v>11.666666666666666</v>
      </c>
      <c r="W3399" t="s">
        <v>8317</v>
      </c>
      <c r="X3399" t="s">
        <v>8318</v>
      </c>
    </row>
    <row r="3400" spans="1:24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21">
        <f t="shared" si="319"/>
        <v>42378.270011574066</v>
      </c>
      <c r="L3400" s="24">
        <v>42378.270011574074</v>
      </c>
      <c r="M3400" s="27">
        <f t="shared" si="320"/>
        <v>1</v>
      </c>
      <c r="N3400" s="27">
        <f t="shared" si="321"/>
        <v>2016</v>
      </c>
      <c r="O3400" s="25" t="str">
        <f t="shared" si="322"/>
        <v>Jan</v>
      </c>
      <c r="P3400" s="19">
        <f t="shared" si="323"/>
        <v>42418.708333333336</v>
      </c>
      <c r="Q3400" t="b">
        <v>0</v>
      </c>
      <c r="R3400">
        <v>65</v>
      </c>
      <c r="S3400" t="b">
        <v>1</v>
      </c>
      <c r="T3400" t="s">
        <v>8271</v>
      </c>
      <c r="U3400" s="8">
        <v>1.1107499999999999</v>
      </c>
      <c r="V3400" s="17">
        <f t="shared" si="318"/>
        <v>68.353846153846149</v>
      </c>
      <c r="W3400" t="s">
        <v>8317</v>
      </c>
      <c r="X3400" t="s">
        <v>8318</v>
      </c>
    </row>
    <row r="3401" spans="1:24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21">
        <f t="shared" si="319"/>
        <v>41941.543703703697</v>
      </c>
      <c r="L3401" s="24">
        <v>41941.543703703705</v>
      </c>
      <c r="M3401" s="27">
        <f t="shared" si="320"/>
        <v>10</v>
      </c>
      <c r="N3401" s="27">
        <f t="shared" si="321"/>
        <v>2014</v>
      </c>
      <c r="O3401" s="25" t="str">
        <f t="shared" si="322"/>
        <v>Oct</v>
      </c>
      <c r="P3401" s="19">
        <f t="shared" si="323"/>
        <v>41964.499999999993</v>
      </c>
      <c r="Q3401" t="b">
        <v>0</v>
      </c>
      <c r="R3401">
        <v>46</v>
      </c>
      <c r="S3401" t="b">
        <v>1</v>
      </c>
      <c r="T3401" t="s">
        <v>8271</v>
      </c>
      <c r="U3401" s="8">
        <v>1.0375000000000001</v>
      </c>
      <c r="V3401" s="17">
        <f t="shared" si="318"/>
        <v>27.065217391304348</v>
      </c>
      <c r="W3401" t="s">
        <v>8317</v>
      </c>
      <c r="X3401" t="s">
        <v>8318</v>
      </c>
    </row>
    <row r="3402" spans="1:24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21">
        <f t="shared" si="319"/>
        <v>42026.712094907409</v>
      </c>
      <c r="L3402" s="24">
        <v>42026.712094907409</v>
      </c>
      <c r="M3402" s="27">
        <f t="shared" si="320"/>
        <v>1</v>
      </c>
      <c r="N3402" s="27">
        <f t="shared" si="321"/>
        <v>2015</v>
      </c>
      <c r="O3402" s="25" t="str">
        <f t="shared" si="322"/>
        <v>Jan</v>
      </c>
      <c r="P3402" s="19">
        <f t="shared" si="323"/>
        <v>42056.712094907409</v>
      </c>
      <c r="Q3402" t="b">
        <v>0</v>
      </c>
      <c r="R3402">
        <v>85</v>
      </c>
      <c r="S3402" t="b">
        <v>1</v>
      </c>
      <c r="T3402" t="s">
        <v>8271</v>
      </c>
      <c r="U3402" s="8">
        <v>1.0041</v>
      </c>
      <c r="V3402" s="17">
        <f t="shared" si="318"/>
        <v>118.12941176470588</v>
      </c>
      <c r="W3402" t="s">
        <v>8317</v>
      </c>
      <c r="X3402" t="s">
        <v>8318</v>
      </c>
    </row>
    <row r="3403" spans="1:24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21">
        <f t="shared" si="319"/>
        <v>41834.745532407404</v>
      </c>
      <c r="L3403" s="24">
        <v>41834.745532407411</v>
      </c>
      <c r="M3403" s="27">
        <f t="shared" si="320"/>
        <v>7</v>
      </c>
      <c r="N3403" s="27">
        <f t="shared" si="321"/>
        <v>2014</v>
      </c>
      <c r="O3403" s="25" t="str">
        <f t="shared" si="322"/>
        <v>Jul</v>
      </c>
      <c r="P3403" s="19">
        <f t="shared" si="323"/>
        <v>41879.745532407404</v>
      </c>
      <c r="Q3403" t="b">
        <v>0</v>
      </c>
      <c r="R3403">
        <v>66</v>
      </c>
      <c r="S3403" t="b">
        <v>1</v>
      </c>
      <c r="T3403" t="s">
        <v>8271</v>
      </c>
      <c r="U3403" s="8">
        <v>1.0186206896551724</v>
      </c>
      <c r="V3403" s="17">
        <f t="shared" si="318"/>
        <v>44.757575757575758</v>
      </c>
      <c r="W3403" t="s">
        <v>8317</v>
      </c>
      <c r="X3403" t="s">
        <v>8318</v>
      </c>
    </row>
    <row r="3404" spans="1:24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21">
        <f t="shared" si="319"/>
        <v>42193.5155787037</v>
      </c>
      <c r="L3404" s="24">
        <v>42193.5155787037</v>
      </c>
      <c r="M3404" s="27">
        <f t="shared" si="320"/>
        <v>7</v>
      </c>
      <c r="N3404" s="27">
        <f t="shared" si="321"/>
        <v>2015</v>
      </c>
      <c r="O3404" s="25" t="str">
        <f t="shared" si="322"/>
        <v>Jul</v>
      </c>
      <c r="P3404" s="19">
        <f t="shared" si="323"/>
        <v>42223.5155787037</v>
      </c>
      <c r="Q3404" t="b">
        <v>0</v>
      </c>
      <c r="R3404">
        <v>165</v>
      </c>
      <c r="S3404" t="b">
        <v>1</v>
      </c>
      <c r="T3404" t="s">
        <v>8271</v>
      </c>
      <c r="U3404" s="8">
        <v>1.0976666666666666</v>
      </c>
      <c r="V3404" s="17">
        <f t="shared" si="318"/>
        <v>99.787878787878782</v>
      </c>
      <c r="W3404" t="s">
        <v>8317</v>
      </c>
      <c r="X3404" t="s">
        <v>8318</v>
      </c>
    </row>
    <row r="3405" spans="1:24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21">
        <f t="shared" si="319"/>
        <v>42290.410219907404</v>
      </c>
      <c r="L3405" s="24">
        <v>42290.410219907404</v>
      </c>
      <c r="M3405" s="27">
        <f t="shared" si="320"/>
        <v>10</v>
      </c>
      <c r="N3405" s="27">
        <f t="shared" si="321"/>
        <v>2015</v>
      </c>
      <c r="O3405" s="25" t="str">
        <f t="shared" si="322"/>
        <v>Oct</v>
      </c>
      <c r="P3405" s="19">
        <f t="shared" si="323"/>
        <v>42319.896527777775</v>
      </c>
      <c r="Q3405" t="b">
        <v>0</v>
      </c>
      <c r="R3405">
        <v>17</v>
      </c>
      <c r="S3405" t="b">
        <v>1</v>
      </c>
      <c r="T3405" t="s">
        <v>8271</v>
      </c>
      <c r="U3405" s="8">
        <v>1</v>
      </c>
      <c r="V3405" s="17">
        <f t="shared" si="318"/>
        <v>117.64705882352941</v>
      </c>
      <c r="W3405" t="s">
        <v>8317</v>
      </c>
      <c r="X3405" t="s">
        <v>8318</v>
      </c>
    </row>
    <row r="3406" spans="1:24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21">
        <f t="shared" si="319"/>
        <v>42150.253749999996</v>
      </c>
      <c r="L3406" s="24">
        <v>42150.253750000003</v>
      </c>
      <c r="M3406" s="27">
        <f t="shared" si="320"/>
        <v>5</v>
      </c>
      <c r="N3406" s="27">
        <f t="shared" si="321"/>
        <v>2015</v>
      </c>
      <c r="O3406" s="25" t="str">
        <f t="shared" si="322"/>
        <v>May</v>
      </c>
      <c r="P3406" s="19">
        <f t="shared" si="323"/>
        <v>42180.253749999996</v>
      </c>
      <c r="Q3406" t="b">
        <v>0</v>
      </c>
      <c r="R3406">
        <v>3</v>
      </c>
      <c r="S3406" t="b">
        <v>1</v>
      </c>
      <c r="T3406" t="s">
        <v>8271</v>
      </c>
      <c r="U3406" s="8">
        <v>1.22</v>
      </c>
      <c r="V3406" s="17">
        <f t="shared" si="318"/>
        <v>203.33333333333334</v>
      </c>
      <c r="W3406" t="s">
        <v>8317</v>
      </c>
      <c r="X3406" t="s">
        <v>8318</v>
      </c>
    </row>
    <row r="3407" spans="1:24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21">
        <f t="shared" si="319"/>
        <v>42152.295162037037</v>
      </c>
      <c r="L3407" s="24">
        <v>42152.295162037037</v>
      </c>
      <c r="M3407" s="27">
        <f t="shared" si="320"/>
        <v>5</v>
      </c>
      <c r="N3407" s="27">
        <f t="shared" si="321"/>
        <v>2015</v>
      </c>
      <c r="O3407" s="25" t="str">
        <f t="shared" si="322"/>
        <v>May</v>
      </c>
      <c r="P3407" s="19">
        <f t="shared" si="323"/>
        <v>42172.295162037037</v>
      </c>
      <c r="Q3407" t="b">
        <v>0</v>
      </c>
      <c r="R3407">
        <v>17</v>
      </c>
      <c r="S3407" t="b">
        <v>1</v>
      </c>
      <c r="T3407" t="s">
        <v>8271</v>
      </c>
      <c r="U3407" s="8">
        <v>1.3757142857142857</v>
      </c>
      <c r="V3407" s="17">
        <f t="shared" si="318"/>
        <v>28.323529411764707</v>
      </c>
      <c r="W3407" t="s">
        <v>8317</v>
      </c>
      <c r="X3407" t="s">
        <v>8318</v>
      </c>
    </row>
    <row r="3408" spans="1:24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21">
        <f t="shared" si="319"/>
        <v>42409.808865740742</v>
      </c>
      <c r="L3408" s="24">
        <v>42409.808865740742</v>
      </c>
      <c r="M3408" s="27">
        <f t="shared" si="320"/>
        <v>2</v>
      </c>
      <c r="N3408" s="27">
        <f t="shared" si="321"/>
        <v>2016</v>
      </c>
      <c r="O3408" s="25" t="str">
        <f t="shared" si="322"/>
        <v>Feb</v>
      </c>
      <c r="P3408" s="19">
        <f t="shared" si="323"/>
        <v>42430.790972222218</v>
      </c>
      <c r="Q3408" t="b">
        <v>0</v>
      </c>
      <c r="R3408">
        <v>91</v>
      </c>
      <c r="S3408" t="b">
        <v>1</v>
      </c>
      <c r="T3408" t="s">
        <v>8271</v>
      </c>
      <c r="U3408" s="8">
        <v>1.0031000000000001</v>
      </c>
      <c r="V3408" s="17">
        <f t="shared" si="318"/>
        <v>110.23076923076923</v>
      </c>
      <c r="W3408" t="s">
        <v>8317</v>
      </c>
      <c r="X3408" t="s">
        <v>8318</v>
      </c>
    </row>
    <row r="3409" spans="1:24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21">
        <f t="shared" si="319"/>
        <v>41791.284444444442</v>
      </c>
      <c r="L3409" s="24">
        <v>41791.284444444442</v>
      </c>
      <c r="M3409" s="27">
        <f t="shared" si="320"/>
        <v>6</v>
      </c>
      <c r="N3409" s="27">
        <f t="shared" si="321"/>
        <v>2014</v>
      </c>
      <c r="O3409" s="25" t="str">
        <f t="shared" si="322"/>
        <v>Jun</v>
      </c>
      <c r="P3409" s="19">
        <f t="shared" si="323"/>
        <v>41836.284444444442</v>
      </c>
      <c r="Q3409" t="b">
        <v>0</v>
      </c>
      <c r="R3409">
        <v>67</v>
      </c>
      <c r="S3409" t="b">
        <v>1</v>
      </c>
      <c r="T3409" t="s">
        <v>8271</v>
      </c>
      <c r="U3409" s="8">
        <v>1.071</v>
      </c>
      <c r="V3409" s="17">
        <f t="shared" si="318"/>
        <v>31.970149253731343</v>
      </c>
      <c r="W3409" t="s">
        <v>8317</v>
      </c>
      <c r="X3409" t="s">
        <v>8318</v>
      </c>
    </row>
    <row r="3410" spans="1:24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21">
        <f t="shared" si="319"/>
        <v>41796.21399305555</v>
      </c>
      <c r="L3410" s="24">
        <v>41796.213993055557</v>
      </c>
      <c r="M3410" s="27">
        <f t="shared" si="320"/>
        <v>6</v>
      </c>
      <c r="N3410" s="27">
        <f t="shared" si="321"/>
        <v>2014</v>
      </c>
      <c r="O3410" s="25" t="str">
        <f t="shared" si="322"/>
        <v>Jun</v>
      </c>
      <c r="P3410" s="19">
        <f t="shared" si="323"/>
        <v>41826.21399305555</v>
      </c>
      <c r="Q3410" t="b">
        <v>0</v>
      </c>
      <c r="R3410">
        <v>18</v>
      </c>
      <c r="S3410" t="b">
        <v>1</v>
      </c>
      <c r="T3410" t="s">
        <v>8271</v>
      </c>
      <c r="U3410" s="8">
        <v>2.11</v>
      </c>
      <c r="V3410" s="17">
        <f t="shared" si="318"/>
        <v>58.611111111111114</v>
      </c>
      <c r="W3410" t="s">
        <v>8317</v>
      </c>
      <c r="X3410" t="s">
        <v>8318</v>
      </c>
    </row>
    <row r="3411" spans="1:24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21">
        <f t="shared" si="319"/>
        <v>41808.78361111111</v>
      </c>
      <c r="L3411" s="24">
        <v>41808.78361111111</v>
      </c>
      <c r="M3411" s="27">
        <f t="shared" si="320"/>
        <v>6</v>
      </c>
      <c r="N3411" s="27">
        <f t="shared" si="321"/>
        <v>2014</v>
      </c>
      <c r="O3411" s="25" t="str">
        <f t="shared" si="322"/>
        <v>Jun</v>
      </c>
      <c r="P3411" s="19">
        <f t="shared" si="323"/>
        <v>41838.78361111111</v>
      </c>
      <c r="Q3411" t="b">
        <v>0</v>
      </c>
      <c r="R3411">
        <v>21</v>
      </c>
      <c r="S3411" t="b">
        <v>1</v>
      </c>
      <c r="T3411" t="s">
        <v>8271</v>
      </c>
      <c r="U3411" s="8">
        <v>1.236</v>
      </c>
      <c r="V3411" s="17">
        <f t="shared" si="318"/>
        <v>29.428571428571427</v>
      </c>
      <c r="W3411" t="s">
        <v>8317</v>
      </c>
      <c r="X3411" t="s">
        <v>8318</v>
      </c>
    </row>
    <row r="3412" spans="1:24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21">
        <f t="shared" si="319"/>
        <v>42544.605995370366</v>
      </c>
      <c r="L3412" s="24">
        <v>42544.605995370373</v>
      </c>
      <c r="M3412" s="27">
        <f t="shared" si="320"/>
        <v>6</v>
      </c>
      <c r="N3412" s="27">
        <f t="shared" si="321"/>
        <v>2016</v>
      </c>
      <c r="O3412" s="25" t="str">
        <f t="shared" si="322"/>
        <v>Jun</v>
      </c>
      <c r="P3412" s="19">
        <f t="shared" si="323"/>
        <v>42582.665277777771</v>
      </c>
      <c r="Q3412" t="b">
        <v>0</v>
      </c>
      <c r="R3412">
        <v>40</v>
      </c>
      <c r="S3412" t="b">
        <v>1</v>
      </c>
      <c r="T3412" t="s">
        <v>8271</v>
      </c>
      <c r="U3412" s="8">
        <v>1.085</v>
      </c>
      <c r="V3412" s="17">
        <f t="shared" si="318"/>
        <v>81.375</v>
      </c>
      <c r="W3412" t="s">
        <v>8317</v>
      </c>
      <c r="X3412" t="s">
        <v>8318</v>
      </c>
    </row>
    <row r="3413" spans="1:24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21">
        <f t="shared" si="319"/>
        <v>42499.83321759259</v>
      </c>
      <c r="L3413" s="24">
        <v>42499.83321759259</v>
      </c>
      <c r="M3413" s="27">
        <f t="shared" si="320"/>
        <v>5</v>
      </c>
      <c r="N3413" s="27">
        <f t="shared" si="321"/>
        <v>2016</v>
      </c>
      <c r="O3413" s="25" t="str">
        <f t="shared" si="322"/>
        <v>May</v>
      </c>
      <c r="P3413" s="19">
        <f t="shared" si="323"/>
        <v>42527.083333333336</v>
      </c>
      <c r="Q3413" t="b">
        <v>0</v>
      </c>
      <c r="R3413">
        <v>78</v>
      </c>
      <c r="S3413" t="b">
        <v>1</v>
      </c>
      <c r="T3413" t="s">
        <v>8271</v>
      </c>
      <c r="U3413" s="8">
        <v>1.0356666666666667</v>
      </c>
      <c r="V3413" s="17">
        <f t="shared" si="318"/>
        <v>199.16666666666666</v>
      </c>
      <c r="W3413" t="s">
        <v>8317</v>
      </c>
      <c r="X3413" t="s">
        <v>8318</v>
      </c>
    </row>
    <row r="3414" spans="1:24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21">
        <f t="shared" si="319"/>
        <v>42264.814490740733</v>
      </c>
      <c r="L3414" s="24">
        <v>42264.81449074074</v>
      </c>
      <c r="M3414" s="27">
        <f t="shared" si="320"/>
        <v>9</v>
      </c>
      <c r="N3414" s="27">
        <f t="shared" si="321"/>
        <v>2015</v>
      </c>
      <c r="O3414" s="25" t="str">
        <f t="shared" si="322"/>
        <v>Sep</v>
      </c>
      <c r="P3414" s="19">
        <f t="shared" si="323"/>
        <v>42284.814490740733</v>
      </c>
      <c r="Q3414" t="b">
        <v>0</v>
      </c>
      <c r="R3414">
        <v>26</v>
      </c>
      <c r="S3414" t="b">
        <v>1</v>
      </c>
      <c r="T3414" t="s">
        <v>8271</v>
      </c>
      <c r="U3414" s="8">
        <v>1</v>
      </c>
      <c r="V3414" s="17">
        <f t="shared" si="318"/>
        <v>115.38461538461539</v>
      </c>
      <c r="W3414" t="s">
        <v>8317</v>
      </c>
      <c r="X3414" t="s">
        <v>8318</v>
      </c>
    </row>
    <row r="3415" spans="1:24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21">
        <f t="shared" si="319"/>
        <v>41879.750717592593</v>
      </c>
      <c r="L3415" s="24">
        <v>41879.750717592593</v>
      </c>
      <c r="M3415" s="27">
        <f t="shared" si="320"/>
        <v>8</v>
      </c>
      <c r="N3415" s="27">
        <f t="shared" si="321"/>
        <v>2014</v>
      </c>
      <c r="O3415" s="25" t="str">
        <f t="shared" si="322"/>
        <v>Aug</v>
      </c>
      <c r="P3415" s="19">
        <f t="shared" si="323"/>
        <v>41909.750717592593</v>
      </c>
      <c r="Q3415" t="b">
        <v>0</v>
      </c>
      <c r="R3415">
        <v>14</v>
      </c>
      <c r="S3415" t="b">
        <v>1</v>
      </c>
      <c r="T3415" t="s">
        <v>8271</v>
      </c>
      <c r="U3415" s="8">
        <v>1.3</v>
      </c>
      <c r="V3415" s="17">
        <f t="shared" si="318"/>
        <v>46.428571428571431</v>
      </c>
      <c r="W3415" t="s">
        <v>8317</v>
      </c>
      <c r="X3415" t="s">
        <v>8318</v>
      </c>
    </row>
    <row r="3416" spans="1:24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21">
        <f t="shared" si="319"/>
        <v>42053.524745370371</v>
      </c>
      <c r="L3416" s="24">
        <v>42053.524745370371</v>
      </c>
      <c r="M3416" s="27">
        <f t="shared" si="320"/>
        <v>2</v>
      </c>
      <c r="N3416" s="27">
        <f t="shared" si="321"/>
        <v>2015</v>
      </c>
      <c r="O3416" s="25" t="str">
        <f t="shared" si="322"/>
        <v>Feb</v>
      </c>
      <c r="P3416" s="19">
        <f t="shared" si="323"/>
        <v>42062.999305555553</v>
      </c>
      <c r="Q3416" t="b">
        <v>0</v>
      </c>
      <c r="R3416">
        <v>44</v>
      </c>
      <c r="S3416" t="b">
        <v>1</v>
      </c>
      <c r="T3416" t="s">
        <v>8271</v>
      </c>
      <c r="U3416" s="8">
        <v>1.0349999999999999</v>
      </c>
      <c r="V3416" s="17">
        <f t="shared" si="318"/>
        <v>70.568181818181813</v>
      </c>
      <c r="W3416" t="s">
        <v>8317</v>
      </c>
      <c r="X3416" t="s">
        <v>8318</v>
      </c>
    </row>
    <row r="3417" spans="1:24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21">
        <f t="shared" si="319"/>
        <v>42675.624131944445</v>
      </c>
      <c r="L3417" s="24">
        <v>42675.624131944445</v>
      </c>
      <c r="M3417" s="27">
        <f t="shared" si="320"/>
        <v>11</v>
      </c>
      <c r="N3417" s="27">
        <f t="shared" si="321"/>
        <v>2016</v>
      </c>
      <c r="O3417" s="25" t="str">
        <f t="shared" si="322"/>
        <v>Nov</v>
      </c>
      <c r="P3417" s="19">
        <f t="shared" si="323"/>
        <v>42705.124305555553</v>
      </c>
      <c r="Q3417" t="b">
        <v>0</v>
      </c>
      <c r="R3417">
        <v>9</v>
      </c>
      <c r="S3417" t="b">
        <v>1</v>
      </c>
      <c r="T3417" t="s">
        <v>8271</v>
      </c>
      <c r="U3417" s="8">
        <v>1</v>
      </c>
      <c r="V3417" s="17">
        <f t="shared" si="318"/>
        <v>22.222222222222221</v>
      </c>
      <c r="W3417" t="s">
        <v>8317</v>
      </c>
      <c r="X3417" t="s">
        <v>8318</v>
      </c>
    </row>
    <row r="3418" spans="1:24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21">
        <f t="shared" si="319"/>
        <v>42466.935833333329</v>
      </c>
      <c r="L3418" s="24">
        <v>42466.935833333337</v>
      </c>
      <c r="M3418" s="27">
        <f t="shared" si="320"/>
        <v>4</v>
      </c>
      <c r="N3418" s="27">
        <f t="shared" si="321"/>
        <v>2016</v>
      </c>
      <c r="O3418" s="25" t="str">
        <f t="shared" si="322"/>
        <v>Apr</v>
      </c>
      <c r="P3418" s="19">
        <f t="shared" si="323"/>
        <v>42477.770833333336</v>
      </c>
      <c r="Q3418" t="b">
        <v>0</v>
      </c>
      <c r="R3418">
        <v>30</v>
      </c>
      <c r="S3418" t="b">
        <v>1</v>
      </c>
      <c r="T3418" t="s">
        <v>8271</v>
      </c>
      <c r="U3418" s="8">
        <v>1.196</v>
      </c>
      <c r="V3418" s="17">
        <f t="shared" si="318"/>
        <v>159.46666666666667</v>
      </c>
      <c r="W3418" t="s">
        <v>8317</v>
      </c>
      <c r="X3418" t="s">
        <v>8318</v>
      </c>
    </row>
    <row r="3419" spans="1:24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21">
        <f t="shared" si="319"/>
        <v>42089.204224537032</v>
      </c>
      <c r="L3419" s="24">
        <v>42089.204224537039</v>
      </c>
      <c r="M3419" s="27">
        <f t="shared" si="320"/>
        <v>3</v>
      </c>
      <c r="N3419" s="27">
        <f t="shared" si="321"/>
        <v>2015</v>
      </c>
      <c r="O3419" s="25" t="str">
        <f t="shared" si="322"/>
        <v>Mar</v>
      </c>
      <c r="P3419" s="19">
        <f t="shared" si="323"/>
        <v>42117.562499999993</v>
      </c>
      <c r="Q3419" t="b">
        <v>0</v>
      </c>
      <c r="R3419">
        <v>45</v>
      </c>
      <c r="S3419" t="b">
        <v>1</v>
      </c>
      <c r="T3419" t="s">
        <v>8271</v>
      </c>
      <c r="U3419" s="8">
        <v>1.0000058823529412</v>
      </c>
      <c r="V3419" s="17">
        <f t="shared" si="318"/>
        <v>37.777999999999999</v>
      </c>
      <c r="W3419" t="s">
        <v>8317</v>
      </c>
      <c r="X3419" t="s">
        <v>8318</v>
      </c>
    </row>
    <row r="3420" spans="1:24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21">
        <f t="shared" si="319"/>
        <v>41894.705416666664</v>
      </c>
      <c r="L3420" s="24">
        <v>41894.705416666664</v>
      </c>
      <c r="M3420" s="27">
        <f t="shared" si="320"/>
        <v>9</v>
      </c>
      <c r="N3420" s="27">
        <f t="shared" si="321"/>
        <v>2014</v>
      </c>
      <c r="O3420" s="25" t="str">
        <f t="shared" si="322"/>
        <v>Sep</v>
      </c>
      <c r="P3420" s="19">
        <f t="shared" si="323"/>
        <v>41937.821527777771</v>
      </c>
      <c r="Q3420" t="b">
        <v>0</v>
      </c>
      <c r="R3420">
        <v>56</v>
      </c>
      <c r="S3420" t="b">
        <v>1</v>
      </c>
      <c r="T3420" t="s">
        <v>8271</v>
      </c>
      <c r="U3420" s="8">
        <v>1.00875</v>
      </c>
      <c r="V3420" s="17">
        <f t="shared" si="318"/>
        <v>72.053571428571431</v>
      </c>
      <c r="W3420" t="s">
        <v>8317</v>
      </c>
      <c r="X3420" t="s">
        <v>8318</v>
      </c>
    </row>
    <row r="3421" spans="1:24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21">
        <f t="shared" si="319"/>
        <v>41752.626238425924</v>
      </c>
      <c r="L3421" s="24">
        <v>41752.626238425924</v>
      </c>
      <c r="M3421" s="27">
        <f t="shared" si="320"/>
        <v>4</v>
      </c>
      <c r="N3421" s="27">
        <f t="shared" si="321"/>
        <v>2014</v>
      </c>
      <c r="O3421" s="25" t="str">
        <f t="shared" si="322"/>
        <v>Apr</v>
      </c>
      <c r="P3421" s="19">
        <f t="shared" si="323"/>
        <v>41782.626238425924</v>
      </c>
      <c r="Q3421" t="b">
        <v>0</v>
      </c>
      <c r="R3421">
        <v>46</v>
      </c>
      <c r="S3421" t="b">
        <v>1</v>
      </c>
      <c r="T3421" t="s">
        <v>8271</v>
      </c>
      <c r="U3421" s="8">
        <v>1.0654545454545454</v>
      </c>
      <c r="V3421" s="17">
        <f t="shared" si="318"/>
        <v>63.695652173913047</v>
      </c>
      <c r="W3421" t="s">
        <v>8317</v>
      </c>
      <c r="X3421" t="s">
        <v>8318</v>
      </c>
    </row>
    <row r="3422" spans="1:24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21">
        <f t="shared" si="319"/>
        <v>42448.613252314812</v>
      </c>
      <c r="L3422" s="24">
        <v>42448.613252314812</v>
      </c>
      <c r="M3422" s="27">
        <f t="shared" si="320"/>
        <v>3</v>
      </c>
      <c r="N3422" s="27">
        <f t="shared" si="321"/>
        <v>2016</v>
      </c>
      <c r="O3422" s="25" t="str">
        <f t="shared" si="322"/>
        <v>Mar</v>
      </c>
      <c r="P3422" s="19">
        <f t="shared" si="323"/>
        <v>42466.687499999993</v>
      </c>
      <c r="Q3422" t="b">
        <v>0</v>
      </c>
      <c r="R3422">
        <v>34</v>
      </c>
      <c r="S3422" t="b">
        <v>1</v>
      </c>
      <c r="T3422" t="s">
        <v>8271</v>
      </c>
      <c r="U3422" s="8">
        <v>1.38</v>
      </c>
      <c r="V3422" s="17">
        <f t="shared" si="318"/>
        <v>28.411764705882351</v>
      </c>
      <c r="W3422" t="s">
        <v>8317</v>
      </c>
      <c r="X3422" t="s">
        <v>8318</v>
      </c>
    </row>
    <row r="3423" spans="1:24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21">
        <f t="shared" si="319"/>
        <v>42404.881967592592</v>
      </c>
      <c r="L3423" s="24">
        <v>42404.881967592592</v>
      </c>
      <c r="M3423" s="27">
        <f t="shared" si="320"/>
        <v>2</v>
      </c>
      <c r="N3423" s="27">
        <f t="shared" si="321"/>
        <v>2016</v>
      </c>
      <c r="O3423" s="25" t="str">
        <f t="shared" si="322"/>
        <v>Feb</v>
      </c>
      <c r="P3423" s="19">
        <f t="shared" si="323"/>
        <v>42413.791666666664</v>
      </c>
      <c r="Q3423" t="b">
        <v>0</v>
      </c>
      <c r="R3423">
        <v>98</v>
      </c>
      <c r="S3423" t="b">
        <v>1</v>
      </c>
      <c r="T3423" t="s">
        <v>8271</v>
      </c>
      <c r="U3423" s="8">
        <v>1.0115000000000001</v>
      </c>
      <c r="V3423" s="17">
        <f t="shared" si="318"/>
        <v>103.21428571428571</v>
      </c>
      <c r="W3423" t="s">
        <v>8317</v>
      </c>
      <c r="X3423" t="s">
        <v>8318</v>
      </c>
    </row>
    <row r="3424" spans="1:24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21">
        <f t="shared" si="319"/>
        <v>42037.582905092589</v>
      </c>
      <c r="L3424" s="24">
        <v>42037.582905092589</v>
      </c>
      <c r="M3424" s="27">
        <f t="shared" si="320"/>
        <v>2</v>
      </c>
      <c r="N3424" s="27">
        <f t="shared" si="321"/>
        <v>2015</v>
      </c>
      <c r="O3424" s="25" t="str">
        <f t="shared" si="322"/>
        <v>Feb</v>
      </c>
      <c r="P3424" s="19">
        <f t="shared" si="323"/>
        <v>42067.582905092589</v>
      </c>
      <c r="Q3424" t="b">
        <v>0</v>
      </c>
      <c r="R3424">
        <v>46</v>
      </c>
      <c r="S3424" t="b">
        <v>1</v>
      </c>
      <c r="T3424" t="s">
        <v>8271</v>
      </c>
      <c r="U3424" s="8">
        <v>1.091</v>
      </c>
      <c r="V3424" s="17">
        <f t="shared" si="318"/>
        <v>71.152173913043484</v>
      </c>
      <c r="W3424" t="s">
        <v>8317</v>
      </c>
      <c r="X3424" t="s">
        <v>8318</v>
      </c>
    </row>
    <row r="3425" spans="1:24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21">
        <f t="shared" si="319"/>
        <v>42323.353888888887</v>
      </c>
      <c r="L3425" s="24">
        <v>42323.353888888887</v>
      </c>
      <c r="M3425" s="27">
        <f t="shared" si="320"/>
        <v>11</v>
      </c>
      <c r="N3425" s="27">
        <f t="shared" si="321"/>
        <v>2015</v>
      </c>
      <c r="O3425" s="25" t="str">
        <f t="shared" si="322"/>
        <v>Nov</v>
      </c>
      <c r="P3425" s="19">
        <f t="shared" si="323"/>
        <v>42351.791666666664</v>
      </c>
      <c r="Q3425" t="b">
        <v>0</v>
      </c>
      <c r="R3425">
        <v>10</v>
      </c>
      <c r="S3425" t="b">
        <v>1</v>
      </c>
      <c r="T3425" t="s">
        <v>8271</v>
      </c>
      <c r="U3425" s="8">
        <v>1.4</v>
      </c>
      <c r="V3425" s="17">
        <f t="shared" si="318"/>
        <v>35</v>
      </c>
      <c r="W3425" t="s">
        <v>8317</v>
      </c>
      <c r="X3425" t="s">
        <v>8318</v>
      </c>
    </row>
    <row r="3426" spans="1:24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21">
        <f t="shared" si="319"/>
        <v>42088.703020833331</v>
      </c>
      <c r="L3426" s="24">
        <v>42088.703020833331</v>
      </c>
      <c r="M3426" s="27">
        <f t="shared" si="320"/>
        <v>3</v>
      </c>
      <c r="N3426" s="27">
        <f t="shared" si="321"/>
        <v>2015</v>
      </c>
      <c r="O3426" s="25" t="str">
        <f t="shared" si="322"/>
        <v>Mar</v>
      </c>
      <c r="P3426" s="19">
        <f t="shared" si="323"/>
        <v>42118.703020833331</v>
      </c>
      <c r="Q3426" t="b">
        <v>0</v>
      </c>
      <c r="R3426">
        <v>76</v>
      </c>
      <c r="S3426" t="b">
        <v>1</v>
      </c>
      <c r="T3426" t="s">
        <v>8271</v>
      </c>
      <c r="U3426" s="8">
        <v>1.0358333333333334</v>
      </c>
      <c r="V3426" s="17">
        <f t="shared" si="318"/>
        <v>81.776315789473685</v>
      </c>
      <c r="W3426" t="s">
        <v>8317</v>
      </c>
      <c r="X3426" t="s">
        <v>8318</v>
      </c>
    </row>
    <row r="3427" spans="1:24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21">
        <f t="shared" si="319"/>
        <v>42018.468564814808</v>
      </c>
      <c r="L3427" s="24">
        <v>42018.468564814815</v>
      </c>
      <c r="M3427" s="27">
        <f t="shared" si="320"/>
        <v>1</v>
      </c>
      <c r="N3427" s="27">
        <f t="shared" si="321"/>
        <v>2015</v>
      </c>
      <c r="O3427" s="25" t="str">
        <f t="shared" si="322"/>
        <v>Jan</v>
      </c>
      <c r="P3427" s="19">
        <f t="shared" si="323"/>
        <v>42040.082638888889</v>
      </c>
      <c r="Q3427" t="b">
        <v>0</v>
      </c>
      <c r="R3427">
        <v>104</v>
      </c>
      <c r="S3427" t="b">
        <v>1</v>
      </c>
      <c r="T3427" t="s">
        <v>8271</v>
      </c>
      <c r="U3427" s="8">
        <v>1.0297033333333332</v>
      </c>
      <c r="V3427" s="17">
        <f t="shared" si="318"/>
        <v>297.02980769230766</v>
      </c>
      <c r="W3427" t="s">
        <v>8317</v>
      </c>
      <c r="X3427" t="s">
        <v>8318</v>
      </c>
    </row>
    <row r="3428" spans="1:24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21">
        <f t="shared" si="319"/>
        <v>41884.40898148148</v>
      </c>
      <c r="L3428" s="24">
        <v>41884.40898148148</v>
      </c>
      <c r="M3428" s="27">
        <f t="shared" si="320"/>
        <v>9</v>
      </c>
      <c r="N3428" s="27">
        <f t="shared" si="321"/>
        <v>2014</v>
      </c>
      <c r="O3428" s="25" t="str">
        <f t="shared" si="322"/>
        <v>Sep</v>
      </c>
      <c r="P3428" s="19">
        <f t="shared" si="323"/>
        <v>41916.40898148148</v>
      </c>
      <c r="Q3428" t="b">
        <v>0</v>
      </c>
      <c r="R3428">
        <v>87</v>
      </c>
      <c r="S3428" t="b">
        <v>1</v>
      </c>
      <c r="T3428" t="s">
        <v>8271</v>
      </c>
      <c r="U3428" s="8">
        <v>1.0813333333333333</v>
      </c>
      <c r="V3428" s="17">
        <f t="shared" si="318"/>
        <v>46.609195402298852</v>
      </c>
      <c r="W3428" t="s">
        <v>8317</v>
      </c>
      <c r="X3428" t="s">
        <v>8318</v>
      </c>
    </row>
    <row r="3429" spans="1:24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21">
        <f t="shared" si="319"/>
        <v>41883.848414351851</v>
      </c>
      <c r="L3429" s="24">
        <v>41883.848414351851</v>
      </c>
      <c r="M3429" s="27">
        <f t="shared" si="320"/>
        <v>9</v>
      </c>
      <c r="N3429" s="27">
        <f t="shared" si="321"/>
        <v>2014</v>
      </c>
      <c r="O3429" s="25" t="str">
        <f t="shared" si="322"/>
        <v>Sep</v>
      </c>
      <c r="P3429" s="19">
        <f t="shared" si="323"/>
        <v>41902.875</v>
      </c>
      <c r="Q3429" t="b">
        <v>0</v>
      </c>
      <c r="R3429">
        <v>29</v>
      </c>
      <c r="S3429" t="b">
        <v>1</v>
      </c>
      <c r="T3429" t="s">
        <v>8271</v>
      </c>
      <c r="U3429" s="8">
        <v>1</v>
      </c>
      <c r="V3429" s="17">
        <f t="shared" si="318"/>
        <v>51.724137931034484</v>
      </c>
      <c r="W3429" t="s">
        <v>8317</v>
      </c>
      <c r="X3429" t="s">
        <v>8318</v>
      </c>
    </row>
    <row r="3430" spans="1:24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21">
        <f t="shared" si="319"/>
        <v>41792.436944444438</v>
      </c>
      <c r="L3430" s="24">
        <v>41792.436944444446</v>
      </c>
      <c r="M3430" s="27">
        <f t="shared" si="320"/>
        <v>6</v>
      </c>
      <c r="N3430" s="27">
        <f t="shared" si="321"/>
        <v>2014</v>
      </c>
      <c r="O3430" s="25" t="str">
        <f t="shared" si="322"/>
        <v>Jun</v>
      </c>
      <c r="P3430" s="19">
        <f t="shared" si="323"/>
        <v>41822.436944444438</v>
      </c>
      <c r="Q3430" t="b">
        <v>0</v>
      </c>
      <c r="R3430">
        <v>51</v>
      </c>
      <c r="S3430" t="b">
        <v>1</v>
      </c>
      <c r="T3430" t="s">
        <v>8271</v>
      </c>
      <c r="U3430" s="8">
        <v>1.0275000000000001</v>
      </c>
      <c r="V3430" s="17">
        <f t="shared" si="318"/>
        <v>40.294117647058826</v>
      </c>
      <c r="W3430" t="s">
        <v>8317</v>
      </c>
      <c r="X3430" t="s">
        <v>8318</v>
      </c>
    </row>
    <row r="3431" spans="1:24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21">
        <f t="shared" si="319"/>
        <v>42038.512118055551</v>
      </c>
      <c r="L3431" s="24">
        <v>42038.512118055558</v>
      </c>
      <c r="M3431" s="27">
        <f t="shared" si="320"/>
        <v>2</v>
      </c>
      <c r="N3431" s="27">
        <f t="shared" si="321"/>
        <v>2015</v>
      </c>
      <c r="O3431" s="25" t="str">
        <f t="shared" si="322"/>
        <v>Feb</v>
      </c>
      <c r="P3431" s="19">
        <f t="shared" si="323"/>
        <v>42063.499999999993</v>
      </c>
      <c r="Q3431" t="b">
        <v>0</v>
      </c>
      <c r="R3431">
        <v>12</v>
      </c>
      <c r="S3431" t="b">
        <v>1</v>
      </c>
      <c r="T3431" t="s">
        <v>8271</v>
      </c>
      <c r="U3431" s="8">
        <v>1.3</v>
      </c>
      <c r="V3431" s="17">
        <f t="shared" si="318"/>
        <v>16.25</v>
      </c>
      <c r="W3431" t="s">
        <v>8317</v>
      </c>
      <c r="X3431" t="s">
        <v>8318</v>
      </c>
    </row>
    <row r="3432" spans="1:24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21">
        <f t="shared" si="319"/>
        <v>42661.813206018516</v>
      </c>
      <c r="L3432" s="24">
        <v>42661.813206018516</v>
      </c>
      <c r="M3432" s="27">
        <f t="shared" si="320"/>
        <v>10</v>
      </c>
      <c r="N3432" s="27">
        <f t="shared" si="321"/>
        <v>2016</v>
      </c>
      <c r="O3432" s="25" t="str">
        <f t="shared" si="322"/>
        <v>Oct</v>
      </c>
      <c r="P3432" s="19">
        <f t="shared" si="323"/>
        <v>42675.813206018516</v>
      </c>
      <c r="Q3432" t="b">
        <v>0</v>
      </c>
      <c r="R3432">
        <v>72</v>
      </c>
      <c r="S3432" t="b">
        <v>1</v>
      </c>
      <c r="T3432" t="s">
        <v>8271</v>
      </c>
      <c r="U3432" s="8">
        <v>1.0854949999999999</v>
      </c>
      <c r="V3432" s="17">
        <f t="shared" si="318"/>
        <v>30.152638888888887</v>
      </c>
      <c r="W3432" t="s">
        <v>8317</v>
      </c>
      <c r="X3432" t="s">
        <v>8318</v>
      </c>
    </row>
    <row r="3433" spans="1:24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21">
        <f t="shared" si="319"/>
        <v>41820.737280092588</v>
      </c>
      <c r="L3433" s="24">
        <v>41820.737280092595</v>
      </c>
      <c r="M3433" s="27">
        <f t="shared" si="320"/>
        <v>6</v>
      </c>
      <c r="N3433" s="27">
        <f t="shared" si="321"/>
        <v>2014</v>
      </c>
      <c r="O3433" s="25" t="str">
        <f t="shared" si="322"/>
        <v>Jun</v>
      </c>
      <c r="P3433" s="19">
        <f t="shared" si="323"/>
        <v>41850.737280092588</v>
      </c>
      <c r="Q3433" t="b">
        <v>0</v>
      </c>
      <c r="R3433">
        <v>21</v>
      </c>
      <c r="S3433" t="b">
        <v>1</v>
      </c>
      <c r="T3433" t="s">
        <v>8271</v>
      </c>
      <c r="U3433" s="8">
        <v>1</v>
      </c>
      <c r="V3433" s="17">
        <f t="shared" si="318"/>
        <v>95.238095238095241</v>
      </c>
      <c r="W3433" t="s">
        <v>8317</v>
      </c>
      <c r="X3433" t="s">
        <v>8318</v>
      </c>
    </row>
    <row r="3434" spans="1:24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21">
        <f t="shared" si="319"/>
        <v>41839.522604166668</v>
      </c>
      <c r="L3434" s="24">
        <v>41839.522604166668</v>
      </c>
      <c r="M3434" s="27">
        <f t="shared" si="320"/>
        <v>7</v>
      </c>
      <c r="N3434" s="27">
        <f t="shared" si="321"/>
        <v>2014</v>
      </c>
      <c r="O3434" s="25" t="str">
        <f t="shared" si="322"/>
        <v>Jul</v>
      </c>
      <c r="P3434" s="19">
        <f t="shared" si="323"/>
        <v>41869.522604166668</v>
      </c>
      <c r="Q3434" t="b">
        <v>0</v>
      </c>
      <c r="R3434">
        <v>42</v>
      </c>
      <c r="S3434" t="b">
        <v>1</v>
      </c>
      <c r="T3434" t="s">
        <v>8271</v>
      </c>
      <c r="U3434" s="8">
        <v>1.0965</v>
      </c>
      <c r="V3434" s="17">
        <f t="shared" si="318"/>
        <v>52.214285714285715</v>
      </c>
      <c r="W3434" t="s">
        <v>8317</v>
      </c>
      <c r="X3434" t="s">
        <v>8318</v>
      </c>
    </row>
    <row r="3435" spans="1:24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21">
        <f t="shared" si="319"/>
        <v>42380.372847222221</v>
      </c>
      <c r="L3435" s="24">
        <v>42380.372847222221</v>
      </c>
      <c r="M3435" s="27">
        <f t="shared" si="320"/>
        <v>1</v>
      </c>
      <c r="N3435" s="27">
        <f t="shared" si="321"/>
        <v>2016</v>
      </c>
      <c r="O3435" s="25" t="str">
        <f t="shared" si="322"/>
        <v>Jan</v>
      </c>
      <c r="P3435" s="19">
        <f t="shared" si="323"/>
        <v>42405.708333333336</v>
      </c>
      <c r="Q3435" t="b">
        <v>0</v>
      </c>
      <c r="R3435">
        <v>71</v>
      </c>
      <c r="S3435" t="b">
        <v>1</v>
      </c>
      <c r="T3435" t="s">
        <v>8271</v>
      </c>
      <c r="U3435" s="8">
        <v>1.0026315789473683</v>
      </c>
      <c r="V3435" s="17">
        <f t="shared" si="318"/>
        <v>134.1549295774648</v>
      </c>
      <c r="W3435" t="s">
        <v>8317</v>
      </c>
      <c r="X3435" t="s">
        <v>8318</v>
      </c>
    </row>
    <row r="3436" spans="1:24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21">
        <f t="shared" si="319"/>
        <v>41775.854803240734</v>
      </c>
      <c r="L3436" s="24">
        <v>41775.854803240742</v>
      </c>
      <c r="M3436" s="27">
        <f t="shared" si="320"/>
        <v>5</v>
      </c>
      <c r="N3436" s="27">
        <f t="shared" si="321"/>
        <v>2014</v>
      </c>
      <c r="O3436" s="25" t="str">
        <f t="shared" si="322"/>
        <v>May</v>
      </c>
      <c r="P3436" s="19">
        <f t="shared" si="323"/>
        <v>41806.916666666664</v>
      </c>
      <c r="Q3436" t="b">
        <v>0</v>
      </c>
      <c r="R3436">
        <v>168</v>
      </c>
      <c r="S3436" t="b">
        <v>1</v>
      </c>
      <c r="T3436" t="s">
        <v>8271</v>
      </c>
      <c r="U3436" s="8">
        <v>1.0555000000000001</v>
      </c>
      <c r="V3436" s="17">
        <f t="shared" si="318"/>
        <v>62.827380952380949</v>
      </c>
      <c r="W3436" t="s">
        <v>8317</v>
      </c>
      <c r="X3436" t="s">
        <v>8318</v>
      </c>
    </row>
    <row r="3437" spans="1:24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21">
        <f t="shared" si="319"/>
        <v>41800.172094907401</v>
      </c>
      <c r="L3437" s="24">
        <v>41800.172094907408</v>
      </c>
      <c r="M3437" s="27">
        <f t="shared" si="320"/>
        <v>6</v>
      </c>
      <c r="N3437" s="27">
        <f t="shared" si="321"/>
        <v>2014</v>
      </c>
      <c r="O3437" s="25" t="str">
        <f t="shared" si="322"/>
        <v>Jun</v>
      </c>
      <c r="P3437" s="19">
        <f t="shared" si="323"/>
        <v>41830.172094907401</v>
      </c>
      <c r="Q3437" t="b">
        <v>0</v>
      </c>
      <c r="R3437">
        <v>19</v>
      </c>
      <c r="S3437" t="b">
        <v>1</v>
      </c>
      <c r="T3437" t="s">
        <v>8271</v>
      </c>
      <c r="U3437" s="8">
        <v>1.1200000000000001</v>
      </c>
      <c r="V3437" s="17">
        <f t="shared" si="318"/>
        <v>58.94736842105263</v>
      </c>
      <c r="W3437" t="s">
        <v>8317</v>
      </c>
      <c r="X3437" t="s">
        <v>8318</v>
      </c>
    </row>
    <row r="3438" spans="1:24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21">
        <f t="shared" si="319"/>
        <v>42572.408483796295</v>
      </c>
      <c r="L3438" s="24">
        <v>42572.408483796295</v>
      </c>
      <c r="M3438" s="27">
        <f t="shared" si="320"/>
        <v>7</v>
      </c>
      <c r="N3438" s="27">
        <f t="shared" si="321"/>
        <v>2016</v>
      </c>
      <c r="O3438" s="25" t="str">
        <f t="shared" si="322"/>
        <v>Jul</v>
      </c>
      <c r="P3438" s="19">
        <f t="shared" si="323"/>
        <v>42588.916666666664</v>
      </c>
      <c r="Q3438" t="b">
        <v>0</v>
      </c>
      <c r="R3438">
        <v>37</v>
      </c>
      <c r="S3438" t="b">
        <v>1</v>
      </c>
      <c r="T3438" t="s">
        <v>8271</v>
      </c>
      <c r="U3438" s="8">
        <v>1.0589999999999999</v>
      </c>
      <c r="V3438" s="17">
        <f t="shared" si="318"/>
        <v>143.1081081081081</v>
      </c>
      <c r="W3438" t="s">
        <v>8317</v>
      </c>
      <c r="X3438" t="s">
        <v>8318</v>
      </c>
    </row>
    <row r="3439" spans="1:24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21">
        <f t="shared" si="319"/>
        <v>41851.333252314813</v>
      </c>
      <c r="L3439" s="24">
        <v>41851.333252314813</v>
      </c>
      <c r="M3439" s="27">
        <f t="shared" si="320"/>
        <v>7</v>
      </c>
      <c r="N3439" s="27">
        <f t="shared" si="321"/>
        <v>2014</v>
      </c>
      <c r="O3439" s="25" t="str">
        <f t="shared" si="322"/>
        <v>Jul</v>
      </c>
      <c r="P3439" s="19">
        <f t="shared" si="323"/>
        <v>41872.477777777771</v>
      </c>
      <c r="Q3439" t="b">
        <v>0</v>
      </c>
      <c r="R3439">
        <v>36</v>
      </c>
      <c r="S3439" t="b">
        <v>1</v>
      </c>
      <c r="T3439" t="s">
        <v>8271</v>
      </c>
      <c r="U3439" s="8">
        <v>1.01</v>
      </c>
      <c r="V3439" s="17">
        <f t="shared" si="318"/>
        <v>84.166666666666671</v>
      </c>
      <c r="W3439" t="s">
        <v>8317</v>
      </c>
      <c r="X3439" t="s">
        <v>8318</v>
      </c>
    </row>
    <row r="3440" spans="1:24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21">
        <f t="shared" si="319"/>
        <v>42205.502546296295</v>
      </c>
      <c r="L3440" s="24">
        <v>42205.502546296295</v>
      </c>
      <c r="M3440" s="27">
        <f t="shared" si="320"/>
        <v>7</v>
      </c>
      <c r="N3440" s="27">
        <f t="shared" si="321"/>
        <v>2015</v>
      </c>
      <c r="O3440" s="25" t="str">
        <f t="shared" si="322"/>
        <v>Jul</v>
      </c>
      <c r="P3440" s="19">
        <f t="shared" si="323"/>
        <v>42235.502546296295</v>
      </c>
      <c r="Q3440" t="b">
        <v>0</v>
      </c>
      <c r="R3440">
        <v>14</v>
      </c>
      <c r="S3440" t="b">
        <v>1</v>
      </c>
      <c r="T3440" t="s">
        <v>8271</v>
      </c>
      <c r="U3440" s="8">
        <v>1.042</v>
      </c>
      <c r="V3440" s="17">
        <f t="shared" si="318"/>
        <v>186.07142857142858</v>
      </c>
      <c r="W3440" t="s">
        <v>8317</v>
      </c>
      <c r="X3440" t="s">
        <v>8318</v>
      </c>
    </row>
    <row r="3441" spans="1:24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21">
        <f t="shared" si="319"/>
        <v>42100.719525462962</v>
      </c>
      <c r="L3441" s="24">
        <v>42100.719525462962</v>
      </c>
      <c r="M3441" s="27">
        <f t="shared" si="320"/>
        <v>4</v>
      </c>
      <c r="N3441" s="27">
        <f t="shared" si="321"/>
        <v>2015</v>
      </c>
      <c r="O3441" s="25" t="str">
        <f t="shared" si="322"/>
        <v>Apr</v>
      </c>
      <c r="P3441" s="19">
        <f t="shared" si="323"/>
        <v>42126.666666666664</v>
      </c>
      <c r="Q3441" t="b">
        <v>0</v>
      </c>
      <c r="R3441">
        <v>18</v>
      </c>
      <c r="S3441" t="b">
        <v>1</v>
      </c>
      <c r="T3441" t="s">
        <v>8271</v>
      </c>
      <c r="U3441" s="8">
        <v>1.3467833333333334</v>
      </c>
      <c r="V3441" s="17">
        <f t="shared" si="318"/>
        <v>89.785555555555561</v>
      </c>
      <c r="W3441" t="s">
        <v>8317</v>
      </c>
      <c r="X3441" t="s">
        <v>8318</v>
      </c>
    </row>
    <row r="3442" spans="1:24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21">
        <f t="shared" si="319"/>
        <v>42374.702893518515</v>
      </c>
      <c r="L3442" s="24">
        <v>42374.702893518515</v>
      </c>
      <c r="M3442" s="27">
        <f t="shared" si="320"/>
        <v>1</v>
      </c>
      <c r="N3442" s="27">
        <f t="shared" si="321"/>
        <v>2016</v>
      </c>
      <c r="O3442" s="25" t="str">
        <f t="shared" si="322"/>
        <v>Jan</v>
      </c>
      <c r="P3442" s="19">
        <f t="shared" si="323"/>
        <v>42387.999305555553</v>
      </c>
      <c r="Q3442" t="b">
        <v>0</v>
      </c>
      <c r="R3442">
        <v>82</v>
      </c>
      <c r="S3442" t="b">
        <v>1</v>
      </c>
      <c r="T3442" t="s">
        <v>8271</v>
      </c>
      <c r="U3442" s="8">
        <v>1.052184</v>
      </c>
      <c r="V3442" s="17">
        <f t="shared" si="318"/>
        <v>64.157560975609755</v>
      </c>
      <c r="W3442" t="s">
        <v>8317</v>
      </c>
      <c r="X3442" t="s">
        <v>8318</v>
      </c>
    </row>
    <row r="3443" spans="1:24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21">
        <f t="shared" si="319"/>
        <v>41808.914675925924</v>
      </c>
      <c r="L3443" s="24">
        <v>41808.914675925924</v>
      </c>
      <c r="M3443" s="27">
        <f t="shared" si="320"/>
        <v>6</v>
      </c>
      <c r="N3443" s="27">
        <f t="shared" si="321"/>
        <v>2014</v>
      </c>
      <c r="O3443" s="25" t="str">
        <f t="shared" si="322"/>
        <v>Jun</v>
      </c>
      <c r="P3443" s="19">
        <f t="shared" si="323"/>
        <v>41831.46875</v>
      </c>
      <c r="Q3443" t="b">
        <v>0</v>
      </c>
      <c r="R3443">
        <v>43</v>
      </c>
      <c r="S3443" t="b">
        <v>1</v>
      </c>
      <c r="T3443" t="s">
        <v>8271</v>
      </c>
      <c r="U3443" s="8">
        <v>1.026</v>
      </c>
      <c r="V3443" s="17">
        <f t="shared" si="318"/>
        <v>59.651162790697676</v>
      </c>
      <c r="W3443" t="s">
        <v>8317</v>
      </c>
      <c r="X3443" t="s">
        <v>8318</v>
      </c>
    </row>
    <row r="3444" spans="1:24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21">
        <f t="shared" si="319"/>
        <v>42294.221307870372</v>
      </c>
      <c r="L3444" s="24">
        <v>42294.221307870372</v>
      </c>
      <c r="M3444" s="27">
        <f t="shared" si="320"/>
        <v>10</v>
      </c>
      <c r="N3444" s="27">
        <f t="shared" si="321"/>
        <v>2015</v>
      </c>
      <c r="O3444" s="25" t="str">
        <f t="shared" si="322"/>
        <v>Oct</v>
      </c>
      <c r="P3444" s="19">
        <f t="shared" si="323"/>
        <v>42321.636805555558</v>
      </c>
      <c r="Q3444" t="b">
        <v>0</v>
      </c>
      <c r="R3444">
        <v>8</v>
      </c>
      <c r="S3444" t="b">
        <v>1</v>
      </c>
      <c r="T3444" t="s">
        <v>8271</v>
      </c>
      <c r="U3444" s="8">
        <v>1</v>
      </c>
      <c r="V3444" s="17">
        <f t="shared" si="318"/>
        <v>31.25</v>
      </c>
      <c r="W3444" t="s">
        <v>8317</v>
      </c>
      <c r="X3444" t="s">
        <v>8318</v>
      </c>
    </row>
    <row r="3445" spans="1:24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21">
        <f t="shared" si="319"/>
        <v>42124.632777777777</v>
      </c>
      <c r="L3445" s="24">
        <v>42124.632777777777</v>
      </c>
      <c r="M3445" s="27">
        <f t="shared" si="320"/>
        <v>4</v>
      </c>
      <c r="N3445" s="27">
        <f t="shared" si="321"/>
        <v>2015</v>
      </c>
      <c r="O3445" s="25" t="str">
        <f t="shared" si="322"/>
        <v>Apr</v>
      </c>
      <c r="P3445" s="19">
        <f t="shared" si="323"/>
        <v>42154.632777777777</v>
      </c>
      <c r="Q3445" t="b">
        <v>0</v>
      </c>
      <c r="R3445">
        <v>45</v>
      </c>
      <c r="S3445" t="b">
        <v>1</v>
      </c>
      <c r="T3445" t="s">
        <v>8271</v>
      </c>
      <c r="U3445" s="8">
        <v>1.855</v>
      </c>
      <c r="V3445" s="17">
        <f t="shared" si="318"/>
        <v>41.222222222222221</v>
      </c>
      <c r="W3445" t="s">
        <v>8317</v>
      </c>
      <c r="X3445" t="s">
        <v>8318</v>
      </c>
    </row>
    <row r="3446" spans="1:24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21">
        <f t="shared" si="319"/>
        <v>41861.316504629627</v>
      </c>
      <c r="L3446" s="24">
        <v>41861.316504629627</v>
      </c>
      <c r="M3446" s="27">
        <f t="shared" si="320"/>
        <v>8</v>
      </c>
      <c r="N3446" s="27">
        <f t="shared" si="321"/>
        <v>2014</v>
      </c>
      <c r="O3446" s="25" t="str">
        <f t="shared" si="322"/>
        <v>Aug</v>
      </c>
      <c r="P3446" s="19">
        <f t="shared" si="323"/>
        <v>41891.316504629627</v>
      </c>
      <c r="Q3446" t="b">
        <v>0</v>
      </c>
      <c r="R3446">
        <v>20</v>
      </c>
      <c r="S3446" t="b">
        <v>1</v>
      </c>
      <c r="T3446" t="s">
        <v>8271</v>
      </c>
      <c r="U3446" s="8">
        <v>2.89</v>
      </c>
      <c r="V3446" s="17">
        <f t="shared" si="318"/>
        <v>43.35</v>
      </c>
      <c r="W3446" t="s">
        <v>8317</v>
      </c>
      <c r="X3446" t="s">
        <v>8318</v>
      </c>
    </row>
    <row r="3447" spans="1:24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21">
        <f t="shared" si="319"/>
        <v>42521.08317129629</v>
      </c>
      <c r="L3447" s="24">
        <v>42521.083171296297</v>
      </c>
      <c r="M3447" s="27">
        <f t="shared" si="320"/>
        <v>5</v>
      </c>
      <c r="N3447" s="27">
        <f t="shared" si="321"/>
        <v>2016</v>
      </c>
      <c r="O3447" s="25" t="str">
        <f t="shared" si="322"/>
        <v>May</v>
      </c>
      <c r="P3447" s="19">
        <f t="shared" si="323"/>
        <v>42529.374305555553</v>
      </c>
      <c r="Q3447" t="b">
        <v>0</v>
      </c>
      <c r="R3447">
        <v>31</v>
      </c>
      <c r="S3447" t="b">
        <v>1</v>
      </c>
      <c r="T3447" t="s">
        <v>8271</v>
      </c>
      <c r="U3447" s="8">
        <v>1</v>
      </c>
      <c r="V3447" s="17">
        <f t="shared" si="318"/>
        <v>64.516129032258064</v>
      </c>
      <c r="W3447" t="s">
        <v>8317</v>
      </c>
      <c r="X3447" t="s">
        <v>8318</v>
      </c>
    </row>
    <row r="3448" spans="1:24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21">
        <f t="shared" si="319"/>
        <v>42272.322175925925</v>
      </c>
      <c r="L3448" s="24">
        <v>42272.322175925925</v>
      </c>
      <c r="M3448" s="27">
        <f t="shared" si="320"/>
        <v>9</v>
      </c>
      <c r="N3448" s="27">
        <f t="shared" si="321"/>
        <v>2015</v>
      </c>
      <c r="O3448" s="25" t="str">
        <f t="shared" si="322"/>
        <v>Sep</v>
      </c>
      <c r="P3448" s="19">
        <f t="shared" si="323"/>
        <v>42300.322175925925</v>
      </c>
      <c r="Q3448" t="b">
        <v>0</v>
      </c>
      <c r="R3448">
        <v>25</v>
      </c>
      <c r="S3448" t="b">
        <v>1</v>
      </c>
      <c r="T3448" t="s">
        <v>8271</v>
      </c>
      <c r="U3448" s="8">
        <v>1.0820000000000001</v>
      </c>
      <c r="V3448" s="17">
        <f t="shared" si="318"/>
        <v>43.28</v>
      </c>
      <c r="W3448" t="s">
        <v>8317</v>
      </c>
      <c r="X3448" t="s">
        <v>8318</v>
      </c>
    </row>
    <row r="3449" spans="1:24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21">
        <f t="shared" si="319"/>
        <v>42016.624131944445</v>
      </c>
      <c r="L3449" s="24">
        <v>42016.624131944445</v>
      </c>
      <c r="M3449" s="27">
        <f t="shared" si="320"/>
        <v>1</v>
      </c>
      <c r="N3449" s="27">
        <f t="shared" si="321"/>
        <v>2015</v>
      </c>
      <c r="O3449" s="25" t="str">
        <f t="shared" si="322"/>
        <v>Jan</v>
      </c>
      <c r="P3449" s="19">
        <f t="shared" si="323"/>
        <v>42040.305555555555</v>
      </c>
      <c r="Q3449" t="b">
        <v>0</v>
      </c>
      <c r="R3449">
        <v>14</v>
      </c>
      <c r="S3449" t="b">
        <v>1</v>
      </c>
      <c r="T3449" t="s">
        <v>8271</v>
      </c>
      <c r="U3449" s="8">
        <v>1.0780000000000001</v>
      </c>
      <c r="V3449" s="17">
        <f t="shared" si="318"/>
        <v>77</v>
      </c>
      <c r="W3449" t="s">
        <v>8317</v>
      </c>
      <c r="X3449" t="s">
        <v>8318</v>
      </c>
    </row>
    <row r="3450" spans="1:24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21">
        <f t="shared" si="319"/>
        <v>42402.680694444447</v>
      </c>
      <c r="L3450" s="24">
        <v>42402.680694444447</v>
      </c>
      <c r="M3450" s="27">
        <f t="shared" si="320"/>
        <v>2</v>
      </c>
      <c r="N3450" s="27">
        <f t="shared" si="321"/>
        <v>2016</v>
      </c>
      <c r="O3450" s="25" t="str">
        <f t="shared" si="322"/>
        <v>Feb</v>
      </c>
      <c r="P3450" s="19">
        <f t="shared" si="323"/>
        <v>42447.639027777775</v>
      </c>
      <c r="Q3450" t="b">
        <v>0</v>
      </c>
      <c r="R3450">
        <v>45</v>
      </c>
      <c r="S3450" t="b">
        <v>1</v>
      </c>
      <c r="T3450" t="s">
        <v>8271</v>
      </c>
      <c r="U3450" s="8">
        <v>1.0976190476190477</v>
      </c>
      <c r="V3450" s="17">
        <f t="shared" si="318"/>
        <v>51.222222222222221</v>
      </c>
      <c r="W3450" t="s">
        <v>8317</v>
      </c>
      <c r="X3450" t="s">
        <v>8318</v>
      </c>
    </row>
    <row r="3451" spans="1:24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21">
        <f t="shared" si="319"/>
        <v>41959.910752314812</v>
      </c>
      <c r="L3451" s="24">
        <v>41959.910752314812</v>
      </c>
      <c r="M3451" s="27">
        <f t="shared" si="320"/>
        <v>11</v>
      </c>
      <c r="N3451" s="27">
        <f t="shared" si="321"/>
        <v>2014</v>
      </c>
      <c r="O3451" s="25" t="str">
        <f t="shared" si="322"/>
        <v>Nov</v>
      </c>
      <c r="P3451" s="19">
        <f t="shared" si="323"/>
        <v>41989.910752314812</v>
      </c>
      <c r="Q3451" t="b">
        <v>0</v>
      </c>
      <c r="R3451">
        <v>20</v>
      </c>
      <c r="S3451" t="b">
        <v>1</v>
      </c>
      <c r="T3451" t="s">
        <v>8271</v>
      </c>
      <c r="U3451" s="8">
        <v>1.70625</v>
      </c>
      <c r="V3451" s="17">
        <f t="shared" si="318"/>
        <v>68.25</v>
      </c>
      <c r="W3451" t="s">
        <v>8317</v>
      </c>
      <c r="X3451" t="s">
        <v>8318</v>
      </c>
    </row>
    <row r="3452" spans="1:24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21">
        <f t="shared" si="319"/>
        <v>42531.844189814808</v>
      </c>
      <c r="L3452" s="24">
        <v>42531.844189814816</v>
      </c>
      <c r="M3452" s="27">
        <f t="shared" si="320"/>
        <v>6</v>
      </c>
      <c r="N3452" s="27">
        <f t="shared" si="321"/>
        <v>2016</v>
      </c>
      <c r="O3452" s="25" t="str">
        <f t="shared" si="322"/>
        <v>Jun</v>
      </c>
      <c r="P3452" s="19">
        <f t="shared" si="323"/>
        <v>42559.958333333336</v>
      </c>
      <c r="Q3452" t="b">
        <v>0</v>
      </c>
      <c r="R3452">
        <v>39</v>
      </c>
      <c r="S3452" t="b">
        <v>1</v>
      </c>
      <c r="T3452" t="s">
        <v>8271</v>
      </c>
      <c r="U3452" s="8">
        <v>1.52</v>
      </c>
      <c r="V3452" s="17">
        <f t="shared" si="318"/>
        <v>19.487179487179485</v>
      </c>
      <c r="W3452" t="s">
        <v>8317</v>
      </c>
      <c r="X3452" t="s">
        <v>8318</v>
      </c>
    </row>
    <row r="3453" spans="1:24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21">
        <f t="shared" si="319"/>
        <v>42036.496192129627</v>
      </c>
      <c r="L3453" s="24">
        <v>42036.496192129627</v>
      </c>
      <c r="M3453" s="27">
        <f t="shared" si="320"/>
        <v>2</v>
      </c>
      <c r="N3453" s="27">
        <f t="shared" si="321"/>
        <v>2015</v>
      </c>
      <c r="O3453" s="25" t="str">
        <f t="shared" si="322"/>
        <v>Feb</v>
      </c>
      <c r="P3453" s="19">
        <f t="shared" si="323"/>
        <v>42096.454525462956</v>
      </c>
      <c r="Q3453" t="b">
        <v>0</v>
      </c>
      <c r="R3453">
        <v>16</v>
      </c>
      <c r="S3453" t="b">
        <v>1</v>
      </c>
      <c r="T3453" t="s">
        <v>8271</v>
      </c>
      <c r="U3453" s="8">
        <v>1.0123076923076924</v>
      </c>
      <c r="V3453" s="17">
        <f t="shared" si="318"/>
        <v>41.125</v>
      </c>
      <c r="W3453" t="s">
        <v>8317</v>
      </c>
      <c r="X3453" t="s">
        <v>8318</v>
      </c>
    </row>
    <row r="3454" spans="1:24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21">
        <f t="shared" si="319"/>
        <v>42088.515358796292</v>
      </c>
      <c r="L3454" s="24">
        <v>42088.5153587963</v>
      </c>
      <c r="M3454" s="27">
        <f t="shared" si="320"/>
        <v>3</v>
      </c>
      <c r="N3454" s="27">
        <f t="shared" si="321"/>
        <v>2015</v>
      </c>
      <c r="O3454" s="25" t="str">
        <f t="shared" si="322"/>
        <v>Mar</v>
      </c>
      <c r="P3454" s="19">
        <f t="shared" si="323"/>
        <v>42115.515358796292</v>
      </c>
      <c r="Q3454" t="b">
        <v>0</v>
      </c>
      <c r="R3454">
        <v>37</v>
      </c>
      <c r="S3454" t="b">
        <v>1</v>
      </c>
      <c r="T3454" t="s">
        <v>8271</v>
      </c>
      <c r="U3454" s="8">
        <v>1.532</v>
      </c>
      <c r="V3454" s="17">
        <f t="shared" si="318"/>
        <v>41.405405405405403</v>
      </c>
      <c r="W3454" t="s">
        <v>8317</v>
      </c>
      <c r="X3454" t="s">
        <v>8318</v>
      </c>
    </row>
    <row r="3455" spans="1:24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21">
        <f t="shared" si="319"/>
        <v>41820.430856481478</v>
      </c>
      <c r="L3455" s="24">
        <v>41820.430856481478</v>
      </c>
      <c r="M3455" s="27">
        <f t="shared" si="320"/>
        <v>6</v>
      </c>
      <c r="N3455" s="27">
        <f t="shared" si="321"/>
        <v>2014</v>
      </c>
      <c r="O3455" s="25" t="str">
        <f t="shared" si="322"/>
        <v>Jun</v>
      </c>
      <c r="P3455" s="19">
        <f t="shared" si="323"/>
        <v>41842.957638888889</v>
      </c>
      <c r="Q3455" t="b">
        <v>0</v>
      </c>
      <c r="R3455">
        <v>14</v>
      </c>
      <c r="S3455" t="b">
        <v>1</v>
      </c>
      <c r="T3455" t="s">
        <v>8271</v>
      </c>
      <c r="U3455" s="8">
        <v>1.2833333333333334</v>
      </c>
      <c r="V3455" s="17">
        <f t="shared" si="318"/>
        <v>27.5</v>
      </c>
      <c r="W3455" t="s">
        <v>8317</v>
      </c>
      <c r="X3455" t="s">
        <v>8318</v>
      </c>
    </row>
    <row r="3456" spans="1:24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21">
        <f t="shared" si="319"/>
        <v>42535.770324074074</v>
      </c>
      <c r="L3456" s="24">
        <v>42535.770324074074</v>
      </c>
      <c r="M3456" s="27">
        <f t="shared" si="320"/>
        <v>6</v>
      </c>
      <c r="N3456" s="27">
        <f t="shared" si="321"/>
        <v>2016</v>
      </c>
      <c r="O3456" s="25" t="str">
        <f t="shared" si="322"/>
        <v>Jun</v>
      </c>
      <c r="P3456" s="19">
        <f t="shared" si="323"/>
        <v>42595.770324074074</v>
      </c>
      <c r="Q3456" t="b">
        <v>0</v>
      </c>
      <c r="R3456">
        <v>21</v>
      </c>
      <c r="S3456" t="b">
        <v>1</v>
      </c>
      <c r="T3456" t="s">
        <v>8271</v>
      </c>
      <c r="U3456" s="8">
        <v>1.0071428571428571</v>
      </c>
      <c r="V3456" s="17">
        <f t="shared" si="318"/>
        <v>33.571428571428569</v>
      </c>
      <c r="W3456" t="s">
        <v>8317</v>
      </c>
      <c r="X3456" t="s">
        <v>8318</v>
      </c>
    </row>
    <row r="3457" spans="1:24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21">
        <f t="shared" si="319"/>
        <v>41821.490266203698</v>
      </c>
      <c r="L3457" s="24">
        <v>41821.490266203706</v>
      </c>
      <c r="M3457" s="27">
        <f t="shared" si="320"/>
        <v>7</v>
      </c>
      <c r="N3457" s="27">
        <f t="shared" si="321"/>
        <v>2014</v>
      </c>
      <c r="O3457" s="25" t="str">
        <f t="shared" si="322"/>
        <v>Jul</v>
      </c>
      <c r="P3457" s="19">
        <f t="shared" si="323"/>
        <v>41851.490266203698</v>
      </c>
      <c r="Q3457" t="b">
        <v>0</v>
      </c>
      <c r="R3457">
        <v>69</v>
      </c>
      <c r="S3457" t="b">
        <v>1</v>
      </c>
      <c r="T3457" t="s">
        <v>8271</v>
      </c>
      <c r="U3457" s="8">
        <v>1.0065</v>
      </c>
      <c r="V3457" s="17">
        <f t="shared" si="318"/>
        <v>145.86956521739131</v>
      </c>
      <c r="W3457" t="s">
        <v>8317</v>
      </c>
      <c r="X3457" t="s">
        <v>8318</v>
      </c>
    </row>
    <row r="3458" spans="1:24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21">
        <f t="shared" si="319"/>
        <v>42626.541979166665</v>
      </c>
      <c r="L3458" s="24">
        <v>42626.541979166665</v>
      </c>
      <c r="M3458" s="27">
        <f t="shared" si="320"/>
        <v>9</v>
      </c>
      <c r="N3458" s="27">
        <f t="shared" si="321"/>
        <v>2016</v>
      </c>
      <c r="O3458" s="25" t="str">
        <f t="shared" si="322"/>
        <v>Sep</v>
      </c>
      <c r="P3458" s="19">
        <f t="shared" si="323"/>
        <v>42656.541979166665</v>
      </c>
      <c r="Q3458" t="b">
        <v>0</v>
      </c>
      <c r="R3458">
        <v>16</v>
      </c>
      <c r="S3458" t="b">
        <v>1</v>
      </c>
      <c r="T3458" t="s">
        <v>8271</v>
      </c>
      <c r="U3458" s="8">
        <v>1.913</v>
      </c>
      <c r="V3458" s="17">
        <f t="shared" ref="V3458:V3521" si="324">E3458/R3458</f>
        <v>358.6875</v>
      </c>
      <c r="W3458" t="s">
        <v>8317</v>
      </c>
      <c r="X3458" t="s">
        <v>8318</v>
      </c>
    </row>
    <row r="3459" spans="1:24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21">
        <f t="shared" ref="K3459:K3522" si="325">(J3458/86400)+25569+(-5/24)</f>
        <v>41820.997303240736</v>
      </c>
      <c r="L3459" s="24">
        <v>41820.997303240743</v>
      </c>
      <c r="M3459" s="27">
        <f t="shared" ref="M3459:M3522" si="326">MONTH(L3459)</f>
        <v>6</v>
      </c>
      <c r="N3459" s="27">
        <f t="shared" ref="N3459:N3522" si="327">YEAR(L3459)</f>
        <v>2014</v>
      </c>
      <c r="O3459" s="25" t="str">
        <f t="shared" ref="O3459:O3522" si="328">VLOOKUP($M3459,$AI$3:$AJ$14,2,FALSE)</f>
        <v>Jun</v>
      </c>
      <c r="P3459" s="19">
        <f t="shared" ref="P3459:P3522" si="329">(I3458/86400)+25569+(-5/24)</f>
        <v>41852.082638888889</v>
      </c>
      <c r="Q3459" t="b">
        <v>0</v>
      </c>
      <c r="R3459">
        <v>55</v>
      </c>
      <c r="S3459" t="b">
        <v>1</v>
      </c>
      <c r="T3459" t="s">
        <v>8271</v>
      </c>
      <c r="U3459" s="8">
        <v>1.4019999999999999</v>
      </c>
      <c r="V3459" s="17">
        <f t="shared" si="324"/>
        <v>50.981818181818184</v>
      </c>
      <c r="W3459" t="s">
        <v>8317</v>
      </c>
      <c r="X3459" t="s">
        <v>8318</v>
      </c>
    </row>
    <row r="3460" spans="1:24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21">
        <f t="shared" si="325"/>
        <v>42016.498344907406</v>
      </c>
      <c r="L3460" s="24">
        <v>42016.498344907406</v>
      </c>
      <c r="M3460" s="27">
        <f t="shared" si="326"/>
        <v>1</v>
      </c>
      <c r="N3460" s="27">
        <f t="shared" si="327"/>
        <v>2015</v>
      </c>
      <c r="O3460" s="25" t="str">
        <f t="shared" si="328"/>
        <v>Jan</v>
      </c>
      <c r="P3460" s="19">
        <f t="shared" si="329"/>
        <v>42047.040972222218</v>
      </c>
      <c r="Q3460" t="b">
        <v>0</v>
      </c>
      <c r="R3460">
        <v>27</v>
      </c>
      <c r="S3460" t="b">
        <v>1</v>
      </c>
      <c r="T3460" t="s">
        <v>8271</v>
      </c>
      <c r="U3460" s="8">
        <v>1.2433537832310839</v>
      </c>
      <c r="V3460" s="17">
        <f t="shared" si="324"/>
        <v>45.037037037037038</v>
      </c>
      <c r="W3460" t="s">
        <v>8317</v>
      </c>
      <c r="X3460" t="s">
        <v>8318</v>
      </c>
    </row>
    <row r="3461" spans="1:24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21">
        <f t="shared" si="325"/>
        <v>42010.994247685179</v>
      </c>
      <c r="L3461" s="24">
        <v>42010.994247685187</v>
      </c>
      <c r="M3461" s="27">
        <f t="shared" si="326"/>
        <v>1</v>
      </c>
      <c r="N3461" s="27">
        <f t="shared" si="327"/>
        <v>2015</v>
      </c>
      <c r="O3461" s="25" t="str">
        <f t="shared" si="328"/>
        <v>Jan</v>
      </c>
      <c r="P3461" s="19">
        <f t="shared" si="329"/>
        <v>42037.977083333331</v>
      </c>
      <c r="Q3461" t="b">
        <v>0</v>
      </c>
      <c r="R3461">
        <v>36</v>
      </c>
      <c r="S3461" t="b">
        <v>1</v>
      </c>
      <c r="T3461" t="s">
        <v>8271</v>
      </c>
      <c r="U3461" s="8">
        <v>1.262</v>
      </c>
      <c r="V3461" s="17">
        <f t="shared" si="324"/>
        <v>17.527777777777779</v>
      </c>
      <c r="W3461" t="s">
        <v>8317</v>
      </c>
      <c r="X3461" t="s">
        <v>8318</v>
      </c>
    </row>
    <row r="3462" spans="1:24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21">
        <f t="shared" si="325"/>
        <v>42480.271527777775</v>
      </c>
      <c r="L3462" s="24">
        <v>42480.271527777775</v>
      </c>
      <c r="M3462" s="27">
        <f t="shared" si="326"/>
        <v>4</v>
      </c>
      <c r="N3462" s="27">
        <f t="shared" si="327"/>
        <v>2016</v>
      </c>
      <c r="O3462" s="25" t="str">
        <f t="shared" si="328"/>
        <v>Apr</v>
      </c>
      <c r="P3462" s="19">
        <f t="shared" si="329"/>
        <v>42510.271527777775</v>
      </c>
      <c r="Q3462" t="b">
        <v>0</v>
      </c>
      <c r="R3462">
        <v>19</v>
      </c>
      <c r="S3462" t="b">
        <v>1</v>
      </c>
      <c r="T3462" t="s">
        <v>8271</v>
      </c>
      <c r="U3462" s="8">
        <v>1.9</v>
      </c>
      <c r="V3462" s="17">
        <f t="shared" si="324"/>
        <v>50</v>
      </c>
      <c r="W3462" t="s">
        <v>8317</v>
      </c>
      <c r="X3462" t="s">
        <v>8318</v>
      </c>
    </row>
    <row r="3463" spans="1:24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21">
        <f t="shared" si="325"/>
        <v>41852.318888888891</v>
      </c>
      <c r="L3463" s="24">
        <v>41852.318888888891</v>
      </c>
      <c r="M3463" s="27">
        <f t="shared" si="326"/>
        <v>8</v>
      </c>
      <c r="N3463" s="27">
        <f t="shared" si="327"/>
        <v>2014</v>
      </c>
      <c r="O3463" s="25" t="str">
        <f t="shared" si="328"/>
        <v>Aug</v>
      </c>
      <c r="P3463" s="19">
        <f t="shared" si="329"/>
        <v>41866.318888888891</v>
      </c>
      <c r="Q3463" t="b">
        <v>0</v>
      </c>
      <c r="R3463">
        <v>12</v>
      </c>
      <c r="S3463" t="b">
        <v>1</v>
      </c>
      <c r="T3463" t="s">
        <v>8271</v>
      </c>
      <c r="U3463" s="8">
        <v>1.39</v>
      </c>
      <c r="V3463" s="17">
        <f t="shared" si="324"/>
        <v>57.916666666666664</v>
      </c>
      <c r="W3463" t="s">
        <v>8317</v>
      </c>
      <c r="X3463" t="s">
        <v>8318</v>
      </c>
    </row>
    <row r="3464" spans="1:24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21">
        <f t="shared" si="325"/>
        <v>42643.424525462957</v>
      </c>
      <c r="L3464" s="24">
        <v>42643.424525462964</v>
      </c>
      <c r="M3464" s="27">
        <f t="shared" si="326"/>
        <v>9</v>
      </c>
      <c r="N3464" s="27">
        <f t="shared" si="327"/>
        <v>2016</v>
      </c>
      <c r="O3464" s="25" t="str">
        <f t="shared" si="328"/>
        <v>Sep</v>
      </c>
      <c r="P3464" s="19">
        <f t="shared" si="329"/>
        <v>42671.916666666664</v>
      </c>
      <c r="Q3464" t="b">
        <v>0</v>
      </c>
      <c r="R3464">
        <v>17</v>
      </c>
      <c r="S3464" t="b">
        <v>1</v>
      </c>
      <c r="T3464" t="s">
        <v>8271</v>
      </c>
      <c r="U3464" s="8">
        <v>2.02</v>
      </c>
      <c r="V3464" s="17">
        <f t="shared" si="324"/>
        <v>29.705882352941178</v>
      </c>
      <c r="W3464" t="s">
        <v>8317</v>
      </c>
      <c r="X3464" t="s">
        <v>8318</v>
      </c>
    </row>
    <row r="3465" spans="1:24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21">
        <f t="shared" si="325"/>
        <v>42179.690138888887</v>
      </c>
      <c r="L3465" s="24">
        <v>42179.690138888887</v>
      </c>
      <c r="M3465" s="27">
        <f t="shared" si="326"/>
        <v>6</v>
      </c>
      <c r="N3465" s="27">
        <f t="shared" si="327"/>
        <v>2015</v>
      </c>
      <c r="O3465" s="25" t="str">
        <f t="shared" si="328"/>
        <v>Jun</v>
      </c>
      <c r="P3465" s="19">
        <f t="shared" si="329"/>
        <v>42195.541666666664</v>
      </c>
      <c r="Q3465" t="b">
        <v>0</v>
      </c>
      <c r="R3465">
        <v>114</v>
      </c>
      <c r="S3465" t="b">
        <v>1</v>
      </c>
      <c r="T3465" t="s">
        <v>8271</v>
      </c>
      <c r="U3465" s="8">
        <v>1.0338000000000001</v>
      </c>
      <c r="V3465" s="17">
        <f t="shared" si="324"/>
        <v>90.684210526315795</v>
      </c>
      <c r="W3465" t="s">
        <v>8317</v>
      </c>
      <c r="X3465" t="s">
        <v>8318</v>
      </c>
    </row>
    <row r="3466" spans="1:24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21">
        <f t="shared" si="325"/>
        <v>42612.710474537038</v>
      </c>
      <c r="L3466" s="24">
        <v>42612.710474537038</v>
      </c>
      <c r="M3466" s="27">
        <f t="shared" si="326"/>
        <v>8</v>
      </c>
      <c r="N3466" s="27">
        <f t="shared" si="327"/>
        <v>2016</v>
      </c>
      <c r="O3466" s="25" t="str">
        <f t="shared" si="328"/>
        <v>Aug</v>
      </c>
      <c r="P3466" s="19">
        <f t="shared" si="329"/>
        <v>42653.957638888889</v>
      </c>
      <c r="Q3466" t="b">
        <v>0</v>
      </c>
      <c r="R3466">
        <v>93</v>
      </c>
      <c r="S3466" t="b">
        <v>1</v>
      </c>
      <c r="T3466" t="s">
        <v>8271</v>
      </c>
      <c r="U3466" s="8">
        <v>1.023236</v>
      </c>
      <c r="V3466" s="17">
        <f t="shared" si="324"/>
        <v>55.012688172043013</v>
      </c>
      <c r="W3466" t="s">
        <v>8317</v>
      </c>
      <c r="X3466" t="s">
        <v>8318</v>
      </c>
    </row>
    <row r="3467" spans="1:24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21">
        <f t="shared" si="325"/>
        <v>42574.921724537031</v>
      </c>
      <c r="L3467" s="24">
        <v>42574.921724537038</v>
      </c>
      <c r="M3467" s="27">
        <f t="shared" si="326"/>
        <v>7</v>
      </c>
      <c r="N3467" s="27">
        <f t="shared" si="327"/>
        <v>2016</v>
      </c>
      <c r="O3467" s="25" t="str">
        <f t="shared" si="328"/>
        <v>Jul</v>
      </c>
      <c r="P3467" s="19">
        <f t="shared" si="329"/>
        <v>42604.921724537031</v>
      </c>
      <c r="Q3467" t="b">
        <v>0</v>
      </c>
      <c r="R3467">
        <v>36</v>
      </c>
      <c r="S3467" t="b">
        <v>1</v>
      </c>
      <c r="T3467" t="s">
        <v>8271</v>
      </c>
      <c r="U3467" s="8">
        <v>1.03</v>
      </c>
      <c r="V3467" s="17">
        <f t="shared" si="324"/>
        <v>57.222222222222221</v>
      </c>
      <c r="W3467" t="s">
        <v>8317</v>
      </c>
      <c r="X3467" t="s">
        <v>8318</v>
      </c>
    </row>
    <row r="3468" spans="1:24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21">
        <f t="shared" si="325"/>
        <v>42200.417499999996</v>
      </c>
      <c r="L3468" s="24">
        <v>42200.417500000003</v>
      </c>
      <c r="M3468" s="27">
        <f t="shared" si="326"/>
        <v>7</v>
      </c>
      <c r="N3468" s="27">
        <f t="shared" si="327"/>
        <v>2015</v>
      </c>
      <c r="O3468" s="25" t="str">
        <f t="shared" si="328"/>
        <v>Jul</v>
      </c>
      <c r="P3468" s="19">
        <f t="shared" si="329"/>
        <v>42225.458333333336</v>
      </c>
      <c r="Q3468" t="b">
        <v>0</v>
      </c>
      <c r="R3468">
        <v>61</v>
      </c>
      <c r="S3468" t="b">
        <v>1</v>
      </c>
      <c r="T3468" t="s">
        <v>8271</v>
      </c>
      <c r="U3468" s="8">
        <v>1.2714285714285714</v>
      </c>
      <c r="V3468" s="17">
        <f t="shared" si="324"/>
        <v>72.950819672131146</v>
      </c>
      <c r="W3468" t="s">
        <v>8317</v>
      </c>
      <c r="X3468" t="s">
        <v>8318</v>
      </c>
    </row>
    <row r="3469" spans="1:24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21">
        <f t="shared" si="325"/>
        <v>42419.810763888883</v>
      </c>
      <c r="L3469" s="24">
        <v>42419.810763888891</v>
      </c>
      <c r="M3469" s="27">
        <f t="shared" si="326"/>
        <v>2</v>
      </c>
      <c r="N3469" s="27">
        <f t="shared" si="327"/>
        <v>2016</v>
      </c>
      <c r="O3469" s="25" t="str">
        <f t="shared" si="328"/>
        <v>Feb</v>
      </c>
      <c r="P3469" s="19">
        <f t="shared" si="329"/>
        <v>42479.769097222219</v>
      </c>
      <c r="Q3469" t="b">
        <v>0</v>
      </c>
      <c r="R3469">
        <v>47</v>
      </c>
      <c r="S3469" t="b">
        <v>1</v>
      </c>
      <c r="T3469" t="s">
        <v>8271</v>
      </c>
      <c r="U3469" s="8">
        <v>1.01</v>
      </c>
      <c r="V3469" s="17">
        <f t="shared" si="324"/>
        <v>64.468085106382972</v>
      </c>
      <c r="W3469" t="s">
        <v>8317</v>
      </c>
      <c r="X3469" t="s">
        <v>8318</v>
      </c>
    </row>
    <row r="3470" spans="1:24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21">
        <f t="shared" si="325"/>
        <v>42053.463333333326</v>
      </c>
      <c r="L3470" s="24">
        <v>42053.463333333333</v>
      </c>
      <c r="M3470" s="27">
        <f t="shared" si="326"/>
        <v>2</v>
      </c>
      <c r="N3470" s="27">
        <f t="shared" si="327"/>
        <v>2015</v>
      </c>
      <c r="O3470" s="25" t="str">
        <f t="shared" si="328"/>
        <v>Feb</v>
      </c>
      <c r="P3470" s="19">
        <f t="shared" si="329"/>
        <v>42083.421666666669</v>
      </c>
      <c r="Q3470" t="b">
        <v>0</v>
      </c>
      <c r="R3470">
        <v>17</v>
      </c>
      <c r="S3470" t="b">
        <v>1</v>
      </c>
      <c r="T3470" t="s">
        <v>8271</v>
      </c>
      <c r="U3470" s="8">
        <v>1.2178</v>
      </c>
      <c r="V3470" s="17">
        <f t="shared" si="324"/>
        <v>716.35294117647061</v>
      </c>
      <c r="W3470" t="s">
        <v>8317</v>
      </c>
      <c r="X3470" t="s">
        <v>8318</v>
      </c>
    </row>
    <row r="3471" spans="1:24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21">
        <f t="shared" si="325"/>
        <v>42605.55704861111</v>
      </c>
      <c r="L3471" s="24">
        <v>42605.55704861111</v>
      </c>
      <c r="M3471" s="27">
        <f t="shared" si="326"/>
        <v>8</v>
      </c>
      <c r="N3471" s="27">
        <f t="shared" si="327"/>
        <v>2016</v>
      </c>
      <c r="O3471" s="25" t="str">
        <f t="shared" si="328"/>
        <v>Aug</v>
      </c>
      <c r="P3471" s="19">
        <f t="shared" si="329"/>
        <v>42633.916666666664</v>
      </c>
      <c r="Q3471" t="b">
        <v>0</v>
      </c>
      <c r="R3471">
        <v>63</v>
      </c>
      <c r="S3471" t="b">
        <v>1</v>
      </c>
      <c r="T3471" t="s">
        <v>8271</v>
      </c>
      <c r="U3471" s="8">
        <v>1.1339285714285714</v>
      </c>
      <c r="V3471" s="17">
        <f t="shared" si="324"/>
        <v>50.396825396825399</v>
      </c>
      <c r="W3471" t="s">
        <v>8317</v>
      </c>
      <c r="X3471" t="s">
        <v>8318</v>
      </c>
    </row>
    <row r="3472" spans="1:24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21">
        <f t="shared" si="325"/>
        <v>42458.433391203704</v>
      </c>
      <c r="L3472" s="24">
        <v>42458.433391203704</v>
      </c>
      <c r="M3472" s="27">
        <f t="shared" si="326"/>
        <v>3</v>
      </c>
      <c r="N3472" s="27">
        <f t="shared" si="327"/>
        <v>2016</v>
      </c>
      <c r="O3472" s="25" t="str">
        <f t="shared" si="328"/>
        <v>Mar</v>
      </c>
      <c r="P3472" s="19">
        <f t="shared" si="329"/>
        <v>42488.433391203704</v>
      </c>
      <c r="Q3472" t="b">
        <v>0</v>
      </c>
      <c r="R3472">
        <v>9</v>
      </c>
      <c r="S3472" t="b">
        <v>1</v>
      </c>
      <c r="T3472" t="s">
        <v>8271</v>
      </c>
      <c r="U3472" s="8">
        <v>1.5</v>
      </c>
      <c r="V3472" s="17">
        <f t="shared" si="324"/>
        <v>41.666666666666664</v>
      </c>
      <c r="W3472" t="s">
        <v>8317</v>
      </c>
      <c r="X3472" t="s">
        <v>8318</v>
      </c>
    </row>
    <row r="3473" spans="1:24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21">
        <f t="shared" si="325"/>
        <v>42528.813680555548</v>
      </c>
      <c r="L3473" s="24">
        <v>42528.813680555555</v>
      </c>
      <c r="M3473" s="27">
        <f t="shared" si="326"/>
        <v>6</v>
      </c>
      <c r="N3473" s="27">
        <f t="shared" si="327"/>
        <v>2016</v>
      </c>
      <c r="O3473" s="25" t="str">
        <f t="shared" si="328"/>
        <v>Jun</v>
      </c>
      <c r="P3473" s="19">
        <f t="shared" si="329"/>
        <v>42566.693055555552</v>
      </c>
      <c r="Q3473" t="b">
        <v>0</v>
      </c>
      <c r="R3473">
        <v>30</v>
      </c>
      <c r="S3473" t="b">
        <v>1</v>
      </c>
      <c r="T3473" t="s">
        <v>8271</v>
      </c>
      <c r="U3473" s="8">
        <v>2.1459999999999999</v>
      </c>
      <c r="V3473" s="17">
        <f t="shared" si="324"/>
        <v>35.766666666666666</v>
      </c>
      <c r="W3473" t="s">
        <v>8317</v>
      </c>
      <c r="X3473" t="s">
        <v>8318</v>
      </c>
    </row>
    <row r="3474" spans="1:24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21">
        <f t="shared" si="325"/>
        <v>41841.61215277778</v>
      </c>
      <c r="L3474" s="24">
        <v>41841.61215277778</v>
      </c>
      <c r="M3474" s="27">
        <f t="shared" si="326"/>
        <v>7</v>
      </c>
      <c r="N3474" s="27">
        <f t="shared" si="327"/>
        <v>2014</v>
      </c>
      <c r="O3474" s="25" t="str">
        <f t="shared" si="328"/>
        <v>Jul</v>
      </c>
      <c r="P3474" s="19">
        <f t="shared" si="329"/>
        <v>41882.625</v>
      </c>
      <c r="Q3474" t="b">
        <v>0</v>
      </c>
      <c r="R3474">
        <v>23</v>
      </c>
      <c r="S3474" t="b">
        <v>1</v>
      </c>
      <c r="T3474" t="s">
        <v>8271</v>
      </c>
      <c r="U3474" s="8">
        <v>1.0205</v>
      </c>
      <c r="V3474" s="17">
        <f t="shared" si="324"/>
        <v>88.739130434782609</v>
      </c>
      <c r="W3474" t="s">
        <v>8317</v>
      </c>
      <c r="X3474" t="s">
        <v>8318</v>
      </c>
    </row>
    <row r="3475" spans="1:24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21">
        <f t="shared" si="325"/>
        <v>41927.962164351848</v>
      </c>
      <c r="L3475" s="24">
        <v>41927.962164351855</v>
      </c>
      <c r="M3475" s="27">
        <f t="shared" si="326"/>
        <v>10</v>
      </c>
      <c r="N3475" s="27">
        <f t="shared" si="327"/>
        <v>2014</v>
      </c>
      <c r="O3475" s="25" t="str">
        <f t="shared" si="328"/>
        <v>Oct</v>
      </c>
      <c r="P3475" s="19">
        <f t="shared" si="329"/>
        <v>41949.040972222218</v>
      </c>
      <c r="Q3475" t="b">
        <v>0</v>
      </c>
      <c r="R3475">
        <v>33</v>
      </c>
      <c r="S3475" t="b">
        <v>1</v>
      </c>
      <c r="T3475" t="s">
        <v>8271</v>
      </c>
      <c r="U3475" s="8">
        <v>1</v>
      </c>
      <c r="V3475" s="17">
        <f t="shared" si="324"/>
        <v>148.4848484848485</v>
      </c>
      <c r="W3475" t="s">
        <v>8317</v>
      </c>
      <c r="X3475" t="s">
        <v>8318</v>
      </c>
    </row>
    <row r="3476" spans="1:24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21">
        <f t="shared" si="325"/>
        <v>42062.626111111109</v>
      </c>
      <c r="L3476" s="24">
        <v>42062.626111111109</v>
      </c>
      <c r="M3476" s="27">
        <f t="shared" si="326"/>
        <v>2</v>
      </c>
      <c r="N3476" s="27">
        <f t="shared" si="327"/>
        <v>2015</v>
      </c>
      <c r="O3476" s="25" t="str">
        <f t="shared" si="328"/>
        <v>Feb</v>
      </c>
      <c r="P3476" s="19">
        <f t="shared" si="329"/>
        <v>42083.643749999996</v>
      </c>
      <c r="Q3476" t="b">
        <v>0</v>
      </c>
      <c r="R3476">
        <v>39</v>
      </c>
      <c r="S3476" t="b">
        <v>1</v>
      </c>
      <c r="T3476" t="s">
        <v>8271</v>
      </c>
      <c r="U3476" s="8">
        <v>1.01</v>
      </c>
      <c r="V3476" s="17">
        <f t="shared" si="324"/>
        <v>51.794871794871796</v>
      </c>
      <c r="W3476" t="s">
        <v>8317</v>
      </c>
      <c r="X3476" t="s">
        <v>8318</v>
      </c>
    </row>
    <row r="3477" spans="1:24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21">
        <f t="shared" si="325"/>
        <v>42541.293182870366</v>
      </c>
      <c r="L3477" s="24">
        <v>42541.293182870373</v>
      </c>
      <c r="M3477" s="27">
        <f t="shared" si="326"/>
        <v>6</v>
      </c>
      <c r="N3477" s="27">
        <f t="shared" si="327"/>
        <v>2016</v>
      </c>
      <c r="O3477" s="25" t="str">
        <f t="shared" si="328"/>
        <v>Jun</v>
      </c>
      <c r="P3477" s="19">
        <f t="shared" si="329"/>
        <v>42571.293182870366</v>
      </c>
      <c r="Q3477" t="b">
        <v>0</v>
      </c>
      <c r="R3477">
        <v>17</v>
      </c>
      <c r="S3477" t="b">
        <v>1</v>
      </c>
      <c r="T3477" t="s">
        <v>8271</v>
      </c>
      <c r="U3477" s="8">
        <v>1.1333333333333333</v>
      </c>
      <c r="V3477" s="17">
        <f t="shared" si="324"/>
        <v>20</v>
      </c>
      <c r="W3477" t="s">
        <v>8317</v>
      </c>
      <c r="X3477" t="s">
        <v>8318</v>
      </c>
    </row>
    <row r="3478" spans="1:24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21">
        <f t="shared" si="325"/>
        <v>41918.672499999993</v>
      </c>
      <c r="L3478" s="24">
        <v>41918.672500000001</v>
      </c>
      <c r="M3478" s="27">
        <f t="shared" si="326"/>
        <v>10</v>
      </c>
      <c r="N3478" s="27">
        <f t="shared" si="327"/>
        <v>2014</v>
      </c>
      <c r="O3478" s="25" t="str">
        <f t="shared" si="328"/>
        <v>Oct</v>
      </c>
      <c r="P3478" s="19">
        <f t="shared" si="329"/>
        <v>41945.791666666664</v>
      </c>
      <c r="Q3478" t="b">
        <v>0</v>
      </c>
      <c r="R3478">
        <v>6</v>
      </c>
      <c r="S3478" t="b">
        <v>1</v>
      </c>
      <c r="T3478" t="s">
        <v>8271</v>
      </c>
      <c r="U3478" s="8">
        <v>1.04</v>
      </c>
      <c r="V3478" s="17">
        <f t="shared" si="324"/>
        <v>52</v>
      </c>
      <c r="W3478" t="s">
        <v>8317</v>
      </c>
      <c r="X3478" t="s">
        <v>8318</v>
      </c>
    </row>
    <row r="3479" spans="1:24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21">
        <f t="shared" si="325"/>
        <v>41921.071643518517</v>
      </c>
      <c r="L3479" s="24">
        <v>41921.071643518517</v>
      </c>
      <c r="M3479" s="27">
        <f t="shared" si="326"/>
        <v>10</v>
      </c>
      <c r="N3479" s="27">
        <f t="shared" si="327"/>
        <v>2014</v>
      </c>
      <c r="O3479" s="25" t="str">
        <f t="shared" si="328"/>
        <v>Oct</v>
      </c>
      <c r="P3479" s="19">
        <f t="shared" si="329"/>
        <v>41938.916666666664</v>
      </c>
      <c r="Q3479" t="b">
        <v>0</v>
      </c>
      <c r="R3479">
        <v>39</v>
      </c>
      <c r="S3479" t="b">
        <v>1</v>
      </c>
      <c r="T3479" t="s">
        <v>8271</v>
      </c>
      <c r="U3479" s="8">
        <v>1.1533333333333333</v>
      </c>
      <c r="V3479" s="17">
        <f t="shared" si="324"/>
        <v>53.230769230769234</v>
      </c>
      <c r="W3479" t="s">
        <v>8317</v>
      </c>
      <c r="X3479" t="s">
        <v>8318</v>
      </c>
    </row>
    <row r="3480" spans="1:24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21">
        <f t="shared" si="325"/>
        <v>42128.528275462959</v>
      </c>
      <c r="L3480" s="24">
        <v>42128.528275462966</v>
      </c>
      <c r="M3480" s="27">
        <f t="shared" si="326"/>
        <v>5</v>
      </c>
      <c r="N3480" s="27">
        <f t="shared" si="327"/>
        <v>2015</v>
      </c>
      <c r="O3480" s="25" t="str">
        <f t="shared" si="328"/>
        <v>May</v>
      </c>
      <c r="P3480" s="19">
        <f t="shared" si="329"/>
        <v>42140.916666666664</v>
      </c>
      <c r="Q3480" t="b">
        <v>0</v>
      </c>
      <c r="R3480">
        <v>57</v>
      </c>
      <c r="S3480" t="b">
        <v>1</v>
      </c>
      <c r="T3480" t="s">
        <v>8271</v>
      </c>
      <c r="U3480" s="8">
        <v>1.1285000000000001</v>
      </c>
      <c r="V3480" s="17">
        <f t="shared" si="324"/>
        <v>39.596491228070178</v>
      </c>
      <c r="W3480" t="s">
        <v>8317</v>
      </c>
      <c r="X3480" t="s">
        <v>8318</v>
      </c>
    </row>
    <row r="3481" spans="1:24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21">
        <f t="shared" si="325"/>
        <v>42053.708587962959</v>
      </c>
      <c r="L3481" s="24">
        <v>42053.708587962959</v>
      </c>
      <c r="M3481" s="27">
        <f t="shared" si="326"/>
        <v>2</v>
      </c>
      <c r="N3481" s="27">
        <f t="shared" si="327"/>
        <v>2015</v>
      </c>
      <c r="O3481" s="25" t="str">
        <f t="shared" si="328"/>
        <v>Feb</v>
      </c>
      <c r="P3481" s="19">
        <f t="shared" si="329"/>
        <v>42079.666666666664</v>
      </c>
      <c r="Q3481" t="b">
        <v>0</v>
      </c>
      <c r="R3481">
        <v>56</v>
      </c>
      <c r="S3481" t="b">
        <v>1</v>
      </c>
      <c r="T3481" t="s">
        <v>8271</v>
      </c>
      <c r="U3481" s="8">
        <v>1.2786666666666666</v>
      </c>
      <c r="V3481" s="17">
        <f t="shared" si="324"/>
        <v>34.25</v>
      </c>
      <c r="W3481" t="s">
        <v>8317</v>
      </c>
      <c r="X3481" t="s">
        <v>8318</v>
      </c>
    </row>
    <row r="3482" spans="1:24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21">
        <f t="shared" si="325"/>
        <v>41781.64675925926</v>
      </c>
      <c r="L3482" s="24">
        <v>41781.64675925926</v>
      </c>
      <c r="M3482" s="27">
        <f t="shared" si="326"/>
        <v>5</v>
      </c>
      <c r="N3482" s="27">
        <f t="shared" si="327"/>
        <v>2014</v>
      </c>
      <c r="O3482" s="25" t="str">
        <f t="shared" si="328"/>
        <v>May</v>
      </c>
      <c r="P3482" s="19">
        <f t="shared" si="329"/>
        <v>41811.64675925926</v>
      </c>
      <c r="Q3482" t="b">
        <v>0</v>
      </c>
      <c r="R3482">
        <v>13</v>
      </c>
      <c r="S3482" t="b">
        <v>1</v>
      </c>
      <c r="T3482" t="s">
        <v>8271</v>
      </c>
      <c r="U3482" s="8">
        <v>1.4266666666666667</v>
      </c>
      <c r="V3482" s="17">
        <f t="shared" si="324"/>
        <v>164.61538461538461</v>
      </c>
      <c r="W3482" t="s">
        <v>8317</v>
      </c>
      <c r="X3482" t="s">
        <v>8318</v>
      </c>
    </row>
    <row r="3483" spans="1:24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21">
        <f t="shared" si="325"/>
        <v>42171.109108796292</v>
      </c>
      <c r="L3483" s="24">
        <v>42171.1091087963</v>
      </c>
      <c r="M3483" s="27">
        <f t="shared" si="326"/>
        <v>6</v>
      </c>
      <c r="N3483" s="27">
        <f t="shared" si="327"/>
        <v>2015</v>
      </c>
      <c r="O3483" s="25" t="str">
        <f t="shared" si="328"/>
        <v>Jun</v>
      </c>
      <c r="P3483" s="19">
        <f t="shared" si="329"/>
        <v>42195.666666666664</v>
      </c>
      <c r="Q3483" t="b">
        <v>0</v>
      </c>
      <c r="R3483">
        <v>95</v>
      </c>
      <c r="S3483" t="b">
        <v>1</v>
      </c>
      <c r="T3483" t="s">
        <v>8271</v>
      </c>
      <c r="U3483" s="8">
        <v>1.1879999999999999</v>
      </c>
      <c r="V3483" s="17">
        <f t="shared" si="324"/>
        <v>125.05263157894737</v>
      </c>
      <c r="W3483" t="s">
        <v>8317</v>
      </c>
      <c r="X3483" t="s">
        <v>8318</v>
      </c>
    </row>
    <row r="3484" spans="1:24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21">
        <f t="shared" si="325"/>
        <v>41989.039212962962</v>
      </c>
      <c r="L3484" s="24">
        <v>41989.039212962962</v>
      </c>
      <c r="M3484" s="27">
        <f t="shared" si="326"/>
        <v>12</v>
      </c>
      <c r="N3484" s="27">
        <f t="shared" si="327"/>
        <v>2014</v>
      </c>
      <c r="O3484" s="25" t="str">
        <f t="shared" si="328"/>
        <v>Dec</v>
      </c>
      <c r="P3484" s="19">
        <f t="shared" si="329"/>
        <v>42006.039212962962</v>
      </c>
      <c r="Q3484" t="b">
        <v>0</v>
      </c>
      <c r="R3484">
        <v>80</v>
      </c>
      <c r="S3484" t="b">
        <v>1</v>
      </c>
      <c r="T3484" t="s">
        <v>8271</v>
      </c>
      <c r="U3484" s="8">
        <v>1.3833333333333333</v>
      </c>
      <c r="V3484" s="17">
        <f t="shared" si="324"/>
        <v>51.875</v>
      </c>
      <c r="W3484" t="s">
        <v>8317</v>
      </c>
      <c r="X3484" t="s">
        <v>8318</v>
      </c>
    </row>
    <row r="3485" spans="1:24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21">
        <f t="shared" si="325"/>
        <v>41796.563263888886</v>
      </c>
      <c r="L3485" s="24">
        <v>41796.563263888886</v>
      </c>
      <c r="M3485" s="27">
        <f t="shared" si="326"/>
        <v>6</v>
      </c>
      <c r="N3485" s="27">
        <f t="shared" si="327"/>
        <v>2014</v>
      </c>
      <c r="O3485" s="25" t="str">
        <f t="shared" si="328"/>
        <v>Jun</v>
      </c>
      <c r="P3485" s="19">
        <f t="shared" si="329"/>
        <v>41826.563263888886</v>
      </c>
      <c r="Q3485" t="b">
        <v>0</v>
      </c>
      <c r="R3485">
        <v>133</v>
      </c>
      <c r="S3485" t="b">
        <v>1</v>
      </c>
      <c r="T3485" t="s">
        <v>8271</v>
      </c>
      <c r="U3485" s="8">
        <v>1.599402985074627</v>
      </c>
      <c r="V3485" s="17">
        <f t="shared" si="324"/>
        <v>40.285714285714285</v>
      </c>
      <c r="W3485" t="s">
        <v>8317</v>
      </c>
      <c r="X3485" t="s">
        <v>8318</v>
      </c>
    </row>
    <row r="3486" spans="1:24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21">
        <f t="shared" si="325"/>
        <v>41793.460428240738</v>
      </c>
      <c r="L3486" s="24">
        <v>41793.460428240738</v>
      </c>
      <c r="M3486" s="27">
        <f t="shared" si="326"/>
        <v>6</v>
      </c>
      <c r="N3486" s="27">
        <f t="shared" si="327"/>
        <v>2014</v>
      </c>
      <c r="O3486" s="25" t="str">
        <f t="shared" si="328"/>
        <v>Jun</v>
      </c>
      <c r="P3486" s="19">
        <f t="shared" si="329"/>
        <v>41823.460428240738</v>
      </c>
      <c r="Q3486" t="b">
        <v>0</v>
      </c>
      <c r="R3486">
        <v>44</v>
      </c>
      <c r="S3486" t="b">
        <v>1</v>
      </c>
      <c r="T3486" t="s">
        <v>8271</v>
      </c>
      <c r="U3486" s="8">
        <v>1.1424000000000001</v>
      </c>
      <c r="V3486" s="17">
        <f t="shared" si="324"/>
        <v>64.909090909090907</v>
      </c>
      <c r="W3486" t="s">
        <v>8317</v>
      </c>
      <c r="X3486" t="s">
        <v>8318</v>
      </c>
    </row>
    <row r="3487" spans="1:24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21">
        <f t="shared" si="325"/>
        <v>42506.552071759252</v>
      </c>
      <c r="L3487" s="24">
        <v>42506.552071759259</v>
      </c>
      <c r="M3487" s="27">
        <f t="shared" si="326"/>
        <v>5</v>
      </c>
      <c r="N3487" s="27">
        <f t="shared" si="327"/>
        <v>2016</v>
      </c>
      <c r="O3487" s="25" t="str">
        <f t="shared" si="328"/>
        <v>May</v>
      </c>
      <c r="P3487" s="19">
        <f t="shared" si="329"/>
        <v>42536.552071759252</v>
      </c>
      <c r="Q3487" t="b">
        <v>0</v>
      </c>
      <c r="R3487">
        <v>30</v>
      </c>
      <c r="S3487" t="b">
        <v>1</v>
      </c>
      <c r="T3487" t="s">
        <v>8271</v>
      </c>
      <c r="U3487" s="8">
        <v>1.0060606060606061</v>
      </c>
      <c r="V3487" s="17">
        <f t="shared" si="324"/>
        <v>55.333333333333336</v>
      </c>
      <c r="W3487" t="s">
        <v>8317</v>
      </c>
      <c r="X3487" t="s">
        <v>8318</v>
      </c>
    </row>
    <row r="3488" spans="1:24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21">
        <f t="shared" si="325"/>
        <v>42372.484722222223</v>
      </c>
      <c r="L3488" s="24">
        <v>42372.484722222223</v>
      </c>
      <c r="M3488" s="27">
        <f t="shared" si="326"/>
        <v>1</v>
      </c>
      <c r="N3488" s="27">
        <f t="shared" si="327"/>
        <v>2016</v>
      </c>
      <c r="O3488" s="25" t="str">
        <f t="shared" si="328"/>
        <v>Jan</v>
      </c>
      <c r="P3488" s="19">
        <f t="shared" si="329"/>
        <v>42402.484722222223</v>
      </c>
      <c r="Q3488" t="b">
        <v>0</v>
      </c>
      <c r="R3488">
        <v>56</v>
      </c>
      <c r="S3488" t="b">
        <v>1</v>
      </c>
      <c r="T3488" t="s">
        <v>8271</v>
      </c>
      <c r="U3488" s="8">
        <v>1.552</v>
      </c>
      <c r="V3488" s="17">
        <f t="shared" si="324"/>
        <v>83.142857142857139</v>
      </c>
      <c r="W3488" t="s">
        <v>8317</v>
      </c>
      <c r="X3488" t="s">
        <v>8318</v>
      </c>
    </row>
    <row r="3489" spans="1:24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21">
        <f t="shared" si="325"/>
        <v>42126.666678240734</v>
      </c>
      <c r="L3489" s="24">
        <v>42126.666678240741</v>
      </c>
      <c r="M3489" s="27">
        <f t="shared" si="326"/>
        <v>5</v>
      </c>
      <c r="N3489" s="27">
        <f t="shared" si="327"/>
        <v>2015</v>
      </c>
      <c r="O3489" s="25" t="str">
        <f t="shared" si="328"/>
        <v>May</v>
      </c>
      <c r="P3489" s="19">
        <f t="shared" si="329"/>
        <v>42158.082638888889</v>
      </c>
      <c r="Q3489" t="b">
        <v>0</v>
      </c>
      <c r="R3489">
        <v>66</v>
      </c>
      <c r="S3489" t="b">
        <v>1</v>
      </c>
      <c r="T3489" t="s">
        <v>8271</v>
      </c>
      <c r="U3489" s="8">
        <v>1.2775000000000001</v>
      </c>
      <c r="V3489" s="17">
        <f t="shared" si="324"/>
        <v>38.712121212121211</v>
      </c>
      <c r="W3489" t="s">
        <v>8317</v>
      </c>
      <c r="X3489" t="s">
        <v>8318</v>
      </c>
    </row>
    <row r="3490" spans="1:24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21">
        <f t="shared" si="325"/>
        <v>42149.732083333329</v>
      </c>
      <c r="L3490" s="24">
        <v>42149.732083333336</v>
      </c>
      <c r="M3490" s="27">
        <f t="shared" si="326"/>
        <v>5</v>
      </c>
      <c r="N3490" s="27">
        <f t="shared" si="327"/>
        <v>2015</v>
      </c>
      <c r="O3490" s="25" t="str">
        <f t="shared" si="328"/>
        <v>May</v>
      </c>
      <c r="P3490" s="19">
        <f t="shared" si="329"/>
        <v>42179.732083333329</v>
      </c>
      <c r="Q3490" t="b">
        <v>0</v>
      </c>
      <c r="R3490">
        <v>29</v>
      </c>
      <c r="S3490" t="b">
        <v>1</v>
      </c>
      <c r="T3490" t="s">
        <v>8271</v>
      </c>
      <c r="U3490" s="8">
        <v>1.212</v>
      </c>
      <c r="V3490" s="17">
        <f t="shared" si="324"/>
        <v>125.37931034482759</v>
      </c>
      <c r="W3490" t="s">
        <v>8317</v>
      </c>
      <c r="X3490" t="s">
        <v>8318</v>
      </c>
    </row>
    <row r="3491" spans="1:24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21">
        <f t="shared" si="325"/>
        <v>42087.55972222222</v>
      </c>
      <c r="L3491" s="24">
        <v>42087.55972222222</v>
      </c>
      <c r="M3491" s="27">
        <f t="shared" si="326"/>
        <v>3</v>
      </c>
      <c r="N3491" s="27">
        <f t="shared" si="327"/>
        <v>2015</v>
      </c>
      <c r="O3491" s="25" t="str">
        <f t="shared" si="328"/>
        <v>Mar</v>
      </c>
      <c r="P3491" s="19">
        <f t="shared" si="329"/>
        <v>42111.458333333336</v>
      </c>
      <c r="Q3491" t="b">
        <v>0</v>
      </c>
      <c r="R3491">
        <v>72</v>
      </c>
      <c r="S3491" t="b">
        <v>1</v>
      </c>
      <c r="T3491" t="s">
        <v>8271</v>
      </c>
      <c r="U3491" s="8">
        <v>1.127</v>
      </c>
      <c r="V3491" s="17">
        <f t="shared" si="324"/>
        <v>78.263888888888886</v>
      </c>
      <c r="W3491" t="s">
        <v>8317</v>
      </c>
      <c r="X3491" t="s">
        <v>8318</v>
      </c>
    </row>
    <row r="3492" spans="1:24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21">
        <f t="shared" si="325"/>
        <v>41753.427442129629</v>
      </c>
      <c r="L3492" s="24">
        <v>41753.427442129629</v>
      </c>
      <c r="M3492" s="27">
        <f t="shared" si="326"/>
        <v>4</v>
      </c>
      <c r="N3492" s="27">
        <f t="shared" si="327"/>
        <v>2014</v>
      </c>
      <c r="O3492" s="25" t="str">
        <f t="shared" si="328"/>
        <v>Apr</v>
      </c>
      <c r="P3492" s="19">
        <f t="shared" si="329"/>
        <v>41783.666666666664</v>
      </c>
      <c r="Q3492" t="b">
        <v>0</v>
      </c>
      <c r="R3492">
        <v>27</v>
      </c>
      <c r="S3492" t="b">
        <v>1</v>
      </c>
      <c r="T3492" t="s">
        <v>8271</v>
      </c>
      <c r="U3492" s="8">
        <v>1.2749999999999999</v>
      </c>
      <c r="V3492" s="17">
        <f t="shared" si="324"/>
        <v>47.222222222222221</v>
      </c>
      <c r="W3492" t="s">
        <v>8317</v>
      </c>
      <c r="X3492" t="s">
        <v>8318</v>
      </c>
    </row>
    <row r="3493" spans="1:24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21">
        <f t="shared" si="325"/>
        <v>42443.594027777777</v>
      </c>
      <c r="L3493" s="24">
        <v>42443.594027777777</v>
      </c>
      <c r="M3493" s="27">
        <f t="shared" si="326"/>
        <v>3</v>
      </c>
      <c r="N3493" s="27">
        <f t="shared" si="327"/>
        <v>2016</v>
      </c>
      <c r="O3493" s="25" t="str">
        <f t="shared" si="328"/>
        <v>Mar</v>
      </c>
      <c r="P3493" s="19">
        <f t="shared" si="329"/>
        <v>42473.594027777777</v>
      </c>
      <c r="Q3493" t="b">
        <v>0</v>
      </c>
      <c r="R3493">
        <v>10</v>
      </c>
      <c r="S3493" t="b">
        <v>1</v>
      </c>
      <c r="T3493" t="s">
        <v>8271</v>
      </c>
      <c r="U3493" s="8">
        <v>1.5820000000000001</v>
      </c>
      <c r="V3493" s="17">
        <f t="shared" si="324"/>
        <v>79.099999999999994</v>
      </c>
      <c r="W3493" t="s">
        <v>8317</v>
      </c>
      <c r="X3493" t="s">
        <v>8318</v>
      </c>
    </row>
    <row r="3494" spans="1:24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21">
        <f t="shared" si="325"/>
        <v>42121.041481481479</v>
      </c>
      <c r="L3494" s="24">
        <v>42121.041481481479</v>
      </c>
      <c r="M3494" s="27">
        <f t="shared" si="326"/>
        <v>4</v>
      </c>
      <c r="N3494" s="27">
        <f t="shared" si="327"/>
        <v>2015</v>
      </c>
      <c r="O3494" s="25" t="str">
        <f t="shared" si="328"/>
        <v>Apr</v>
      </c>
      <c r="P3494" s="19">
        <f t="shared" si="329"/>
        <v>42142.041481481479</v>
      </c>
      <c r="Q3494" t="b">
        <v>0</v>
      </c>
      <c r="R3494">
        <v>35</v>
      </c>
      <c r="S3494" t="b">
        <v>1</v>
      </c>
      <c r="T3494" t="s">
        <v>8271</v>
      </c>
      <c r="U3494" s="8">
        <v>1.0526894736842105</v>
      </c>
      <c r="V3494" s="17">
        <f t="shared" si="324"/>
        <v>114.29199999999999</v>
      </c>
      <c r="W3494" t="s">
        <v>8317</v>
      </c>
      <c r="X3494" t="s">
        <v>8318</v>
      </c>
    </row>
    <row r="3495" spans="1:24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21">
        <f t="shared" si="325"/>
        <v>42267.800891203697</v>
      </c>
      <c r="L3495" s="24">
        <v>42267.800891203704</v>
      </c>
      <c r="M3495" s="27">
        <f t="shared" si="326"/>
        <v>9</v>
      </c>
      <c r="N3495" s="27">
        <f t="shared" si="327"/>
        <v>2015</v>
      </c>
      <c r="O3495" s="25" t="str">
        <f t="shared" si="328"/>
        <v>Sep</v>
      </c>
      <c r="P3495" s="19">
        <f t="shared" si="329"/>
        <v>42302.800891203697</v>
      </c>
      <c r="Q3495" t="b">
        <v>0</v>
      </c>
      <c r="R3495">
        <v>29</v>
      </c>
      <c r="S3495" t="b">
        <v>1</v>
      </c>
      <c r="T3495" t="s">
        <v>8271</v>
      </c>
      <c r="U3495" s="8">
        <v>1</v>
      </c>
      <c r="V3495" s="17">
        <f t="shared" si="324"/>
        <v>51.724137931034484</v>
      </c>
      <c r="W3495" t="s">
        <v>8317</v>
      </c>
      <c r="X3495" t="s">
        <v>8318</v>
      </c>
    </row>
    <row r="3496" spans="1:24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21">
        <f t="shared" si="325"/>
        <v>41848.657824074071</v>
      </c>
      <c r="L3496" s="24">
        <v>41848.657824074071</v>
      </c>
      <c r="M3496" s="27">
        <f t="shared" si="326"/>
        <v>7</v>
      </c>
      <c r="N3496" s="27">
        <f t="shared" si="327"/>
        <v>2014</v>
      </c>
      <c r="O3496" s="25" t="str">
        <f t="shared" si="328"/>
        <v>Jul</v>
      </c>
      <c r="P3496" s="19">
        <f t="shared" si="329"/>
        <v>41868.007638888885</v>
      </c>
      <c r="Q3496" t="b">
        <v>0</v>
      </c>
      <c r="R3496">
        <v>13</v>
      </c>
      <c r="S3496" t="b">
        <v>1</v>
      </c>
      <c r="T3496" t="s">
        <v>8271</v>
      </c>
      <c r="U3496" s="8">
        <v>1</v>
      </c>
      <c r="V3496" s="17">
        <f t="shared" si="324"/>
        <v>30.76923076923077</v>
      </c>
      <c r="W3496" t="s">
        <v>8317</v>
      </c>
      <c r="X3496" t="s">
        <v>8318</v>
      </c>
    </row>
    <row r="3497" spans="1:24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21">
        <f t="shared" si="325"/>
        <v>42689.006655092591</v>
      </c>
      <c r="L3497" s="24">
        <v>42689.006655092591</v>
      </c>
      <c r="M3497" s="27">
        <f t="shared" si="326"/>
        <v>11</v>
      </c>
      <c r="N3497" s="27">
        <f t="shared" si="327"/>
        <v>2016</v>
      </c>
      <c r="O3497" s="25" t="str">
        <f t="shared" si="328"/>
        <v>Nov</v>
      </c>
      <c r="P3497" s="19">
        <f t="shared" si="329"/>
        <v>42700.041666666664</v>
      </c>
      <c r="Q3497" t="b">
        <v>0</v>
      </c>
      <c r="R3497">
        <v>72</v>
      </c>
      <c r="S3497" t="b">
        <v>1</v>
      </c>
      <c r="T3497" t="s">
        <v>8271</v>
      </c>
      <c r="U3497" s="8">
        <v>1.0686</v>
      </c>
      <c r="V3497" s="17">
        <f t="shared" si="324"/>
        <v>74.208333333333329</v>
      </c>
      <c r="W3497" t="s">
        <v>8317</v>
      </c>
      <c r="X3497" t="s">
        <v>8318</v>
      </c>
    </row>
    <row r="3498" spans="1:24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21">
        <f t="shared" si="325"/>
        <v>41915.554502314808</v>
      </c>
      <c r="L3498" s="24">
        <v>41915.554502314815</v>
      </c>
      <c r="M3498" s="27">
        <f t="shared" si="326"/>
        <v>10</v>
      </c>
      <c r="N3498" s="27">
        <f t="shared" si="327"/>
        <v>2014</v>
      </c>
      <c r="O3498" s="25" t="str">
        <f t="shared" si="328"/>
        <v>Oct</v>
      </c>
      <c r="P3498" s="19">
        <f t="shared" si="329"/>
        <v>41944.512499999997</v>
      </c>
      <c r="Q3498" t="b">
        <v>0</v>
      </c>
      <c r="R3498">
        <v>78</v>
      </c>
      <c r="S3498" t="b">
        <v>1</v>
      </c>
      <c r="T3498" t="s">
        <v>8271</v>
      </c>
      <c r="U3498" s="8">
        <v>1.244</v>
      </c>
      <c r="V3498" s="17">
        <f t="shared" si="324"/>
        <v>47.846153846153847</v>
      </c>
      <c r="W3498" t="s">
        <v>8317</v>
      </c>
      <c r="X3498" t="s">
        <v>8318</v>
      </c>
    </row>
    <row r="3499" spans="1:24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21">
        <f t="shared" si="325"/>
        <v>42584.638495370367</v>
      </c>
      <c r="L3499" s="24">
        <v>42584.638495370367</v>
      </c>
      <c r="M3499" s="27">
        <f t="shared" si="326"/>
        <v>8</v>
      </c>
      <c r="N3499" s="27">
        <f t="shared" si="327"/>
        <v>2016</v>
      </c>
      <c r="O3499" s="25" t="str">
        <f t="shared" si="328"/>
        <v>Aug</v>
      </c>
      <c r="P3499" s="19">
        <f t="shared" si="329"/>
        <v>42624.638495370367</v>
      </c>
      <c r="Q3499" t="b">
        <v>0</v>
      </c>
      <c r="R3499">
        <v>49</v>
      </c>
      <c r="S3499" t="b">
        <v>1</v>
      </c>
      <c r="T3499" t="s">
        <v>8271</v>
      </c>
      <c r="U3499" s="8">
        <v>1.0870406189555126</v>
      </c>
      <c r="V3499" s="17">
        <f t="shared" si="324"/>
        <v>34.408163265306122</v>
      </c>
      <c r="W3499" t="s">
        <v>8317</v>
      </c>
      <c r="X3499" t="s">
        <v>8318</v>
      </c>
    </row>
    <row r="3500" spans="1:24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21">
        <f t="shared" si="325"/>
        <v>42511.53361111111</v>
      </c>
      <c r="L3500" s="24">
        <v>42511.53361111111</v>
      </c>
      <c r="M3500" s="27">
        <f t="shared" si="326"/>
        <v>5</v>
      </c>
      <c r="N3500" s="27">
        <f t="shared" si="327"/>
        <v>2016</v>
      </c>
      <c r="O3500" s="25" t="str">
        <f t="shared" si="328"/>
        <v>May</v>
      </c>
      <c r="P3500" s="19">
        <f t="shared" si="329"/>
        <v>42523.708333333336</v>
      </c>
      <c r="Q3500" t="b">
        <v>0</v>
      </c>
      <c r="R3500">
        <v>42</v>
      </c>
      <c r="S3500" t="b">
        <v>1</v>
      </c>
      <c r="T3500" t="s">
        <v>8271</v>
      </c>
      <c r="U3500" s="8">
        <v>1.0242424242424242</v>
      </c>
      <c r="V3500" s="17">
        <f t="shared" si="324"/>
        <v>40.238095238095241</v>
      </c>
      <c r="W3500" t="s">
        <v>8317</v>
      </c>
      <c r="X3500" t="s">
        <v>8318</v>
      </c>
    </row>
    <row r="3501" spans="1:24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21">
        <f t="shared" si="325"/>
        <v>42458.950277777774</v>
      </c>
      <c r="L3501" s="24">
        <v>42458.950277777774</v>
      </c>
      <c r="M3501" s="27">
        <f t="shared" si="326"/>
        <v>3</v>
      </c>
      <c r="N3501" s="27">
        <f t="shared" si="327"/>
        <v>2016</v>
      </c>
      <c r="O3501" s="25" t="str">
        <f t="shared" si="328"/>
        <v>Mar</v>
      </c>
      <c r="P3501" s="19">
        <f t="shared" si="329"/>
        <v>42518.697222222218</v>
      </c>
      <c r="Q3501" t="b">
        <v>0</v>
      </c>
      <c r="R3501">
        <v>35</v>
      </c>
      <c r="S3501" t="b">
        <v>1</v>
      </c>
      <c r="T3501" t="s">
        <v>8271</v>
      </c>
      <c r="U3501" s="8">
        <v>1.0549999999999999</v>
      </c>
      <c r="V3501" s="17">
        <f t="shared" si="324"/>
        <v>60.285714285714285</v>
      </c>
      <c r="W3501" t="s">
        <v>8317</v>
      </c>
      <c r="X3501" t="s">
        <v>8318</v>
      </c>
    </row>
    <row r="3502" spans="1:24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21">
        <f t="shared" si="325"/>
        <v>42131.827835648146</v>
      </c>
      <c r="L3502" s="24">
        <v>42131.827835648146</v>
      </c>
      <c r="M3502" s="27">
        <f t="shared" si="326"/>
        <v>5</v>
      </c>
      <c r="N3502" s="27">
        <f t="shared" si="327"/>
        <v>2015</v>
      </c>
      <c r="O3502" s="25" t="str">
        <f t="shared" si="328"/>
        <v>May</v>
      </c>
      <c r="P3502" s="19">
        <f t="shared" si="329"/>
        <v>42186.082638888889</v>
      </c>
      <c r="Q3502" t="b">
        <v>0</v>
      </c>
      <c r="R3502">
        <v>42</v>
      </c>
      <c r="S3502" t="b">
        <v>1</v>
      </c>
      <c r="T3502" t="s">
        <v>8271</v>
      </c>
      <c r="U3502" s="8">
        <v>1.0629999999999999</v>
      </c>
      <c r="V3502" s="17">
        <f t="shared" si="324"/>
        <v>25.30952380952381</v>
      </c>
      <c r="W3502" t="s">
        <v>8317</v>
      </c>
      <c r="X3502" t="s">
        <v>8318</v>
      </c>
    </row>
    <row r="3503" spans="1:24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21">
        <f t="shared" si="325"/>
        <v>42419.711087962962</v>
      </c>
      <c r="L3503" s="24">
        <v>42419.711087962962</v>
      </c>
      <c r="M3503" s="27">
        <f t="shared" si="326"/>
        <v>2</v>
      </c>
      <c r="N3503" s="27">
        <f t="shared" si="327"/>
        <v>2016</v>
      </c>
      <c r="O3503" s="25" t="str">
        <f t="shared" si="328"/>
        <v>Feb</v>
      </c>
      <c r="P3503" s="19">
        <f t="shared" si="329"/>
        <v>42435.999305555553</v>
      </c>
      <c r="Q3503" t="b">
        <v>0</v>
      </c>
      <c r="R3503">
        <v>42</v>
      </c>
      <c r="S3503" t="b">
        <v>1</v>
      </c>
      <c r="T3503" t="s">
        <v>8271</v>
      </c>
      <c r="U3503" s="8">
        <v>1.0066666666666666</v>
      </c>
      <c r="V3503" s="17">
        <f t="shared" si="324"/>
        <v>35.952380952380949</v>
      </c>
      <c r="W3503" t="s">
        <v>8317</v>
      </c>
      <c r="X3503" t="s">
        <v>8318</v>
      </c>
    </row>
    <row r="3504" spans="1:24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21">
        <f t="shared" si="325"/>
        <v>42233.555497685178</v>
      </c>
      <c r="L3504" s="24">
        <v>42233.555497685185</v>
      </c>
      <c r="M3504" s="27">
        <f t="shared" si="326"/>
        <v>8</v>
      </c>
      <c r="N3504" s="27">
        <f t="shared" si="327"/>
        <v>2015</v>
      </c>
      <c r="O3504" s="25" t="str">
        <f t="shared" si="328"/>
        <v>Aug</v>
      </c>
      <c r="P3504" s="19">
        <f t="shared" si="329"/>
        <v>42258.555497685178</v>
      </c>
      <c r="Q3504" t="b">
        <v>0</v>
      </c>
      <c r="R3504">
        <v>31</v>
      </c>
      <c r="S3504" t="b">
        <v>1</v>
      </c>
      <c r="T3504" t="s">
        <v>8271</v>
      </c>
      <c r="U3504" s="8">
        <v>1.054</v>
      </c>
      <c r="V3504" s="17">
        <f t="shared" si="324"/>
        <v>136</v>
      </c>
      <c r="W3504" t="s">
        <v>8317</v>
      </c>
      <c r="X3504" t="s">
        <v>8318</v>
      </c>
    </row>
    <row r="3505" spans="1:24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21">
        <f t="shared" si="325"/>
        <v>42430.631064814814</v>
      </c>
      <c r="L3505" s="24">
        <v>42430.631064814814</v>
      </c>
      <c r="M3505" s="27">
        <f t="shared" si="326"/>
        <v>3</v>
      </c>
      <c r="N3505" s="27">
        <f t="shared" si="327"/>
        <v>2016</v>
      </c>
      <c r="O3505" s="25" t="str">
        <f t="shared" si="328"/>
        <v>Mar</v>
      </c>
      <c r="P3505" s="19">
        <f t="shared" si="329"/>
        <v>42444.957638888889</v>
      </c>
      <c r="Q3505" t="b">
        <v>0</v>
      </c>
      <c r="R3505">
        <v>38</v>
      </c>
      <c r="S3505" t="b">
        <v>1</v>
      </c>
      <c r="T3505" t="s">
        <v>8271</v>
      </c>
      <c r="U3505" s="8">
        <v>1.0755999999999999</v>
      </c>
      <c r="V3505" s="17">
        <f t="shared" si="324"/>
        <v>70.763157894736835</v>
      </c>
      <c r="W3505" t="s">
        <v>8317</v>
      </c>
      <c r="X3505" t="s">
        <v>8318</v>
      </c>
    </row>
    <row r="3506" spans="1:24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21">
        <f t="shared" si="325"/>
        <v>42545.27</v>
      </c>
      <c r="L3506" s="24">
        <v>42545.27</v>
      </c>
      <c r="M3506" s="27">
        <f t="shared" si="326"/>
        <v>6</v>
      </c>
      <c r="N3506" s="27">
        <f t="shared" si="327"/>
        <v>2016</v>
      </c>
      <c r="O3506" s="25" t="str">
        <f t="shared" si="328"/>
        <v>Jun</v>
      </c>
      <c r="P3506" s="19">
        <f t="shared" si="329"/>
        <v>42575.27</v>
      </c>
      <c r="Q3506" t="b">
        <v>0</v>
      </c>
      <c r="R3506">
        <v>8</v>
      </c>
      <c r="S3506" t="b">
        <v>1</v>
      </c>
      <c r="T3506" t="s">
        <v>8271</v>
      </c>
      <c r="U3506" s="8">
        <v>1</v>
      </c>
      <c r="V3506" s="17">
        <f t="shared" si="324"/>
        <v>125</v>
      </c>
      <c r="W3506" t="s">
        <v>8317</v>
      </c>
      <c r="X3506" t="s">
        <v>8318</v>
      </c>
    </row>
    <row r="3507" spans="1:24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21">
        <f t="shared" si="325"/>
        <v>42297.540405092594</v>
      </c>
      <c r="L3507" s="24">
        <v>42297.540405092594</v>
      </c>
      <c r="M3507" s="27">
        <f t="shared" si="326"/>
        <v>10</v>
      </c>
      <c r="N3507" s="27">
        <f t="shared" si="327"/>
        <v>2015</v>
      </c>
      <c r="O3507" s="25" t="str">
        <f t="shared" si="328"/>
        <v>Oct</v>
      </c>
      <c r="P3507" s="19">
        <f t="shared" si="329"/>
        <v>42327.582071759258</v>
      </c>
      <c r="Q3507" t="b">
        <v>0</v>
      </c>
      <c r="R3507">
        <v>39</v>
      </c>
      <c r="S3507" t="b">
        <v>1</v>
      </c>
      <c r="T3507" t="s">
        <v>8271</v>
      </c>
      <c r="U3507" s="8">
        <v>1.0376000000000001</v>
      </c>
      <c r="V3507" s="17">
        <f t="shared" si="324"/>
        <v>66.512820512820511</v>
      </c>
      <c r="W3507" t="s">
        <v>8317</v>
      </c>
      <c r="X3507" t="s">
        <v>8318</v>
      </c>
    </row>
    <row r="3508" spans="1:24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21">
        <f t="shared" si="325"/>
        <v>41760.727372685185</v>
      </c>
      <c r="L3508" s="24">
        <v>41760.727372685185</v>
      </c>
      <c r="M3508" s="27">
        <f t="shared" si="326"/>
        <v>5</v>
      </c>
      <c r="N3508" s="27">
        <f t="shared" si="327"/>
        <v>2014</v>
      </c>
      <c r="O3508" s="25" t="str">
        <f t="shared" si="328"/>
        <v>May</v>
      </c>
      <c r="P3508" s="19">
        <f t="shared" si="329"/>
        <v>41771.958333333328</v>
      </c>
      <c r="Q3508" t="b">
        <v>0</v>
      </c>
      <c r="R3508">
        <v>29</v>
      </c>
      <c r="S3508" t="b">
        <v>1</v>
      </c>
      <c r="T3508" t="s">
        <v>8271</v>
      </c>
      <c r="U3508" s="8">
        <v>1.0149999999999999</v>
      </c>
      <c r="V3508" s="17">
        <f t="shared" si="324"/>
        <v>105</v>
      </c>
      <c r="W3508" t="s">
        <v>8317</v>
      </c>
      <c r="X3508" t="s">
        <v>8318</v>
      </c>
    </row>
    <row r="3509" spans="1:24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21">
        <f t="shared" si="325"/>
        <v>41829.525925925926</v>
      </c>
      <c r="L3509" s="24">
        <v>41829.525925925926</v>
      </c>
      <c r="M3509" s="27">
        <f t="shared" si="326"/>
        <v>7</v>
      </c>
      <c r="N3509" s="27">
        <f t="shared" si="327"/>
        <v>2014</v>
      </c>
      <c r="O3509" s="25" t="str">
        <f t="shared" si="328"/>
        <v>Jul</v>
      </c>
      <c r="P3509" s="19">
        <f t="shared" si="329"/>
        <v>41874.525925925926</v>
      </c>
      <c r="Q3509" t="b">
        <v>0</v>
      </c>
      <c r="R3509">
        <v>72</v>
      </c>
      <c r="S3509" t="b">
        <v>1</v>
      </c>
      <c r="T3509" t="s">
        <v>8271</v>
      </c>
      <c r="U3509" s="8">
        <v>1.044</v>
      </c>
      <c r="V3509" s="17">
        <f t="shared" si="324"/>
        <v>145</v>
      </c>
      <c r="W3509" t="s">
        <v>8317</v>
      </c>
      <c r="X3509" t="s">
        <v>8318</v>
      </c>
    </row>
    <row r="3510" spans="1:24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21">
        <f t="shared" si="325"/>
        <v>42491.714548611104</v>
      </c>
      <c r="L3510" s="24">
        <v>42491.714548611111</v>
      </c>
      <c r="M3510" s="27">
        <f t="shared" si="326"/>
        <v>5</v>
      </c>
      <c r="N3510" s="27">
        <f t="shared" si="327"/>
        <v>2016</v>
      </c>
      <c r="O3510" s="25" t="str">
        <f t="shared" si="328"/>
        <v>May</v>
      </c>
      <c r="P3510" s="19">
        <f t="shared" si="329"/>
        <v>42521.714548611104</v>
      </c>
      <c r="Q3510" t="b">
        <v>0</v>
      </c>
      <c r="R3510">
        <v>15</v>
      </c>
      <c r="S3510" t="b">
        <v>1</v>
      </c>
      <c r="T3510" t="s">
        <v>8271</v>
      </c>
      <c r="U3510" s="8">
        <v>1.8</v>
      </c>
      <c r="V3510" s="17">
        <f t="shared" si="324"/>
        <v>12</v>
      </c>
      <c r="W3510" t="s">
        <v>8317</v>
      </c>
      <c r="X3510" t="s">
        <v>8318</v>
      </c>
    </row>
    <row r="3511" spans="1:24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21">
        <f t="shared" si="325"/>
        <v>42477.521446759252</v>
      </c>
      <c r="L3511" s="24">
        <v>42477.52144675926</v>
      </c>
      <c r="M3511" s="27">
        <f t="shared" si="326"/>
        <v>4</v>
      </c>
      <c r="N3511" s="27">
        <f t="shared" si="327"/>
        <v>2016</v>
      </c>
      <c r="O3511" s="25" t="str">
        <f t="shared" si="328"/>
        <v>Apr</v>
      </c>
      <c r="P3511" s="19">
        <f t="shared" si="329"/>
        <v>42500.666666666664</v>
      </c>
      <c r="Q3511" t="b">
        <v>0</v>
      </c>
      <c r="R3511">
        <v>33</v>
      </c>
      <c r="S3511" t="b">
        <v>1</v>
      </c>
      <c r="T3511" t="s">
        <v>8271</v>
      </c>
      <c r="U3511" s="8">
        <v>1.0633333333333332</v>
      </c>
      <c r="V3511" s="17">
        <f t="shared" si="324"/>
        <v>96.666666666666671</v>
      </c>
      <c r="W3511" t="s">
        <v>8317</v>
      </c>
      <c r="X3511" t="s">
        <v>8318</v>
      </c>
    </row>
    <row r="3512" spans="1:24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21">
        <f t="shared" si="325"/>
        <v>41950.651226851849</v>
      </c>
      <c r="L3512" s="24">
        <v>41950.651226851849</v>
      </c>
      <c r="M3512" s="27">
        <f t="shared" si="326"/>
        <v>11</v>
      </c>
      <c r="N3512" s="27">
        <f t="shared" si="327"/>
        <v>2014</v>
      </c>
      <c r="O3512" s="25" t="str">
        <f t="shared" si="328"/>
        <v>Nov</v>
      </c>
      <c r="P3512" s="19">
        <f t="shared" si="329"/>
        <v>41963.996527777774</v>
      </c>
      <c r="Q3512" t="b">
        <v>0</v>
      </c>
      <c r="R3512">
        <v>15</v>
      </c>
      <c r="S3512" t="b">
        <v>1</v>
      </c>
      <c r="T3512" t="s">
        <v>8271</v>
      </c>
      <c r="U3512" s="8">
        <v>1.0055555555555555</v>
      </c>
      <c r="V3512" s="17">
        <f t="shared" si="324"/>
        <v>60.333333333333336</v>
      </c>
      <c r="W3512" t="s">
        <v>8317</v>
      </c>
      <c r="X3512" t="s">
        <v>8318</v>
      </c>
    </row>
    <row r="3513" spans="1:24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21">
        <f t="shared" si="325"/>
        <v>41802.412569444445</v>
      </c>
      <c r="L3513" s="24">
        <v>41802.412569444445</v>
      </c>
      <c r="M3513" s="27">
        <f t="shared" si="326"/>
        <v>6</v>
      </c>
      <c r="N3513" s="27">
        <f t="shared" si="327"/>
        <v>2014</v>
      </c>
      <c r="O3513" s="25" t="str">
        <f t="shared" si="328"/>
        <v>Jun</v>
      </c>
      <c r="P3513" s="19">
        <f t="shared" si="329"/>
        <v>41822.412569444445</v>
      </c>
      <c r="Q3513" t="b">
        <v>0</v>
      </c>
      <c r="R3513">
        <v>19</v>
      </c>
      <c r="S3513" t="b">
        <v>1</v>
      </c>
      <c r="T3513" t="s">
        <v>8271</v>
      </c>
      <c r="U3513" s="8">
        <v>1.012</v>
      </c>
      <c r="V3513" s="17">
        <f t="shared" si="324"/>
        <v>79.89473684210526</v>
      </c>
      <c r="W3513" t="s">
        <v>8317</v>
      </c>
      <c r="X3513" t="s">
        <v>8318</v>
      </c>
    </row>
    <row r="3514" spans="1:24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21">
        <f t="shared" si="325"/>
        <v>41927.665451388886</v>
      </c>
      <c r="L3514" s="24">
        <v>41927.665451388886</v>
      </c>
      <c r="M3514" s="27">
        <f t="shared" si="326"/>
        <v>10</v>
      </c>
      <c r="N3514" s="27">
        <f t="shared" si="327"/>
        <v>2014</v>
      </c>
      <c r="O3514" s="25" t="str">
        <f t="shared" si="328"/>
        <v>Oct</v>
      </c>
      <c r="P3514" s="19">
        <f t="shared" si="329"/>
        <v>41950.5625</v>
      </c>
      <c r="Q3514" t="b">
        <v>0</v>
      </c>
      <c r="R3514">
        <v>17</v>
      </c>
      <c r="S3514" t="b">
        <v>1</v>
      </c>
      <c r="T3514" t="s">
        <v>8271</v>
      </c>
      <c r="U3514" s="8">
        <v>1</v>
      </c>
      <c r="V3514" s="17">
        <f t="shared" si="324"/>
        <v>58.823529411764703</v>
      </c>
      <c r="W3514" t="s">
        <v>8317</v>
      </c>
      <c r="X3514" t="s">
        <v>8318</v>
      </c>
    </row>
    <row r="3515" spans="1:24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21">
        <f t="shared" si="325"/>
        <v>42057.328611111108</v>
      </c>
      <c r="L3515" s="24">
        <v>42057.328611111108</v>
      </c>
      <c r="M3515" s="27">
        <f t="shared" si="326"/>
        <v>2</v>
      </c>
      <c r="N3515" s="27">
        <f t="shared" si="327"/>
        <v>2015</v>
      </c>
      <c r="O3515" s="25" t="str">
        <f t="shared" si="328"/>
        <v>Feb</v>
      </c>
      <c r="P3515" s="19">
        <f t="shared" si="329"/>
        <v>42117.286944444444</v>
      </c>
      <c r="Q3515" t="b">
        <v>0</v>
      </c>
      <c r="R3515">
        <v>44</v>
      </c>
      <c r="S3515" t="b">
        <v>1</v>
      </c>
      <c r="T3515" t="s">
        <v>8271</v>
      </c>
      <c r="U3515" s="8">
        <v>1.1839285714285714</v>
      </c>
      <c r="V3515" s="17">
        <f t="shared" si="324"/>
        <v>75.340909090909093</v>
      </c>
      <c r="W3515" t="s">
        <v>8317</v>
      </c>
      <c r="X3515" t="s">
        <v>8318</v>
      </c>
    </row>
    <row r="3516" spans="1:24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21">
        <f t="shared" si="325"/>
        <v>41780.887870370367</v>
      </c>
      <c r="L3516" s="24">
        <v>41780.887870370374</v>
      </c>
      <c r="M3516" s="27">
        <f t="shared" si="326"/>
        <v>5</v>
      </c>
      <c r="N3516" s="27">
        <f t="shared" si="327"/>
        <v>2014</v>
      </c>
      <c r="O3516" s="25" t="str">
        <f t="shared" si="328"/>
        <v>May</v>
      </c>
      <c r="P3516" s="19">
        <f t="shared" si="329"/>
        <v>41793.999305555553</v>
      </c>
      <c r="Q3516" t="b">
        <v>0</v>
      </c>
      <c r="R3516">
        <v>10</v>
      </c>
      <c r="S3516" t="b">
        <v>1</v>
      </c>
      <c r="T3516" t="s">
        <v>8271</v>
      </c>
      <c r="U3516" s="8">
        <v>1.1000000000000001</v>
      </c>
      <c r="V3516" s="17">
        <f t="shared" si="324"/>
        <v>55</v>
      </c>
      <c r="W3516" t="s">
        <v>8317</v>
      </c>
      <c r="X3516" t="s">
        <v>8318</v>
      </c>
    </row>
    <row r="3517" spans="1:24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21">
        <f t="shared" si="325"/>
        <v>42020.638333333329</v>
      </c>
      <c r="L3517" s="24">
        <v>42020.638333333336</v>
      </c>
      <c r="M3517" s="27">
        <f t="shared" si="326"/>
        <v>1</v>
      </c>
      <c r="N3517" s="27">
        <f t="shared" si="327"/>
        <v>2015</v>
      </c>
      <c r="O3517" s="25" t="str">
        <f t="shared" si="328"/>
        <v>Jan</v>
      </c>
      <c r="P3517" s="19">
        <f t="shared" si="329"/>
        <v>42036.999305555553</v>
      </c>
      <c r="Q3517" t="b">
        <v>0</v>
      </c>
      <c r="R3517">
        <v>46</v>
      </c>
      <c r="S3517" t="b">
        <v>1</v>
      </c>
      <c r="T3517" t="s">
        <v>8271</v>
      </c>
      <c r="U3517" s="8">
        <v>1.0266666666666666</v>
      </c>
      <c r="V3517" s="17">
        <f t="shared" si="324"/>
        <v>66.956521739130437</v>
      </c>
      <c r="W3517" t="s">
        <v>8317</v>
      </c>
      <c r="X3517" t="s">
        <v>8318</v>
      </c>
    </row>
    <row r="3518" spans="1:24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21">
        <f t="shared" si="325"/>
        <v>42125.564479166664</v>
      </c>
      <c r="L3518" s="24">
        <v>42125.564479166664</v>
      </c>
      <c r="M3518" s="27">
        <f t="shared" si="326"/>
        <v>5</v>
      </c>
      <c r="N3518" s="27">
        <f t="shared" si="327"/>
        <v>2015</v>
      </c>
      <c r="O3518" s="25" t="str">
        <f t="shared" si="328"/>
        <v>May</v>
      </c>
      <c r="P3518" s="19">
        <f t="shared" si="329"/>
        <v>42155.564479166664</v>
      </c>
      <c r="Q3518" t="b">
        <v>0</v>
      </c>
      <c r="R3518">
        <v>11</v>
      </c>
      <c r="S3518" t="b">
        <v>1</v>
      </c>
      <c r="T3518" t="s">
        <v>8271</v>
      </c>
      <c r="U3518" s="8">
        <v>1</v>
      </c>
      <c r="V3518" s="17">
        <f t="shared" si="324"/>
        <v>227.27272727272728</v>
      </c>
      <c r="W3518" t="s">
        <v>8317</v>
      </c>
      <c r="X3518" t="s">
        <v>8318</v>
      </c>
    </row>
    <row r="3519" spans="1:24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21">
        <f t="shared" si="325"/>
        <v>41855.801736111105</v>
      </c>
      <c r="L3519" s="24">
        <v>41855.801736111112</v>
      </c>
      <c r="M3519" s="27">
        <f t="shared" si="326"/>
        <v>8</v>
      </c>
      <c r="N3519" s="27">
        <f t="shared" si="327"/>
        <v>2014</v>
      </c>
      <c r="O3519" s="25" t="str">
        <f t="shared" si="328"/>
        <v>Aug</v>
      </c>
      <c r="P3519" s="19">
        <f t="shared" si="329"/>
        <v>41889.916666666664</v>
      </c>
      <c r="Q3519" t="b">
        <v>0</v>
      </c>
      <c r="R3519">
        <v>13</v>
      </c>
      <c r="S3519" t="b">
        <v>1</v>
      </c>
      <c r="T3519" t="s">
        <v>8271</v>
      </c>
      <c r="U3519" s="8">
        <v>1</v>
      </c>
      <c r="V3519" s="17">
        <f t="shared" si="324"/>
        <v>307.69230769230768</v>
      </c>
      <c r="W3519" t="s">
        <v>8317</v>
      </c>
      <c r="X3519" t="s">
        <v>8318</v>
      </c>
    </row>
    <row r="3520" spans="1:24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21">
        <f t="shared" si="325"/>
        <v>41794.609189814808</v>
      </c>
      <c r="L3520" s="24">
        <v>41794.609189814815</v>
      </c>
      <c r="M3520" s="27">
        <f t="shared" si="326"/>
        <v>6</v>
      </c>
      <c r="N3520" s="27">
        <f t="shared" si="327"/>
        <v>2014</v>
      </c>
      <c r="O3520" s="25" t="str">
        <f t="shared" si="328"/>
        <v>Jun</v>
      </c>
      <c r="P3520" s="19">
        <f t="shared" si="329"/>
        <v>41824.25</v>
      </c>
      <c r="Q3520" t="b">
        <v>0</v>
      </c>
      <c r="R3520">
        <v>33</v>
      </c>
      <c r="S3520" t="b">
        <v>1</v>
      </c>
      <c r="T3520" t="s">
        <v>8271</v>
      </c>
      <c r="U3520" s="8">
        <v>1.10046</v>
      </c>
      <c r="V3520" s="17">
        <f t="shared" si="324"/>
        <v>50.020909090909093</v>
      </c>
      <c r="W3520" t="s">
        <v>8317</v>
      </c>
      <c r="X3520" t="s">
        <v>8318</v>
      </c>
    </row>
    <row r="3521" spans="1:24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21">
        <f t="shared" si="325"/>
        <v>41893.575219907405</v>
      </c>
      <c r="L3521" s="24">
        <v>41893.575219907405</v>
      </c>
      <c r="M3521" s="27">
        <f t="shared" si="326"/>
        <v>9</v>
      </c>
      <c r="N3521" s="27">
        <f t="shared" si="327"/>
        <v>2014</v>
      </c>
      <c r="O3521" s="25" t="str">
        <f t="shared" si="328"/>
        <v>Sep</v>
      </c>
      <c r="P3521" s="19">
        <f t="shared" si="329"/>
        <v>41914.38958333333</v>
      </c>
      <c r="Q3521" t="b">
        <v>0</v>
      </c>
      <c r="R3521">
        <v>28</v>
      </c>
      <c r="S3521" t="b">
        <v>1</v>
      </c>
      <c r="T3521" t="s">
        <v>8271</v>
      </c>
      <c r="U3521" s="8">
        <v>1.0135000000000001</v>
      </c>
      <c r="V3521" s="17">
        <f t="shared" si="324"/>
        <v>72.392857142857139</v>
      </c>
      <c r="W3521" t="s">
        <v>8317</v>
      </c>
      <c r="X3521" t="s">
        <v>8318</v>
      </c>
    </row>
    <row r="3522" spans="1:24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21">
        <f t="shared" si="325"/>
        <v>42037.390624999993</v>
      </c>
      <c r="L3522" s="24">
        <v>42037.390625</v>
      </c>
      <c r="M3522" s="27">
        <f t="shared" si="326"/>
        <v>2</v>
      </c>
      <c r="N3522" s="27">
        <f t="shared" si="327"/>
        <v>2015</v>
      </c>
      <c r="O3522" s="25" t="str">
        <f t="shared" si="328"/>
        <v>Feb</v>
      </c>
      <c r="P3522" s="19">
        <f t="shared" si="329"/>
        <v>42067.390624999993</v>
      </c>
      <c r="Q3522" t="b">
        <v>0</v>
      </c>
      <c r="R3522">
        <v>21</v>
      </c>
      <c r="S3522" t="b">
        <v>1</v>
      </c>
      <c r="T3522" t="s">
        <v>8271</v>
      </c>
      <c r="U3522" s="8">
        <v>1.0075000000000001</v>
      </c>
      <c r="V3522" s="17">
        <f t="shared" ref="V3522:V3585" si="330">E3522/R3522</f>
        <v>95.952380952380949</v>
      </c>
      <c r="W3522" t="s">
        <v>8317</v>
      </c>
      <c r="X3522" t="s">
        <v>8318</v>
      </c>
    </row>
    <row r="3523" spans="1:24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21">
        <f t="shared" ref="K3523:K3586" si="331">(J3522/86400)+25569+(-5/24)</f>
        <v>42227.615879629629</v>
      </c>
      <c r="L3523" s="24">
        <v>42227.615879629629</v>
      </c>
      <c r="M3523" s="27">
        <f t="shared" ref="M3523:M3586" si="332">MONTH(L3523)</f>
        <v>8</v>
      </c>
      <c r="N3523" s="27">
        <f t="shared" ref="N3523:N3586" si="333">YEAR(L3523)</f>
        <v>2015</v>
      </c>
      <c r="O3523" s="25" t="str">
        <f t="shared" ref="O3523:O3586" si="334">VLOOKUP($M3523,$AI$3:$AJ$14,2,FALSE)</f>
        <v>Aug</v>
      </c>
      <c r="P3523" s="19">
        <f t="shared" ref="P3523:P3586" si="335">(I3522/86400)+25569+(-5/24)</f>
        <v>42253.365972222215</v>
      </c>
      <c r="Q3523" t="b">
        <v>0</v>
      </c>
      <c r="R3523">
        <v>13</v>
      </c>
      <c r="S3523" t="b">
        <v>1</v>
      </c>
      <c r="T3523" t="s">
        <v>8271</v>
      </c>
      <c r="U3523" s="8">
        <v>1.6942857142857144</v>
      </c>
      <c r="V3523" s="17">
        <f t="shared" si="330"/>
        <v>45.615384615384613</v>
      </c>
      <c r="W3523" t="s">
        <v>8317</v>
      </c>
      <c r="X3523" t="s">
        <v>8318</v>
      </c>
    </row>
    <row r="3524" spans="1:24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21">
        <f t="shared" si="331"/>
        <v>41881.153009259258</v>
      </c>
      <c r="L3524" s="24">
        <v>41881.153009259258</v>
      </c>
      <c r="M3524" s="27">
        <f t="shared" si="332"/>
        <v>8</v>
      </c>
      <c r="N3524" s="27">
        <f t="shared" si="333"/>
        <v>2014</v>
      </c>
      <c r="O3524" s="25" t="str">
        <f t="shared" si="334"/>
        <v>Aug</v>
      </c>
      <c r="P3524" s="19">
        <f t="shared" si="335"/>
        <v>41911.153009259258</v>
      </c>
      <c r="Q3524" t="b">
        <v>0</v>
      </c>
      <c r="R3524">
        <v>34</v>
      </c>
      <c r="S3524" t="b">
        <v>1</v>
      </c>
      <c r="T3524" t="s">
        <v>8271</v>
      </c>
      <c r="U3524" s="8">
        <v>1</v>
      </c>
      <c r="V3524" s="17">
        <f t="shared" si="330"/>
        <v>41.029411764705884</v>
      </c>
      <c r="W3524" t="s">
        <v>8317</v>
      </c>
      <c r="X3524" t="s">
        <v>8318</v>
      </c>
    </row>
    <row r="3525" spans="1:24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21">
        <f t="shared" si="331"/>
        <v>42234.581550925919</v>
      </c>
      <c r="L3525" s="24">
        <v>42234.581550925926</v>
      </c>
      <c r="M3525" s="27">
        <f t="shared" si="332"/>
        <v>8</v>
      </c>
      <c r="N3525" s="27">
        <f t="shared" si="333"/>
        <v>2015</v>
      </c>
      <c r="O3525" s="25" t="str">
        <f t="shared" si="334"/>
        <v>Aug</v>
      </c>
      <c r="P3525" s="19">
        <f t="shared" si="335"/>
        <v>42262.212500000001</v>
      </c>
      <c r="Q3525" t="b">
        <v>0</v>
      </c>
      <c r="R3525">
        <v>80</v>
      </c>
      <c r="S3525" t="b">
        <v>1</v>
      </c>
      <c r="T3525" t="s">
        <v>8271</v>
      </c>
      <c r="U3525" s="8">
        <v>1.1365000000000001</v>
      </c>
      <c r="V3525" s="17">
        <f t="shared" si="330"/>
        <v>56.825000000000003</v>
      </c>
      <c r="W3525" t="s">
        <v>8317</v>
      </c>
      <c r="X3525" t="s">
        <v>8318</v>
      </c>
    </row>
    <row r="3526" spans="1:24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21">
        <f t="shared" si="331"/>
        <v>42581.189212962963</v>
      </c>
      <c r="L3526" s="24">
        <v>42581.189212962963</v>
      </c>
      <c r="M3526" s="27">
        <f t="shared" si="332"/>
        <v>7</v>
      </c>
      <c r="N3526" s="27">
        <f t="shared" si="333"/>
        <v>2016</v>
      </c>
      <c r="O3526" s="25" t="str">
        <f t="shared" si="334"/>
        <v>Jul</v>
      </c>
      <c r="P3526" s="19">
        <f t="shared" si="335"/>
        <v>42638.749999999993</v>
      </c>
      <c r="Q3526" t="b">
        <v>0</v>
      </c>
      <c r="R3526">
        <v>74</v>
      </c>
      <c r="S3526" t="b">
        <v>1</v>
      </c>
      <c r="T3526" t="s">
        <v>8271</v>
      </c>
      <c r="U3526" s="8">
        <v>1.0156000000000001</v>
      </c>
      <c r="V3526" s="17">
        <f t="shared" si="330"/>
        <v>137.24324324324326</v>
      </c>
      <c r="W3526" t="s">
        <v>8317</v>
      </c>
      <c r="X3526" t="s">
        <v>8318</v>
      </c>
    </row>
    <row r="3527" spans="1:24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21">
        <f t="shared" si="331"/>
        <v>41880.555243055554</v>
      </c>
      <c r="L3527" s="24">
        <v>41880.555243055554</v>
      </c>
      <c r="M3527" s="27">
        <f t="shared" si="332"/>
        <v>8</v>
      </c>
      <c r="N3527" s="27">
        <f t="shared" si="333"/>
        <v>2014</v>
      </c>
      <c r="O3527" s="25" t="str">
        <f t="shared" si="334"/>
        <v>Aug</v>
      </c>
      <c r="P3527" s="19">
        <f t="shared" si="335"/>
        <v>41894.958333333328</v>
      </c>
      <c r="Q3527" t="b">
        <v>0</v>
      </c>
      <c r="R3527">
        <v>7</v>
      </c>
      <c r="S3527" t="b">
        <v>1</v>
      </c>
      <c r="T3527" t="s">
        <v>8271</v>
      </c>
      <c r="U3527" s="8">
        <v>1.06</v>
      </c>
      <c r="V3527" s="17">
        <f t="shared" si="330"/>
        <v>75.714285714285708</v>
      </c>
      <c r="W3527" t="s">
        <v>8317</v>
      </c>
      <c r="X3527" t="s">
        <v>8318</v>
      </c>
    </row>
    <row r="3528" spans="1:24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21">
        <f t="shared" si="331"/>
        <v>42214.487337962964</v>
      </c>
      <c r="L3528" s="24">
        <v>42214.487337962964</v>
      </c>
      <c r="M3528" s="27">
        <f t="shared" si="332"/>
        <v>7</v>
      </c>
      <c r="N3528" s="27">
        <f t="shared" si="333"/>
        <v>2015</v>
      </c>
      <c r="O3528" s="25" t="str">
        <f t="shared" si="334"/>
        <v>Jul</v>
      </c>
      <c r="P3528" s="19">
        <f t="shared" si="335"/>
        <v>42225.458333333336</v>
      </c>
      <c r="Q3528" t="b">
        <v>0</v>
      </c>
      <c r="R3528">
        <v>34</v>
      </c>
      <c r="S3528" t="b">
        <v>1</v>
      </c>
      <c r="T3528" t="s">
        <v>8271</v>
      </c>
      <c r="U3528" s="8">
        <v>1.02</v>
      </c>
      <c r="V3528" s="17">
        <f t="shared" si="330"/>
        <v>99</v>
      </c>
      <c r="W3528" t="s">
        <v>8317</v>
      </c>
      <c r="X3528" t="s">
        <v>8318</v>
      </c>
    </row>
    <row r="3529" spans="1:24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21">
        <f t="shared" si="331"/>
        <v>42460.126979166664</v>
      </c>
      <c r="L3529" s="24">
        <v>42460.126979166664</v>
      </c>
      <c r="M3529" s="27">
        <f t="shared" si="332"/>
        <v>3</v>
      </c>
      <c r="N3529" s="27">
        <f t="shared" si="333"/>
        <v>2016</v>
      </c>
      <c r="O3529" s="25" t="str">
        <f t="shared" si="334"/>
        <v>Mar</v>
      </c>
      <c r="P3529" s="19">
        <f t="shared" si="335"/>
        <v>42488.040972222218</v>
      </c>
      <c r="Q3529" t="b">
        <v>0</v>
      </c>
      <c r="R3529">
        <v>86</v>
      </c>
      <c r="S3529" t="b">
        <v>1</v>
      </c>
      <c r="T3529" t="s">
        <v>8271</v>
      </c>
      <c r="U3529" s="8">
        <v>1.1691666666666667</v>
      </c>
      <c r="V3529" s="17">
        <f t="shared" si="330"/>
        <v>81.569767441860463</v>
      </c>
      <c r="W3529" t="s">
        <v>8317</v>
      </c>
      <c r="X3529" t="s">
        <v>8318</v>
      </c>
    </row>
    <row r="3530" spans="1:24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21">
        <f t="shared" si="331"/>
        <v>42166.814872685187</v>
      </c>
      <c r="L3530" s="24">
        <v>42166.814872685187</v>
      </c>
      <c r="M3530" s="27">
        <f t="shared" si="332"/>
        <v>6</v>
      </c>
      <c r="N3530" s="27">
        <f t="shared" si="333"/>
        <v>2015</v>
      </c>
      <c r="O3530" s="25" t="str">
        <f t="shared" si="334"/>
        <v>Jun</v>
      </c>
      <c r="P3530" s="19">
        <f t="shared" si="335"/>
        <v>42195.957638888889</v>
      </c>
      <c r="Q3530" t="b">
        <v>0</v>
      </c>
      <c r="R3530">
        <v>37</v>
      </c>
      <c r="S3530" t="b">
        <v>1</v>
      </c>
      <c r="T3530" t="s">
        <v>8271</v>
      </c>
      <c r="U3530" s="8">
        <v>1.0115151515151515</v>
      </c>
      <c r="V3530" s="17">
        <f t="shared" si="330"/>
        <v>45.108108108108105</v>
      </c>
      <c r="W3530" t="s">
        <v>8317</v>
      </c>
      <c r="X3530" t="s">
        <v>8318</v>
      </c>
    </row>
    <row r="3531" spans="1:24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21">
        <f t="shared" si="331"/>
        <v>42733.293032407404</v>
      </c>
      <c r="L3531" s="24">
        <v>42733.293032407404</v>
      </c>
      <c r="M3531" s="27">
        <f t="shared" si="332"/>
        <v>12</v>
      </c>
      <c r="N3531" s="27">
        <f t="shared" si="333"/>
        <v>2016</v>
      </c>
      <c r="O3531" s="25" t="str">
        <f t="shared" si="334"/>
        <v>Dec</v>
      </c>
      <c r="P3531" s="19">
        <f t="shared" si="335"/>
        <v>42753.293032407404</v>
      </c>
      <c r="Q3531" t="b">
        <v>0</v>
      </c>
      <c r="R3531">
        <v>18</v>
      </c>
      <c r="S3531" t="b">
        <v>1</v>
      </c>
      <c r="T3531" t="s">
        <v>8271</v>
      </c>
      <c r="U3531" s="8">
        <v>1.32</v>
      </c>
      <c r="V3531" s="17">
        <f t="shared" si="330"/>
        <v>36.666666666666664</v>
      </c>
      <c r="W3531" t="s">
        <v>8317</v>
      </c>
      <c r="X3531" t="s">
        <v>8318</v>
      </c>
    </row>
    <row r="3532" spans="1:24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21">
        <f t="shared" si="331"/>
        <v>42177.553449074076</v>
      </c>
      <c r="L3532" s="24">
        <v>42177.553449074076</v>
      </c>
      <c r="M3532" s="27">
        <f t="shared" si="332"/>
        <v>6</v>
      </c>
      <c r="N3532" s="27">
        <f t="shared" si="333"/>
        <v>2015</v>
      </c>
      <c r="O3532" s="25" t="str">
        <f t="shared" si="334"/>
        <v>Jun</v>
      </c>
      <c r="P3532" s="19">
        <f t="shared" si="335"/>
        <v>42197.833333333336</v>
      </c>
      <c r="Q3532" t="b">
        <v>0</v>
      </c>
      <c r="R3532">
        <v>22</v>
      </c>
      <c r="S3532" t="b">
        <v>1</v>
      </c>
      <c r="T3532" t="s">
        <v>8271</v>
      </c>
      <c r="U3532" s="8">
        <v>1</v>
      </c>
      <c r="V3532" s="17">
        <f t="shared" si="330"/>
        <v>125</v>
      </c>
      <c r="W3532" t="s">
        <v>8317</v>
      </c>
      <c r="X3532" t="s">
        <v>8318</v>
      </c>
    </row>
    <row r="3533" spans="1:24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21">
        <f t="shared" si="331"/>
        <v>42442.41501157407</v>
      </c>
      <c r="L3533" s="24">
        <v>42442.415011574078</v>
      </c>
      <c r="M3533" s="27">
        <f t="shared" si="332"/>
        <v>3</v>
      </c>
      <c r="N3533" s="27">
        <f t="shared" si="333"/>
        <v>2016</v>
      </c>
      <c r="O3533" s="25" t="str">
        <f t="shared" si="334"/>
        <v>Mar</v>
      </c>
      <c r="P3533" s="19">
        <f t="shared" si="335"/>
        <v>42470.624999999993</v>
      </c>
      <c r="Q3533" t="b">
        <v>0</v>
      </c>
      <c r="R3533">
        <v>26</v>
      </c>
      <c r="S3533" t="b">
        <v>1</v>
      </c>
      <c r="T3533" t="s">
        <v>8271</v>
      </c>
      <c r="U3533" s="8">
        <v>1.28</v>
      </c>
      <c r="V3533" s="17">
        <f t="shared" si="330"/>
        <v>49.230769230769234</v>
      </c>
      <c r="W3533" t="s">
        <v>8317</v>
      </c>
      <c r="X3533" t="s">
        <v>8318</v>
      </c>
    </row>
    <row r="3534" spans="1:24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21">
        <f t="shared" si="331"/>
        <v>42521.44599537037</v>
      </c>
      <c r="L3534" s="24">
        <v>42521.44599537037</v>
      </c>
      <c r="M3534" s="27">
        <f t="shared" si="332"/>
        <v>5</v>
      </c>
      <c r="N3534" s="27">
        <f t="shared" si="333"/>
        <v>2016</v>
      </c>
      <c r="O3534" s="25" t="str">
        <f t="shared" si="334"/>
        <v>May</v>
      </c>
      <c r="P3534" s="19">
        <f t="shared" si="335"/>
        <v>42551.44599537037</v>
      </c>
      <c r="Q3534" t="b">
        <v>0</v>
      </c>
      <c r="R3534">
        <v>27</v>
      </c>
      <c r="S3534" t="b">
        <v>1</v>
      </c>
      <c r="T3534" t="s">
        <v>8271</v>
      </c>
      <c r="U3534" s="8">
        <v>1.1895833333333334</v>
      </c>
      <c r="V3534" s="17">
        <f t="shared" si="330"/>
        <v>42.296296296296298</v>
      </c>
      <c r="W3534" t="s">
        <v>8317</v>
      </c>
      <c r="X3534" t="s">
        <v>8318</v>
      </c>
    </row>
    <row r="3535" spans="1:24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21">
        <f t="shared" si="331"/>
        <v>41884.391516203701</v>
      </c>
      <c r="L3535" s="24">
        <v>41884.391516203701</v>
      </c>
      <c r="M3535" s="27">
        <f t="shared" si="332"/>
        <v>9</v>
      </c>
      <c r="N3535" s="27">
        <f t="shared" si="333"/>
        <v>2014</v>
      </c>
      <c r="O3535" s="25" t="str">
        <f t="shared" si="334"/>
        <v>Sep</v>
      </c>
      <c r="P3535" s="19">
        <f t="shared" si="335"/>
        <v>41899.957638888889</v>
      </c>
      <c r="Q3535" t="b">
        <v>0</v>
      </c>
      <c r="R3535">
        <v>8</v>
      </c>
      <c r="S3535" t="b">
        <v>1</v>
      </c>
      <c r="T3535" t="s">
        <v>8271</v>
      </c>
      <c r="U3535" s="8">
        <v>1.262</v>
      </c>
      <c r="V3535" s="17">
        <f t="shared" si="330"/>
        <v>78.875</v>
      </c>
      <c r="W3535" t="s">
        <v>8317</v>
      </c>
      <c r="X3535" t="s">
        <v>8318</v>
      </c>
    </row>
    <row r="3536" spans="1:24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21">
        <f t="shared" si="331"/>
        <v>42289.552858796298</v>
      </c>
      <c r="L3536" s="24">
        <v>42289.552858796298</v>
      </c>
      <c r="M3536" s="27">
        <f t="shared" si="332"/>
        <v>10</v>
      </c>
      <c r="N3536" s="27">
        <f t="shared" si="333"/>
        <v>2015</v>
      </c>
      <c r="O3536" s="25" t="str">
        <f t="shared" si="334"/>
        <v>Oct</v>
      </c>
      <c r="P3536" s="19">
        <f t="shared" si="335"/>
        <v>42319.594525462962</v>
      </c>
      <c r="Q3536" t="b">
        <v>0</v>
      </c>
      <c r="R3536">
        <v>204</v>
      </c>
      <c r="S3536" t="b">
        <v>1</v>
      </c>
      <c r="T3536" t="s">
        <v>8271</v>
      </c>
      <c r="U3536" s="8">
        <v>1.5620000000000001</v>
      </c>
      <c r="V3536" s="17">
        <f t="shared" si="330"/>
        <v>38.284313725490193</v>
      </c>
      <c r="W3536" t="s">
        <v>8317</v>
      </c>
      <c r="X3536" t="s">
        <v>8318</v>
      </c>
    </row>
    <row r="3537" spans="1:24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21">
        <f t="shared" si="331"/>
        <v>42243.416932870365</v>
      </c>
      <c r="L3537" s="24">
        <v>42243.416932870372</v>
      </c>
      <c r="M3537" s="27">
        <f t="shared" si="332"/>
        <v>8</v>
      </c>
      <c r="N3537" s="27">
        <f t="shared" si="333"/>
        <v>2015</v>
      </c>
      <c r="O3537" s="25" t="str">
        <f t="shared" si="334"/>
        <v>Aug</v>
      </c>
      <c r="P3537" s="19">
        <f t="shared" si="335"/>
        <v>42278.416932870365</v>
      </c>
      <c r="Q3537" t="b">
        <v>0</v>
      </c>
      <c r="R3537">
        <v>46</v>
      </c>
      <c r="S3537" t="b">
        <v>1</v>
      </c>
      <c r="T3537" t="s">
        <v>8271</v>
      </c>
      <c r="U3537" s="8">
        <v>1.0315000000000001</v>
      </c>
      <c r="V3537" s="17">
        <f t="shared" si="330"/>
        <v>44.847826086956523</v>
      </c>
      <c r="W3537" t="s">
        <v>8317</v>
      </c>
      <c r="X3537" t="s">
        <v>8318</v>
      </c>
    </row>
    <row r="3538" spans="1:24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21">
        <f t="shared" si="331"/>
        <v>42248.431828703702</v>
      </c>
      <c r="L3538" s="24">
        <v>42248.431828703702</v>
      </c>
      <c r="M3538" s="27">
        <f t="shared" si="332"/>
        <v>9</v>
      </c>
      <c r="N3538" s="27">
        <f t="shared" si="333"/>
        <v>2015</v>
      </c>
      <c r="O3538" s="25" t="str">
        <f t="shared" si="334"/>
        <v>Sep</v>
      </c>
      <c r="P3538" s="19">
        <f t="shared" si="335"/>
        <v>42279.541666666664</v>
      </c>
      <c r="Q3538" t="b">
        <v>0</v>
      </c>
      <c r="R3538">
        <v>17</v>
      </c>
      <c r="S3538" t="b">
        <v>1</v>
      </c>
      <c r="T3538" t="s">
        <v>8271</v>
      </c>
      <c r="U3538" s="8">
        <v>1.5333333333333334</v>
      </c>
      <c r="V3538" s="17">
        <f t="shared" si="330"/>
        <v>13.529411764705882</v>
      </c>
      <c r="W3538" t="s">
        <v>8317</v>
      </c>
      <c r="X3538" t="s">
        <v>8318</v>
      </c>
    </row>
    <row r="3539" spans="1:24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21">
        <f t="shared" si="331"/>
        <v>42328.518807870372</v>
      </c>
      <c r="L3539" s="24">
        <v>42328.518807870372</v>
      </c>
      <c r="M3539" s="27">
        <f t="shared" si="332"/>
        <v>11</v>
      </c>
      <c r="N3539" s="27">
        <f t="shared" si="333"/>
        <v>2015</v>
      </c>
      <c r="O3539" s="25" t="str">
        <f t="shared" si="334"/>
        <v>Nov</v>
      </c>
      <c r="P3539" s="19">
        <f t="shared" si="335"/>
        <v>42358.290972222218</v>
      </c>
      <c r="Q3539" t="b">
        <v>0</v>
      </c>
      <c r="R3539">
        <v>28</v>
      </c>
      <c r="S3539" t="b">
        <v>1</v>
      </c>
      <c r="T3539" t="s">
        <v>8271</v>
      </c>
      <c r="U3539" s="8">
        <v>1.8044444444444445</v>
      </c>
      <c r="V3539" s="17">
        <f t="shared" si="330"/>
        <v>43.5</v>
      </c>
      <c r="W3539" t="s">
        <v>8317</v>
      </c>
      <c r="X3539" t="s">
        <v>8318</v>
      </c>
    </row>
    <row r="3540" spans="1:24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21">
        <f t="shared" si="331"/>
        <v>41923.146018518521</v>
      </c>
      <c r="L3540" s="24">
        <v>41923.146018518521</v>
      </c>
      <c r="M3540" s="27">
        <f t="shared" si="332"/>
        <v>10</v>
      </c>
      <c r="N3540" s="27">
        <f t="shared" si="333"/>
        <v>2014</v>
      </c>
      <c r="O3540" s="25" t="str">
        <f t="shared" si="334"/>
        <v>Oct</v>
      </c>
      <c r="P3540" s="19">
        <f t="shared" si="335"/>
        <v>41960.124305555553</v>
      </c>
      <c r="Q3540" t="b">
        <v>0</v>
      </c>
      <c r="R3540">
        <v>83</v>
      </c>
      <c r="S3540" t="b">
        <v>1</v>
      </c>
      <c r="T3540" t="s">
        <v>8271</v>
      </c>
      <c r="U3540" s="8">
        <v>1.2845</v>
      </c>
      <c r="V3540" s="17">
        <f t="shared" si="330"/>
        <v>30.951807228915662</v>
      </c>
      <c r="W3540" t="s">
        <v>8317</v>
      </c>
      <c r="X3540" t="s">
        <v>8318</v>
      </c>
    </row>
    <row r="3541" spans="1:24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21">
        <f t="shared" si="331"/>
        <v>42571.212268518517</v>
      </c>
      <c r="L3541" s="24">
        <v>42571.212268518517</v>
      </c>
      <c r="M3541" s="27">
        <f t="shared" si="332"/>
        <v>7</v>
      </c>
      <c r="N3541" s="27">
        <f t="shared" si="333"/>
        <v>2016</v>
      </c>
      <c r="O3541" s="25" t="str">
        <f t="shared" si="334"/>
        <v>Jul</v>
      </c>
      <c r="P3541" s="19">
        <f t="shared" si="335"/>
        <v>42599.212268518517</v>
      </c>
      <c r="Q3541" t="b">
        <v>0</v>
      </c>
      <c r="R3541">
        <v>13</v>
      </c>
      <c r="S3541" t="b">
        <v>1</v>
      </c>
      <c r="T3541" t="s">
        <v>8271</v>
      </c>
      <c r="U3541" s="8">
        <v>1.1966666666666668</v>
      </c>
      <c r="V3541" s="17">
        <f t="shared" si="330"/>
        <v>55.230769230769234</v>
      </c>
      <c r="W3541" t="s">
        <v>8317</v>
      </c>
      <c r="X3541" t="s">
        <v>8318</v>
      </c>
    </row>
    <row r="3542" spans="1:24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21">
        <f t="shared" si="331"/>
        <v>42600.547708333332</v>
      </c>
      <c r="L3542" s="24">
        <v>42600.547708333332</v>
      </c>
      <c r="M3542" s="27">
        <f t="shared" si="332"/>
        <v>8</v>
      </c>
      <c r="N3542" s="27">
        <f t="shared" si="333"/>
        <v>2016</v>
      </c>
      <c r="O3542" s="25" t="str">
        <f t="shared" si="334"/>
        <v>Aug</v>
      </c>
      <c r="P3542" s="19">
        <f t="shared" si="335"/>
        <v>42621.547708333332</v>
      </c>
      <c r="Q3542" t="b">
        <v>0</v>
      </c>
      <c r="R3542">
        <v>8</v>
      </c>
      <c r="S3542" t="b">
        <v>1</v>
      </c>
      <c r="T3542" t="s">
        <v>8271</v>
      </c>
      <c r="U3542" s="8">
        <v>1.23</v>
      </c>
      <c r="V3542" s="17">
        <f t="shared" si="330"/>
        <v>46.125</v>
      </c>
      <c r="W3542" t="s">
        <v>8317</v>
      </c>
      <c r="X3542" t="s">
        <v>8318</v>
      </c>
    </row>
    <row r="3543" spans="1:24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21">
        <f t="shared" si="331"/>
        <v>42516.795034722221</v>
      </c>
      <c r="L3543" s="24">
        <v>42516.795034722221</v>
      </c>
      <c r="M3543" s="27">
        <f t="shared" si="332"/>
        <v>5</v>
      </c>
      <c r="N3543" s="27">
        <f t="shared" si="333"/>
        <v>2016</v>
      </c>
      <c r="O3543" s="25" t="str">
        <f t="shared" si="334"/>
        <v>May</v>
      </c>
      <c r="P3543" s="19">
        <f t="shared" si="335"/>
        <v>42546.795034722221</v>
      </c>
      <c r="Q3543" t="b">
        <v>0</v>
      </c>
      <c r="R3543">
        <v>32</v>
      </c>
      <c r="S3543" t="b">
        <v>1</v>
      </c>
      <c r="T3543" t="s">
        <v>8271</v>
      </c>
      <c r="U3543" s="8">
        <v>1.05</v>
      </c>
      <c r="V3543" s="17">
        <f t="shared" si="330"/>
        <v>39.375</v>
      </c>
      <c r="W3543" t="s">
        <v>8317</v>
      </c>
      <c r="X3543" t="s">
        <v>8318</v>
      </c>
    </row>
    <row r="3544" spans="1:24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21">
        <f t="shared" si="331"/>
        <v>42222.521701388883</v>
      </c>
      <c r="L3544" s="24">
        <v>42222.521701388891</v>
      </c>
      <c r="M3544" s="27">
        <f t="shared" si="332"/>
        <v>8</v>
      </c>
      <c r="N3544" s="27">
        <f t="shared" si="333"/>
        <v>2015</v>
      </c>
      <c r="O3544" s="25" t="str">
        <f t="shared" si="334"/>
        <v>Aug</v>
      </c>
      <c r="P3544" s="19">
        <f t="shared" si="335"/>
        <v>42247.521701388883</v>
      </c>
      <c r="Q3544" t="b">
        <v>0</v>
      </c>
      <c r="R3544">
        <v>85</v>
      </c>
      <c r="S3544" t="b">
        <v>1</v>
      </c>
      <c r="T3544" t="s">
        <v>8271</v>
      </c>
      <c r="U3544" s="8">
        <v>1.0223636363636364</v>
      </c>
      <c r="V3544" s="17">
        <f t="shared" si="330"/>
        <v>66.152941176470591</v>
      </c>
      <c r="W3544" t="s">
        <v>8317</v>
      </c>
      <c r="X3544" t="s">
        <v>8318</v>
      </c>
    </row>
    <row r="3545" spans="1:24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21">
        <f t="shared" si="331"/>
        <v>41829.391458333332</v>
      </c>
      <c r="L3545" s="24">
        <v>41829.391458333332</v>
      </c>
      <c r="M3545" s="27">
        <f t="shared" si="332"/>
        <v>7</v>
      </c>
      <c r="N3545" s="27">
        <f t="shared" si="333"/>
        <v>2014</v>
      </c>
      <c r="O3545" s="25" t="str">
        <f t="shared" si="334"/>
        <v>Jul</v>
      </c>
      <c r="P3545" s="19">
        <f t="shared" si="335"/>
        <v>41889.391458333332</v>
      </c>
      <c r="Q3545" t="b">
        <v>0</v>
      </c>
      <c r="R3545">
        <v>29</v>
      </c>
      <c r="S3545" t="b">
        <v>1</v>
      </c>
      <c r="T3545" t="s">
        <v>8271</v>
      </c>
      <c r="U3545" s="8">
        <v>1.0466666666666666</v>
      </c>
      <c r="V3545" s="17">
        <f t="shared" si="330"/>
        <v>54.137931034482762</v>
      </c>
      <c r="W3545" t="s">
        <v>8317</v>
      </c>
      <c r="X3545" t="s">
        <v>8318</v>
      </c>
    </row>
    <row r="3546" spans="1:24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21">
        <f t="shared" si="331"/>
        <v>42150.546979166662</v>
      </c>
      <c r="L3546" s="24">
        <v>42150.546979166669</v>
      </c>
      <c r="M3546" s="27">
        <f t="shared" si="332"/>
        <v>5</v>
      </c>
      <c r="N3546" s="27">
        <f t="shared" si="333"/>
        <v>2015</v>
      </c>
      <c r="O3546" s="25" t="str">
        <f t="shared" si="334"/>
        <v>May</v>
      </c>
      <c r="P3546" s="19">
        <f t="shared" si="335"/>
        <v>42180.546979166662</v>
      </c>
      <c r="Q3546" t="b">
        <v>0</v>
      </c>
      <c r="R3546">
        <v>24</v>
      </c>
      <c r="S3546" t="b">
        <v>1</v>
      </c>
      <c r="T3546" t="s">
        <v>8271</v>
      </c>
      <c r="U3546" s="8">
        <v>1</v>
      </c>
      <c r="V3546" s="17">
        <f t="shared" si="330"/>
        <v>104.16666666666667</v>
      </c>
      <c r="W3546" t="s">
        <v>8317</v>
      </c>
      <c r="X3546" t="s">
        <v>8318</v>
      </c>
    </row>
    <row r="3547" spans="1:24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21">
        <f t="shared" si="331"/>
        <v>42040.623344907406</v>
      </c>
      <c r="L3547" s="24">
        <v>42040.623344907406</v>
      </c>
      <c r="M3547" s="27">
        <f t="shared" si="332"/>
        <v>2</v>
      </c>
      <c r="N3547" s="27">
        <f t="shared" si="333"/>
        <v>2015</v>
      </c>
      <c r="O3547" s="25" t="str">
        <f t="shared" si="334"/>
        <v>Feb</v>
      </c>
      <c r="P3547" s="19">
        <f t="shared" si="335"/>
        <v>42070.623344907406</v>
      </c>
      <c r="Q3547" t="b">
        <v>0</v>
      </c>
      <c r="R3547">
        <v>8</v>
      </c>
      <c r="S3547" t="b">
        <v>1</v>
      </c>
      <c r="T3547" t="s">
        <v>8271</v>
      </c>
      <c r="U3547" s="8">
        <v>1.004</v>
      </c>
      <c r="V3547" s="17">
        <f t="shared" si="330"/>
        <v>31.375</v>
      </c>
      <c r="W3547" t="s">
        <v>8317</v>
      </c>
      <c r="X3547" t="s">
        <v>8318</v>
      </c>
    </row>
    <row r="3548" spans="1:24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21">
        <f t="shared" si="331"/>
        <v>42075.599062499998</v>
      </c>
      <c r="L3548" s="24">
        <v>42075.599062499998</v>
      </c>
      <c r="M3548" s="27">
        <f t="shared" si="332"/>
        <v>3</v>
      </c>
      <c r="N3548" s="27">
        <f t="shared" si="333"/>
        <v>2015</v>
      </c>
      <c r="O3548" s="25" t="str">
        <f t="shared" si="334"/>
        <v>Mar</v>
      </c>
      <c r="P3548" s="19">
        <f t="shared" si="335"/>
        <v>42105.599062499998</v>
      </c>
      <c r="Q3548" t="b">
        <v>0</v>
      </c>
      <c r="R3548">
        <v>19</v>
      </c>
      <c r="S3548" t="b">
        <v>1</v>
      </c>
      <c r="T3548" t="s">
        <v>8271</v>
      </c>
      <c r="U3548" s="8">
        <v>1.0227272727272727</v>
      </c>
      <c r="V3548" s="17">
        <f t="shared" si="330"/>
        <v>59.210526315789473</v>
      </c>
      <c r="W3548" t="s">
        <v>8317</v>
      </c>
      <c r="X3548" t="s">
        <v>8318</v>
      </c>
    </row>
    <row r="3549" spans="1:24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21">
        <f t="shared" si="331"/>
        <v>42073.452361111107</v>
      </c>
      <c r="L3549" s="24">
        <v>42073.452361111114</v>
      </c>
      <c r="M3549" s="27">
        <f t="shared" si="332"/>
        <v>3</v>
      </c>
      <c r="N3549" s="27">
        <f t="shared" si="333"/>
        <v>2015</v>
      </c>
      <c r="O3549" s="25" t="str">
        <f t="shared" si="334"/>
        <v>Mar</v>
      </c>
      <c r="P3549" s="19">
        <f t="shared" si="335"/>
        <v>42094.957638888889</v>
      </c>
      <c r="Q3549" t="b">
        <v>0</v>
      </c>
      <c r="R3549">
        <v>336</v>
      </c>
      <c r="S3549" t="b">
        <v>1</v>
      </c>
      <c r="T3549" t="s">
        <v>8271</v>
      </c>
      <c r="U3549" s="8">
        <v>1.1440928571428572</v>
      </c>
      <c r="V3549" s="17">
        <f t="shared" si="330"/>
        <v>119.17633928571429</v>
      </c>
      <c r="W3549" t="s">
        <v>8317</v>
      </c>
      <c r="X3549" t="s">
        <v>8318</v>
      </c>
    </row>
    <row r="3550" spans="1:24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21">
        <f t="shared" si="331"/>
        <v>42479.870381944442</v>
      </c>
      <c r="L3550" s="24">
        <v>42479.870381944442</v>
      </c>
      <c r="M3550" s="27">
        <f t="shared" si="332"/>
        <v>4</v>
      </c>
      <c r="N3550" s="27">
        <f t="shared" si="333"/>
        <v>2016</v>
      </c>
      <c r="O3550" s="25" t="str">
        <f t="shared" si="334"/>
        <v>Apr</v>
      </c>
      <c r="P3550" s="19">
        <f t="shared" si="335"/>
        <v>42503.957638888889</v>
      </c>
      <c r="Q3550" t="b">
        <v>0</v>
      </c>
      <c r="R3550">
        <v>13</v>
      </c>
      <c r="S3550" t="b">
        <v>1</v>
      </c>
      <c r="T3550" t="s">
        <v>8271</v>
      </c>
      <c r="U3550" s="8">
        <v>1.019047619047619</v>
      </c>
      <c r="V3550" s="17">
        <f t="shared" si="330"/>
        <v>164.61538461538461</v>
      </c>
      <c r="W3550" t="s">
        <v>8317</v>
      </c>
      <c r="X3550" t="s">
        <v>8318</v>
      </c>
    </row>
    <row r="3551" spans="1:24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21">
        <f t="shared" si="331"/>
        <v>42411.733958333331</v>
      </c>
      <c r="L3551" s="24">
        <v>42411.733958333331</v>
      </c>
      <c r="M3551" s="27">
        <f t="shared" si="332"/>
        <v>2</v>
      </c>
      <c r="N3551" s="27">
        <f t="shared" si="333"/>
        <v>2016</v>
      </c>
      <c r="O3551" s="25" t="str">
        <f t="shared" si="334"/>
        <v>Feb</v>
      </c>
      <c r="P3551" s="19">
        <f t="shared" si="335"/>
        <v>42433.833333333336</v>
      </c>
      <c r="Q3551" t="b">
        <v>0</v>
      </c>
      <c r="R3551">
        <v>42</v>
      </c>
      <c r="S3551" t="b">
        <v>1</v>
      </c>
      <c r="T3551" t="s">
        <v>8271</v>
      </c>
      <c r="U3551" s="8">
        <v>1.02</v>
      </c>
      <c r="V3551" s="17">
        <f t="shared" si="330"/>
        <v>24.285714285714285</v>
      </c>
      <c r="W3551" t="s">
        <v>8317</v>
      </c>
      <c r="X3551" t="s">
        <v>8318</v>
      </c>
    </row>
    <row r="3552" spans="1:24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21">
        <f t="shared" si="331"/>
        <v>42223.186030092591</v>
      </c>
      <c r="L3552" s="24">
        <v>42223.186030092591</v>
      </c>
      <c r="M3552" s="27">
        <f t="shared" si="332"/>
        <v>8</v>
      </c>
      <c r="N3552" s="27">
        <f t="shared" si="333"/>
        <v>2015</v>
      </c>
      <c r="O3552" s="25" t="str">
        <f t="shared" si="334"/>
        <v>Aug</v>
      </c>
      <c r="P3552" s="19">
        <f t="shared" si="335"/>
        <v>42251.186030092591</v>
      </c>
      <c r="Q3552" t="b">
        <v>0</v>
      </c>
      <c r="R3552">
        <v>64</v>
      </c>
      <c r="S3552" t="b">
        <v>1</v>
      </c>
      <c r="T3552" t="s">
        <v>8271</v>
      </c>
      <c r="U3552" s="8">
        <v>1.048</v>
      </c>
      <c r="V3552" s="17">
        <f t="shared" si="330"/>
        <v>40.9375</v>
      </c>
      <c r="W3552" t="s">
        <v>8317</v>
      </c>
      <c r="X3552" t="s">
        <v>8318</v>
      </c>
    </row>
    <row r="3553" spans="1:24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21">
        <f t="shared" si="331"/>
        <v>42462.685162037036</v>
      </c>
      <c r="L3553" s="24">
        <v>42462.685162037036</v>
      </c>
      <c r="M3553" s="27">
        <f t="shared" si="332"/>
        <v>4</v>
      </c>
      <c r="N3553" s="27">
        <f t="shared" si="333"/>
        <v>2016</v>
      </c>
      <c r="O3553" s="25" t="str">
        <f t="shared" si="334"/>
        <v>Apr</v>
      </c>
      <c r="P3553" s="19">
        <f t="shared" si="335"/>
        <v>42492.685162037036</v>
      </c>
      <c r="Q3553" t="b">
        <v>0</v>
      </c>
      <c r="R3553">
        <v>25</v>
      </c>
      <c r="S3553" t="b">
        <v>1</v>
      </c>
      <c r="T3553" t="s">
        <v>8271</v>
      </c>
      <c r="U3553" s="8">
        <v>1.0183333333333333</v>
      </c>
      <c r="V3553" s="17">
        <f t="shared" si="330"/>
        <v>61.1</v>
      </c>
      <c r="W3553" t="s">
        <v>8317</v>
      </c>
      <c r="X3553" t="s">
        <v>8318</v>
      </c>
    </row>
    <row r="3554" spans="1:24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21">
        <f t="shared" si="331"/>
        <v>41753.307523148142</v>
      </c>
      <c r="L3554" s="24">
        <v>41753.307523148149</v>
      </c>
      <c r="M3554" s="27">
        <f t="shared" si="332"/>
        <v>4</v>
      </c>
      <c r="N3554" s="27">
        <f t="shared" si="333"/>
        <v>2014</v>
      </c>
      <c r="O3554" s="25" t="str">
        <f t="shared" si="334"/>
        <v>Apr</v>
      </c>
      <c r="P3554" s="19">
        <f t="shared" si="335"/>
        <v>41781.713194444441</v>
      </c>
      <c r="Q3554" t="b">
        <v>0</v>
      </c>
      <c r="R3554">
        <v>20</v>
      </c>
      <c r="S3554" t="b">
        <v>1</v>
      </c>
      <c r="T3554" t="s">
        <v>8271</v>
      </c>
      <c r="U3554" s="8">
        <v>1</v>
      </c>
      <c r="V3554" s="17">
        <f t="shared" si="330"/>
        <v>38.65</v>
      </c>
      <c r="W3554" t="s">
        <v>8317</v>
      </c>
      <c r="X3554" t="s">
        <v>8318</v>
      </c>
    </row>
    <row r="3555" spans="1:24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21">
        <f t="shared" si="331"/>
        <v>41788.378749999996</v>
      </c>
      <c r="L3555" s="24">
        <v>41788.378750000003</v>
      </c>
      <c r="M3555" s="27">
        <f t="shared" si="332"/>
        <v>5</v>
      </c>
      <c r="N3555" s="27">
        <f t="shared" si="333"/>
        <v>2014</v>
      </c>
      <c r="O3555" s="25" t="str">
        <f t="shared" si="334"/>
        <v>May</v>
      </c>
      <c r="P3555" s="19">
        <f t="shared" si="335"/>
        <v>41818.378749999996</v>
      </c>
      <c r="Q3555" t="b">
        <v>0</v>
      </c>
      <c r="R3555">
        <v>104</v>
      </c>
      <c r="S3555" t="b">
        <v>1</v>
      </c>
      <c r="T3555" t="s">
        <v>8271</v>
      </c>
      <c r="U3555" s="8">
        <v>1.0627272727272727</v>
      </c>
      <c r="V3555" s="17">
        <f t="shared" si="330"/>
        <v>56.20192307692308</v>
      </c>
      <c r="W3555" t="s">
        <v>8317</v>
      </c>
      <c r="X3555" t="s">
        <v>8318</v>
      </c>
    </row>
    <row r="3556" spans="1:24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21">
        <f t="shared" si="331"/>
        <v>42195.820370370369</v>
      </c>
      <c r="L3556" s="24">
        <v>42195.820370370369</v>
      </c>
      <c r="M3556" s="27">
        <f t="shared" si="332"/>
        <v>7</v>
      </c>
      <c r="N3556" s="27">
        <f t="shared" si="333"/>
        <v>2015</v>
      </c>
      <c r="O3556" s="25" t="str">
        <f t="shared" si="334"/>
        <v>Jul</v>
      </c>
      <c r="P3556" s="19">
        <f t="shared" si="335"/>
        <v>42227.791666666664</v>
      </c>
      <c r="Q3556" t="b">
        <v>0</v>
      </c>
      <c r="R3556">
        <v>53</v>
      </c>
      <c r="S3556" t="b">
        <v>1</v>
      </c>
      <c r="T3556" t="s">
        <v>8271</v>
      </c>
      <c r="U3556" s="8">
        <v>1.1342219999999998</v>
      </c>
      <c r="V3556" s="17">
        <f t="shared" si="330"/>
        <v>107.00207547169811</v>
      </c>
      <c r="W3556" t="s">
        <v>8317</v>
      </c>
      <c r="X3556" t="s">
        <v>8318</v>
      </c>
    </row>
    <row r="3557" spans="1:24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21">
        <f t="shared" si="331"/>
        <v>42015.842118055552</v>
      </c>
      <c r="L3557" s="24">
        <v>42015.842118055552</v>
      </c>
      <c r="M3557" s="27">
        <f t="shared" si="332"/>
        <v>1</v>
      </c>
      <c r="N3557" s="27">
        <f t="shared" si="333"/>
        <v>2015</v>
      </c>
      <c r="O3557" s="25" t="str">
        <f t="shared" si="334"/>
        <v>Jan</v>
      </c>
      <c r="P3557" s="19">
        <f t="shared" si="335"/>
        <v>42046.499999999993</v>
      </c>
      <c r="Q3557" t="b">
        <v>0</v>
      </c>
      <c r="R3557">
        <v>14</v>
      </c>
      <c r="S3557" t="b">
        <v>1</v>
      </c>
      <c r="T3557" t="s">
        <v>8271</v>
      </c>
      <c r="U3557" s="8">
        <v>1</v>
      </c>
      <c r="V3557" s="17">
        <f t="shared" si="330"/>
        <v>171.42857142857142</v>
      </c>
      <c r="W3557" t="s">
        <v>8317</v>
      </c>
      <c r="X3557" t="s">
        <v>8318</v>
      </c>
    </row>
    <row r="3558" spans="1:24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21">
        <f t="shared" si="331"/>
        <v>42661.233726851853</v>
      </c>
      <c r="L3558" s="24">
        <v>42661.233726851853</v>
      </c>
      <c r="M3558" s="27">
        <f t="shared" si="332"/>
        <v>10</v>
      </c>
      <c r="N3558" s="27">
        <f t="shared" si="333"/>
        <v>2016</v>
      </c>
      <c r="O3558" s="25" t="str">
        <f t="shared" si="334"/>
        <v>Oct</v>
      </c>
      <c r="P3558" s="19">
        <f t="shared" si="335"/>
        <v>42691.275393518517</v>
      </c>
      <c r="Q3558" t="b">
        <v>0</v>
      </c>
      <c r="R3558">
        <v>20</v>
      </c>
      <c r="S3558" t="b">
        <v>1</v>
      </c>
      <c r="T3558" t="s">
        <v>8271</v>
      </c>
      <c r="U3558" s="8">
        <v>1.0045454545454546</v>
      </c>
      <c r="V3558" s="17">
        <f t="shared" si="330"/>
        <v>110.5</v>
      </c>
      <c r="W3558" t="s">
        <v>8317</v>
      </c>
      <c r="X3558" t="s">
        <v>8318</v>
      </c>
    </row>
    <row r="3559" spans="1:24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21">
        <f t="shared" si="331"/>
        <v>41808.441249999996</v>
      </c>
      <c r="L3559" s="24">
        <v>41808.441250000003</v>
      </c>
      <c r="M3559" s="27">
        <f t="shared" si="332"/>
        <v>6</v>
      </c>
      <c r="N3559" s="27">
        <f t="shared" si="333"/>
        <v>2014</v>
      </c>
      <c r="O3559" s="25" t="str">
        <f t="shared" si="334"/>
        <v>Jun</v>
      </c>
      <c r="P3559" s="19">
        <f t="shared" si="335"/>
        <v>41868.441249999996</v>
      </c>
      <c r="Q3559" t="b">
        <v>0</v>
      </c>
      <c r="R3559">
        <v>558</v>
      </c>
      <c r="S3559" t="b">
        <v>1</v>
      </c>
      <c r="T3559" t="s">
        <v>8271</v>
      </c>
      <c r="U3559" s="8">
        <v>1.0003599999999999</v>
      </c>
      <c r="V3559" s="17">
        <f t="shared" si="330"/>
        <v>179.27598566308242</v>
      </c>
      <c r="W3559" t="s">
        <v>8317</v>
      </c>
      <c r="X3559" t="s">
        <v>8318</v>
      </c>
    </row>
    <row r="3560" spans="1:24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21">
        <f t="shared" si="331"/>
        <v>41730.068414351852</v>
      </c>
      <c r="L3560" s="24">
        <v>41730.068414351852</v>
      </c>
      <c r="M3560" s="27">
        <f t="shared" si="332"/>
        <v>4</v>
      </c>
      <c r="N3560" s="27">
        <f t="shared" si="333"/>
        <v>2014</v>
      </c>
      <c r="O3560" s="25" t="str">
        <f t="shared" si="334"/>
        <v>Apr</v>
      </c>
      <c r="P3560" s="19">
        <f t="shared" si="335"/>
        <v>41764.068414351852</v>
      </c>
      <c r="Q3560" t="b">
        <v>0</v>
      </c>
      <c r="R3560">
        <v>22</v>
      </c>
      <c r="S3560" t="b">
        <v>1</v>
      </c>
      <c r="T3560" t="s">
        <v>8271</v>
      </c>
      <c r="U3560" s="8">
        <v>1.44</v>
      </c>
      <c r="V3560" s="17">
        <f t="shared" si="330"/>
        <v>22.90909090909091</v>
      </c>
      <c r="W3560" t="s">
        <v>8317</v>
      </c>
      <c r="X3560" t="s">
        <v>8318</v>
      </c>
    </row>
    <row r="3561" spans="1:24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21">
        <f t="shared" si="331"/>
        <v>42139.608506944445</v>
      </c>
      <c r="L3561" s="24">
        <v>42139.608506944445</v>
      </c>
      <c r="M3561" s="27">
        <f t="shared" si="332"/>
        <v>5</v>
      </c>
      <c r="N3561" s="27">
        <f t="shared" si="333"/>
        <v>2015</v>
      </c>
      <c r="O3561" s="25" t="str">
        <f t="shared" si="334"/>
        <v>May</v>
      </c>
      <c r="P3561" s="19">
        <f t="shared" si="335"/>
        <v>42181.666666666664</v>
      </c>
      <c r="Q3561" t="b">
        <v>0</v>
      </c>
      <c r="R3561">
        <v>24</v>
      </c>
      <c r="S3561" t="b">
        <v>1</v>
      </c>
      <c r="T3561" t="s">
        <v>8271</v>
      </c>
      <c r="U3561" s="8">
        <v>1.0349999999999999</v>
      </c>
      <c r="V3561" s="17">
        <f t="shared" si="330"/>
        <v>43.125</v>
      </c>
      <c r="W3561" t="s">
        <v>8317</v>
      </c>
      <c r="X3561" t="s">
        <v>8318</v>
      </c>
    </row>
    <row r="3562" spans="1:24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21">
        <f t="shared" si="331"/>
        <v>42193.887824074067</v>
      </c>
      <c r="L3562" s="24">
        <v>42193.887824074074</v>
      </c>
      <c r="M3562" s="27">
        <f t="shared" si="332"/>
        <v>7</v>
      </c>
      <c r="N3562" s="27">
        <f t="shared" si="333"/>
        <v>2015</v>
      </c>
      <c r="O3562" s="25" t="str">
        <f t="shared" si="334"/>
        <v>Jul</v>
      </c>
      <c r="P3562" s="19">
        <f t="shared" si="335"/>
        <v>42216.165277777771</v>
      </c>
      <c r="Q3562" t="b">
        <v>0</v>
      </c>
      <c r="R3562">
        <v>74</v>
      </c>
      <c r="S3562" t="b">
        <v>1</v>
      </c>
      <c r="T3562" t="s">
        <v>8271</v>
      </c>
      <c r="U3562" s="8">
        <v>1.0843750000000001</v>
      </c>
      <c r="V3562" s="17">
        <f t="shared" si="330"/>
        <v>46.891891891891895</v>
      </c>
      <c r="W3562" t="s">
        <v>8317</v>
      </c>
      <c r="X3562" t="s">
        <v>8318</v>
      </c>
    </row>
    <row r="3563" spans="1:24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21">
        <f t="shared" si="331"/>
        <v>42115.68131944444</v>
      </c>
      <c r="L3563" s="24">
        <v>42115.681319444448</v>
      </c>
      <c r="M3563" s="27">
        <f t="shared" si="332"/>
        <v>4</v>
      </c>
      <c r="N3563" s="27">
        <f t="shared" si="333"/>
        <v>2015</v>
      </c>
      <c r="O3563" s="25" t="str">
        <f t="shared" si="334"/>
        <v>Apr</v>
      </c>
      <c r="P3563" s="19">
        <f t="shared" si="335"/>
        <v>42150.906249999993</v>
      </c>
      <c r="Q3563" t="b">
        <v>0</v>
      </c>
      <c r="R3563">
        <v>54</v>
      </c>
      <c r="S3563" t="b">
        <v>1</v>
      </c>
      <c r="T3563" t="s">
        <v>8271</v>
      </c>
      <c r="U3563" s="8">
        <v>1.024</v>
      </c>
      <c r="V3563" s="17">
        <f t="shared" si="330"/>
        <v>47.407407407407405</v>
      </c>
      <c r="W3563" t="s">
        <v>8317</v>
      </c>
      <c r="X3563" t="s">
        <v>8318</v>
      </c>
    </row>
    <row r="3564" spans="1:24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21">
        <f t="shared" si="331"/>
        <v>42203.471967592595</v>
      </c>
      <c r="L3564" s="24">
        <v>42203.471967592595</v>
      </c>
      <c r="M3564" s="27">
        <f t="shared" si="332"/>
        <v>7</v>
      </c>
      <c r="N3564" s="27">
        <f t="shared" si="333"/>
        <v>2015</v>
      </c>
      <c r="O3564" s="25" t="str">
        <f t="shared" si="334"/>
        <v>Jul</v>
      </c>
      <c r="P3564" s="19">
        <f t="shared" si="335"/>
        <v>42221.566666666666</v>
      </c>
      <c r="Q3564" t="b">
        <v>0</v>
      </c>
      <c r="R3564">
        <v>31</v>
      </c>
      <c r="S3564" t="b">
        <v>1</v>
      </c>
      <c r="T3564" t="s">
        <v>8271</v>
      </c>
      <c r="U3564" s="8">
        <v>1.4888888888888889</v>
      </c>
      <c r="V3564" s="17">
        <f t="shared" si="330"/>
        <v>15.129032258064516</v>
      </c>
      <c r="W3564" t="s">
        <v>8317</v>
      </c>
      <c r="X3564" t="s">
        <v>8318</v>
      </c>
    </row>
    <row r="3565" spans="1:24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21">
        <f t="shared" si="331"/>
        <v>42433.553553240738</v>
      </c>
      <c r="L3565" s="24">
        <v>42433.553553240738</v>
      </c>
      <c r="M3565" s="27">
        <f t="shared" si="332"/>
        <v>3</v>
      </c>
      <c r="N3565" s="27">
        <f t="shared" si="333"/>
        <v>2016</v>
      </c>
      <c r="O3565" s="25" t="str">
        <f t="shared" si="334"/>
        <v>Mar</v>
      </c>
      <c r="P3565" s="19">
        <f t="shared" si="335"/>
        <v>42442.708333333336</v>
      </c>
      <c r="Q3565" t="b">
        <v>0</v>
      </c>
      <c r="R3565">
        <v>25</v>
      </c>
      <c r="S3565" t="b">
        <v>1</v>
      </c>
      <c r="T3565" t="s">
        <v>8271</v>
      </c>
      <c r="U3565" s="8">
        <v>1.0549000000000002</v>
      </c>
      <c r="V3565" s="17">
        <f t="shared" si="330"/>
        <v>21.098000000000003</v>
      </c>
      <c r="W3565" t="s">
        <v>8317</v>
      </c>
      <c r="X3565" t="s">
        <v>8318</v>
      </c>
    </row>
    <row r="3566" spans="1:24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21">
        <f t="shared" si="331"/>
        <v>42555.46361111111</v>
      </c>
      <c r="L3566" s="24">
        <v>42555.46361111111</v>
      </c>
      <c r="M3566" s="27">
        <f t="shared" si="332"/>
        <v>7</v>
      </c>
      <c r="N3566" s="27">
        <f t="shared" si="333"/>
        <v>2016</v>
      </c>
      <c r="O3566" s="25" t="str">
        <f t="shared" si="334"/>
        <v>Jul</v>
      </c>
      <c r="P3566" s="19">
        <f t="shared" si="335"/>
        <v>42583.583333333336</v>
      </c>
      <c r="Q3566" t="b">
        <v>0</v>
      </c>
      <c r="R3566">
        <v>17</v>
      </c>
      <c r="S3566" t="b">
        <v>1</v>
      </c>
      <c r="T3566" t="s">
        <v>8271</v>
      </c>
      <c r="U3566" s="8">
        <v>1.0049999999999999</v>
      </c>
      <c r="V3566" s="17">
        <f t="shared" si="330"/>
        <v>59.117647058823529</v>
      </c>
      <c r="W3566" t="s">
        <v>8317</v>
      </c>
      <c r="X3566" t="s">
        <v>8318</v>
      </c>
    </row>
    <row r="3567" spans="1:24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21">
        <f t="shared" si="331"/>
        <v>42236.414918981478</v>
      </c>
      <c r="L3567" s="24">
        <v>42236.414918981478</v>
      </c>
      <c r="M3567" s="27">
        <f t="shared" si="332"/>
        <v>8</v>
      </c>
      <c r="N3567" s="27">
        <f t="shared" si="333"/>
        <v>2015</v>
      </c>
      <c r="O3567" s="25" t="str">
        <f t="shared" si="334"/>
        <v>Aug</v>
      </c>
      <c r="P3567" s="19">
        <f t="shared" si="335"/>
        <v>42282.458333333336</v>
      </c>
      <c r="Q3567" t="b">
        <v>0</v>
      </c>
      <c r="R3567">
        <v>12</v>
      </c>
      <c r="S3567" t="b">
        <v>1</v>
      </c>
      <c r="T3567" t="s">
        <v>8271</v>
      </c>
      <c r="U3567" s="8">
        <v>1.3055555555555556</v>
      </c>
      <c r="V3567" s="17">
        <f t="shared" si="330"/>
        <v>97.916666666666671</v>
      </c>
      <c r="W3567" t="s">
        <v>8317</v>
      </c>
      <c r="X3567" t="s">
        <v>8318</v>
      </c>
    </row>
    <row r="3568" spans="1:24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21">
        <f t="shared" si="331"/>
        <v>41974.534814814811</v>
      </c>
      <c r="L3568" s="24">
        <v>41974.534814814811</v>
      </c>
      <c r="M3568" s="27">
        <f t="shared" si="332"/>
        <v>12</v>
      </c>
      <c r="N3568" s="27">
        <f t="shared" si="333"/>
        <v>2014</v>
      </c>
      <c r="O3568" s="25" t="str">
        <f t="shared" si="334"/>
        <v>Dec</v>
      </c>
      <c r="P3568" s="19">
        <f t="shared" si="335"/>
        <v>42004.534814814811</v>
      </c>
      <c r="Q3568" t="b">
        <v>0</v>
      </c>
      <c r="R3568">
        <v>38</v>
      </c>
      <c r="S3568" t="b">
        <v>1</v>
      </c>
      <c r="T3568" t="s">
        <v>8271</v>
      </c>
      <c r="U3568" s="8">
        <v>1.0475000000000001</v>
      </c>
      <c r="V3568" s="17">
        <f t="shared" si="330"/>
        <v>55.131578947368418</v>
      </c>
      <c r="W3568" t="s">
        <v>8317</v>
      </c>
      <c r="X3568" t="s">
        <v>8318</v>
      </c>
    </row>
    <row r="3569" spans="1:24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21">
        <f t="shared" si="331"/>
        <v>41997.299571759257</v>
      </c>
      <c r="L3569" s="24">
        <v>41997.299571759257</v>
      </c>
      <c r="M3569" s="27">
        <f t="shared" si="332"/>
        <v>12</v>
      </c>
      <c r="N3569" s="27">
        <f t="shared" si="333"/>
        <v>2014</v>
      </c>
      <c r="O3569" s="25" t="str">
        <f t="shared" si="334"/>
        <v>Dec</v>
      </c>
      <c r="P3569" s="19">
        <f t="shared" si="335"/>
        <v>42027.299571759257</v>
      </c>
      <c r="Q3569" t="b">
        <v>0</v>
      </c>
      <c r="R3569">
        <v>41</v>
      </c>
      <c r="S3569" t="b">
        <v>1</v>
      </c>
      <c r="T3569" t="s">
        <v>8271</v>
      </c>
      <c r="U3569" s="8">
        <v>1.0880000000000001</v>
      </c>
      <c r="V3569" s="17">
        <f t="shared" si="330"/>
        <v>26.536585365853657</v>
      </c>
      <c r="W3569" t="s">
        <v>8317</v>
      </c>
      <c r="X3569" t="s">
        <v>8318</v>
      </c>
    </row>
    <row r="3570" spans="1:24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21">
        <f t="shared" si="331"/>
        <v>42135.602361111109</v>
      </c>
      <c r="L3570" s="24">
        <v>42135.602361111109</v>
      </c>
      <c r="M3570" s="27">
        <f t="shared" si="332"/>
        <v>5</v>
      </c>
      <c r="N3570" s="27">
        <f t="shared" si="333"/>
        <v>2015</v>
      </c>
      <c r="O3570" s="25" t="str">
        <f t="shared" si="334"/>
        <v>May</v>
      </c>
      <c r="P3570" s="19">
        <f t="shared" si="335"/>
        <v>42165.602361111109</v>
      </c>
      <c r="Q3570" t="b">
        <v>0</v>
      </c>
      <c r="R3570">
        <v>19</v>
      </c>
      <c r="S3570" t="b">
        <v>1</v>
      </c>
      <c r="T3570" t="s">
        <v>8271</v>
      </c>
      <c r="U3570" s="8">
        <v>1.1100000000000001</v>
      </c>
      <c r="V3570" s="17">
        <f t="shared" si="330"/>
        <v>58.421052631578945</v>
      </c>
      <c r="W3570" t="s">
        <v>8317</v>
      </c>
      <c r="X3570" t="s">
        <v>8318</v>
      </c>
    </row>
    <row r="3571" spans="1:24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21">
        <f t="shared" si="331"/>
        <v>41869.532337962963</v>
      </c>
      <c r="L3571" s="24">
        <v>41869.532337962963</v>
      </c>
      <c r="M3571" s="27">
        <f t="shared" si="332"/>
        <v>8</v>
      </c>
      <c r="N3571" s="27">
        <f t="shared" si="333"/>
        <v>2014</v>
      </c>
      <c r="O3571" s="25" t="str">
        <f t="shared" si="334"/>
        <v>Aug</v>
      </c>
      <c r="P3571" s="19">
        <f t="shared" si="335"/>
        <v>41899.532337962963</v>
      </c>
      <c r="Q3571" t="b">
        <v>0</v>
      </c>
      <c r="R3571">
        <v>41</v>
      </c>
      <c r="S3571" t="b">
        <v>1</v>
      </c>
      <c r="T3571" t="s">
        <v>8271</v>
      </c>
      <c r="U3571" s="8">
        <v>1.0047999999999999</v>
      </c>
      <c r="V3571" s="17">
        <f t="shared" si="330"/>
        <v>122.53658536585365</v>
      </c>
      <c r="W3571" t="s">
        <v>8317</v>
      </c>
      <c r="X3571" t="s">
        <v>8318</v>
      </c>
    </row>
    <row r="3572" spans="1:24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21">
        <f t="shared" si="331"/>
        <v>41982.480277777773</v>
      </c>
      <c r="L3572" s="24">
        <v>41982.48027777778</v>
      </c>
      <c r="M3572" s="27">
        <f t="shared" si="332"/>
        <v>12</v>
      </c>
      <c r="N3572" s="27">
        <f t="shared" si="333"/>
        <v>2014</v>
      </c>
      <c r="O3572" s="25" t="str">
        <f t="shared" si="334"/>
        <v>Dec</v>
      </c>
      <c r="P3572" s="19">
        <f t="shared" si="335"/>
        <v>42012.480277777773</v>
      </c>
      <c r="Q3572" t="b">
        <v>0</v>
      </c>
      <c r="R3572">
        <v>26</v>
      </c>
      <c r="S3572" t="b">
        <v>1</v>
      </c>
      <c r="T3572" t="s">
        <v>8271</v>
      </c>
      <c r="U3572" s="8">
        <v>1.1435</v>
      </c>
      <c r="V3572" s="17">
        <f t="shared" si="330"/>
        <v>87.961538461538467</v>
      </c>
      <c r="W3572" t="s">
        <v>8317</v>
      </c>
      <c r="X3572" t="s">
        <v>8318</v>
      </c>
    </row>
    <row r="3573" spans="1:24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21">
        <f t="shared" si="331"/>
        <v>41976.12364583333</v>
      </c>
      <c r="L3573" s="24">
        <v>41976.123645833337</v>
      </c>
      <c r="M3573" s="27">
        <f t="shared" si="332"/>
        <v>12</v>
      </c>
      <c r="N3573" s="27">
        <f t="shared" si="333"/>
        <v>2014</v>
      </c>
      <c r="O3573" s="25" t="str">
        <f t="shared" si="334"/>
        <v>Dec</v>
      </c>
      <c r="P3573" s="19">
        <f t="shared" si="335"/>
        <v>42004.083333333336</v>
      </c>
      <c r="Q3573" t="b">
        <v>0</v>
      </c>
      <c r="R3573">
        <v>25</v>
      </c>
      <c r="S3573" t="b">
        <v>1</v>
      </c>
      <c r="T3573" t="s">
        <v>8271</v>
      </c>
      <c r="U3573" s="8">
        <v>1.2206666666666666</v>
      </c>
      <c r="V3573" s="17">
        <f t="shared" si="330"/>
        <v>73.239999999999995</v>
      </c>
      <c r="W3573" t="s">
        <v>8317</v>
      </c>
      <c r="X3573" t="s">
        <v>8318</v>
      </c>
    </row>
    <row r="3574" spans="1:24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21">
        <f t="shared" si="331"/>
        <v>41912.650613425925</v>
      </c>
      <c r="L3574" s="24">
        <v>41912.650613425925</v>
      </c>
      <c r="M3574" s="27">
        <f t="shared" si="332"/>
        <v>9</v>
      </c>
      <c r="N3574" s="27">
        <f t="shared" si="333"/>
        <v>2014</v>
      </c>
      <c r="O3574" s="25" t="str">
        <f t="shared" si="334"/>
        <v>Sep</v>
      </c>
      <c r="P3574" s="19">
        <f t="shared" si="335"/>
        <v>41942.650613425925</v>
      </c>
      <c r="Q3574" t="b">
        <v>0</v>
      </c>
      <c r="R3574">
        <v>9</v>
      </c>
      <c r="S3574" t="b">
        <v>1</v>
      </c>
      <c r="T3574" t="s">
        <v>8271</v>
      </c>
      <c r="U3574" s="8">
        <v>1</v>
      </c>
      <c r="V3574" s="17">
        <f t="shared" si="330"/>
        <v>55.555555555555557</v>
      </c>
      <c r="W3574" t="s">
        <v>8317</v>
      </c>
      <c r="X3574" t="s">
        <v>8318</v>
      </c>
    </row>
    <row r="3575" spans="1:24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21">
        <f t="shared" si="331"/>
        <v>42146.36206018518</v>
      </c>
      <c r="L3575" s="24">
        <v>42146.362060185187</v>
      </c>
      <c r="M3575" s="27">
        <f t="shared" si="332"/>
        <v>5</v>
      </c>
      <c r="N3575" s="27">
        <f t="shared" si="333"/>
        <v>2015</v>
      </c>
      <c r="O3575" s="25" t="str">
        <f t="shared" si="334"/>
        <v>May</v>
      </c>
      <c r="P3575" s="19">
        <f t="shared" si="335"/>
        <v>42176.36206018518</v>
      </c>
      <c r="Q3575" t="b">
        <v>0</v>
      </c>
      <c r="R3575">
        <v>78</v>
      </c>
      <c r="S3575" t="b">
        <v>1</v>
      </c>
      <c r="T3575" t="s">
        <v>8271</v>
      </c>
      <c r="U3575" s="8">
        <v>1.028</v>
      </c>
      <c r="V3575" s="17">
        <f t="shared" si="330"/>
        <v>39.53846153846154</v>
      </c>
      <c r="W3575" t="s">
        <v>8317</v>
      </c>
      <c r="X3575" t="s">
        <v>8318</v>
      </c>
    </row>
    <row r="3576" spans="1:24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21">
        <f t="shared" si="331"/>
        <v>41921.167199074072</v>
      </c>
      <c r="L3576" s="24">
        <v>41921.167199074072</v>
      </c>
      <c r="M3576" s="27">
        <f t="shared" si="332"/>
        <v>10</v>
      </c>
      <c r="N3576" s="27">
        <f t="shared" si="333"/>
        <v>2014</v>
      </c>
      <c r="O3576" s="25" t="str">
        <f t="shared" si="334"/>
        <v>Oct</v>
      </c>
      <c r="P3576" s="19">
        <f t="shared" si="335"/>
        <v>41951.208865740737</v>
      </c>
      <c r="Q3576" t="b">
        <v>0</v>
      </c>
      <c r="R3576">
        <v>45</v>
      </c>
      <c r="S3576" t="b">
        <v>1</v>
      </c>
      <c r="T3576" t="s">
        <v>8271</v>
      </c>
      <c r="U3576" s="8">
        <v>1.0612068965517241</v>
      </c>
      <c r="V3576" s="17">
        <f t="shared" si="330"/>
        <v>136.77777777777777</v>
      </c>
      <c r="W3576" t="s">
        <v>8317</v>
      </c>
      <c r="X3576" t="s">
        <v>8318</v>
      </c>
    </row>
    <row r="3577" spans="1:24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21">
        <f t="shared" si="331"/>
        <v>41926.734351851854</v>
      </c>
      <c r="L3577" s="24">
        <v>41926.734351851854</v>
      </c>
      <c r="M3577" s="27">
        <f t="shared" si="332"/>
        <v>10</v>
      </c>
      <c r="N3577" s="27">
        <f t="shared" si="333"/>
        <v>2014</v>
      </c>
      <c r="O3577" s="25" t="str">
        <f t="shared" si="334"/>
        <v>Oct</v>
      </c>
      <c r="P3577" s="19">
        <f t="shared" si="335"/>
        <v>41956.776018518511</v>
      </c>
      <c r="Q3577" t="b">
        <v>0</v>
      </c>
      <c r="R3577">
        <v>102</v>
      </c>
      <c r="S3577" t="b">
        <v>1</v>
      </c>
      <c r="T3577" t="s">
        <v>8271</v>
      </c>
      <c r="U3577" s="8">
        <v>1.0133000000000001</v>
      </c>
      <c r="V3577" s="17">
        <f t="shared" si="330"/>
        <v>99.343137254901961</v>
      </c>
      <c r="W3577" t="s">
        <v>8317</v>
      </c>
      <c r="X3577" t="s">
        <v>8318</v>
      </c>
    </row>
    <row r="3578" spans="1:24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21">
        <f t="shared" si="331"/>
        <v>42561.575543981475</v>
      </c>
      <c r="L3578" s="24">
        <v>42561.575543981482</v>
      </c>
      <c r="M3578" s="27">
        <f t="shared" si="332"/>
        <v>7</v>
      </c>
      <c r="N3578" s="27">
        <f t="shared" si="333"/>
        <v>2016</v>
      </c>
      <c r="O3578" s="25" t="str">
        <f t="shared" si="334"/>
        <v>Jul</v>
      </c>
      <c r="P3578" s="19">
        <f t="shared" si="335"/>
        <v>42592.957638888889</v>
      </c>
      <c r="Q3578" t="b">
        <v>0</v>
      </c>
      <c r="R3578">
        <v>5</v>
      </c>
      <c r="S3578" t="b">
        <v>1</v>
      </c>
      <c r="T3578" t="s">
        <v>8271</v>
      </c>
      <c r="U3578" s="8">
        <v>1</v>
      </c>
      <c r="V3578" s="17">
        <f t="shared" si="330"/>
        <v>20</v>
      </c>
      <c r="W3578" t="s">
        <v>8317</v>
      </c>
      <c r="X3578" t="s">
        <v>8318</v>
      </c>
    </row>
    <row r="3579" spans="1:24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21">
        <f t="shared" si="331"/>
        <v>42649.340902777774</v>
      </c>
      <c r="L3579" s="24">
        <v>42649.340902777774</v>
      </c>
      <c r="M3579" s="27">
        <f t="shared" si="332"/>
        <v>10</v>
      </c>
      <c r="N3579" s="27">
        <f t="shared" si="333"/>
        <v>2016</v>
      </c>
      <c r="O3579" s="25" t="str">
        <f t="shared" si="334"/>
        <v>Oct</v>
      </c>
      <c r="P3579" s="19">
        <f t="shared" si="335"/>
        <v>42709.382569444446</v>
      </c>
      <c r="Q3579" t="b">
        <v>0</v>
      </c>
      <c r="R3579">
        <v>27</v>
      </c>
      <c r="S3579" t="b">
        <v>1</v>
      </c>
      <c r="T3579" t="s">
        <v>8271</v>
      </c>
      <c r="U3579" s="8">
        <v>1.3</v>
      </c>
      <c r="V3579" s="17">
        <f t="shared" si="330"/>
        <v>28.888888888888889</v>
      </c>
      <c r="W3579" t="s">
        <v>8317</v>
      </c>
      <c r="X3579" t="s">
        <v>8318</v>
      </c>
    </row>
    <row r="3580" spans="1:24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21">
        <f t="shared" si="331"/>
        <v>42093.578506944446</v>
      </c>
      <c r="L3580" s="24">
        <v>42093.578506944446</v>
      </c>
      <c r="M3580" s="27">
        <f t="shared" si="332"/>
        <v>3</v>
      </c>
      <c r="N3580" s="27">
        <f t="shared" si="333"/>
        <v>2015</v>
      </c>
      <c r="O3580" s="25" t="str">
        <f t="shared" si="334"/>
        <v>Mar</v>
      </c>
      <c r="P3580" s="19">
        <f t="shared" si="335"/>
        <v>42120.061111111114</v>
      </c>
      <c r="Q3580" t="b">
        <v>0</v>
      </c>
      <c r="R3580">
        <v>37</v>
      </c>
      <c r="S3580" t="b">
        <v>1</v>
      </c>
      <c r="T3580" t="s">
        <v>8271</v>
      </c>
      <c r="U3580" s="8">
        <v>1.0001333333333333</v>
      </c>
      <c r="V3580" s="17">
        <f t="shared" si="330"/>
        <v>40.545945945945945</v>
      </c>
      <c r="W3580" t="s">
        <v>8317</v>
      </c>
      <c r="X3580" t="s">
        <v>8318</v>
      </c>
    </row>
    <row r="3581" spans="1:24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21">
        <f t="shared" si="331"/>
        <v>42460.525196759256</v>
      </c>
      <c r="L3581" s="24">
        <v>42460.525196759256</v>
      </c>
      <c r="M3581" s="27">
        <f t="shared" si="332"/>
        <v>3</v>
      </c>
      <c r="N3581" s="27">
        <f t="shared" si="333"/>
        <v>2016</v>
      </c>
      <c r="O3581" s="25" t="str">
        <f t="shared" si="334"/>
        <v>Mar</v>
      </c>
      <c r="P3581" s="19">
        <f t="shared" si="335"/>
        <v>42490.525196759256</v>
      </c>
      <c r="Q3581" t="b">
        <v>0</v>
      </c>
      <c r="R3581">
        <v>14</v>
      </c>
      <c r="S3581" t="b">
        <v>1</v>
      </c>
      <c r="T3581" t="s">
        <v>8271</v>
      </c>
      <c r="U3581" s="8">
        <v>1</v>
      </c>
      <c r="V3581" s="17">
        <f t="shared" si="330"/>
        <v>35.714285714285715</v>
      </c>
      <c r="W3581" t="s">
        <v>8317</v>
      </c>
      <c r="X3581" t="s">
        <v>8318</v>
      </c>
    </row>
    <row r="3582" spans="1:24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21">
        <f t="shared" si="331"/>
        <v>42430.553888888891</v>
      </c>
      <c r="L3582" s="24">
        <v>42430.553888888891</v>
      </c>
      <c r="M3582" s="27">
        <f t="shared" si="332"/>
        <v>3</v>
      </c>
      <c r="N3582" s="27">
        <f t="shared" si="333"/>
        <v>2016</v>
      </c>
      <c r="O3582" s="25" t="str">
        <f t="shared" si="334"/>
        <v>Mar</v>
      </c>
      <c r="P3582" s="19">
        <f t="shared" si="335"/>
        <v>42460.51222222222</v>
      </c>
      <c r="Q3582" t="b">
        <v>0</v>
      </c>
      <c r="R3582">
        <v>27</v>
      </c>
      <c r="S3582" t="b">
        <v>1</v>
      </c>
      <c r="T3582" t="s">
        <v>8271</v>
      </c>
      <c r="U3582" s="8">
        <v>1.1388888888888888</v>
      </c>
      <c r="V3582" s="17">
        <f t="shared" si="330"/>
        <v>37.962962962962962</v>
      </c>
      <c r="W3582" t="s">
        <v>8317</v>
      </c>
      <c r="X3582" t="s">
        <v>8318</v>
      </c>
    </row>
    <row r="3583" spans="1:24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21">
        <f t="shared" si="331"/>
        <v>42025.967847222222</v>
      </c>
      <c r="L3583" s="24">
        <v>42025.967847222222</v>
      </c>
      <c r="M3583" s="27">
        <f t="shared" si="332"/>
        <v>1</v>
      </c>
      <c r="N3583" s="27">
        <f t="shared" si="333"/>
        <v>2015</v>
      </c>
      <c r="O3583" s="25" t="str">
        <f t="shared" si="334"/>
        <v>Jan</v>
      </c>
      <c r="P3583" s="19">
        <f t="shared" si="335"/>
        <v>42063.999305555553</v>
      </c>
      <c r="Q3583" t="b">
        <v>0</v>
      </c>
      <c r="R3583">
        <v>45</v>
      </c>
      <c r="S3583" t="b">
        <v>1</v>
      </c>
      <c r="T3583" t="s">
        <v>8271</v>
      </c>
      <c r="U3583" s="8">
        <v>1</v>
      </c>
      <c r="V3583" s="17">
        <f t="shared" si="330"/>
        <v>33.333333333333336</v>
      </c>
      <c r="W3583" t="s">
        <v>8317</v>
      </c>
      <c r="X3583" t="s">
        <v>8318</v>
      </c>
    </row>
    <row r="3584" spans="1:24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21">
        <f t="shared" si="331"/>
        <v>41836.26284722222</v>
      </c>
      <c r="L3584" s="24">
        <v>41836.26284722222</v>
      </c>
      <c r="M3584" s="27">
        <f t="shared" si="332"/>
        <v>7</v>
      </c>
      <c r="N3584" s="27">
        <f t="shared" si="333"/>
        <v>2014</v>
      </c>
      <c r="O3584" s="25" t="str">
        <f t="shared" si="334"/>
        <v>Jul</v>
      </c>
      <c r="P3584" s="19">
        <f t="shared" si="335"/>
        <v>41850.26284722222</v>
      </c>
      <c r="Q3584" t="b">
        <v>0</v>
      </c>
      <c r="R3584">
        <v>49</v>
      </c>
      <c r="S3584" t="b">
        <v>1</v>
      </c>
      <c r="T3584" t="s">
        <v>8271</v>
      </c>
      <c r="U3584" s="8">
        <v>2.87</v>
      </c>
      <c r="V3584" s="17">
        <f t="shared" si="330"/>
        <v>58.571428571428569</v>
      </c>
      <c r="W3584" t="s">
        <v>8317</v>
      </c>
      <c r="X3584" t="s">
        <v>8318</v>
      </c>
    </row>
    <row r="3585" spans="1:24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21">
        <f t="shared" si="331"/>
        <v>42450.887523148143</v>
      </c>
      <c r="L3585" s="24">
        <v>42450.887523148151</v>
      </c>
      <c r="M3585" s="27">
        <f t="shared" si="332"/>
        <v>3</v>
      </c>
      <c r="N3585" s="27">
        <f t="shared" si="333"/>
        <v>2016</v>
      </c>
      <c r="O3585" s="25" t="str">
        <f t="shared" si="334"/>
        <v>Mar</v>
      </c>
      <c r="P3585" s="19">
        <f t="shared" si="335"/>
        <v>42464.887523148143</v>
      </c>
      <c r="Q3585" t="b">
        <v>0</v>
      </c>
      <c r="R3585">
        <v>24</v>
      </c>
      <c r="S3585" t="b">
        <v>1</v>
      </c>
      <c r="T3585" t="s">
        <v>8271</v>
      </c>
      <c r="U3585" s="8">
        <v>1.085</v>
      </c>
      <c r="V3585" s="17">
        <f t="shared" si="330"/>
        <v>135.625</v>
      </c>
      <c r="W3585" t="s">
        <v>8317</v>
      </c>
      <c r="X3585" t="s">
        <v>8318</v>
      </c>
    </row>
    <row r="3586" spans="1:24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21">
        <f t="shared" si="331"/>
        <v>42418.217650462961</v>
      </c>
      <c r="L3586" s="24">
        <v>42418.217650462961</v>
      </c>
      <c r="M3586" s="27">
        <f t="shared" si="332"/>
        <v>2</v>
      </c>
      <c r="N3586" s="27">
        <f t="shared" si="333"/>
        <v>2016</v>
      </c>
      <c r="O3586" s="25" t="str">
        <f t="shared" si="334"/>
        <v>Feb</v>
      </c>
      <c r="P3586" s="19">
        <f t="shared" si="335"/>
        <v>42478.175983796296</v>
      </c>
      <c r="Q3586" t="b">
        <v>0</v>
      </c>
      <c r="R3586">
        <v>112</v>
      </c>
      <c r="S3586" t="b">
        <v>1</v>
      </c>
      <c r="T3586" t="s">
        <v>8271</v>
      </c>
      <c r="U3586" s="8">
        <v>1.155</v>
      </c>
      <c r="V3586" s="17">
        <f t="shared" ref="V3586:V3649" si="336">E3586/R3586</f>
        <v>30.9375</v>
      </c>
      <c r="W3586" t="s">
        <v>8317</v>
      </c>
      <c r="X3586" t="s">
        <v>8318</v>
      </c>
    </row>
    <row r="3587" spans="1:24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21">
        <f t="shared" ref="K3587:K3650" si="337">(J3586/86400)+25569+(-5/24)</f>
        <v>42168.108148148145</v>
      </c>
      <c r="L3587" s="24">
        <v>42168.108148148145</v>
      </c>
      <c r="M3587" s="27">
        <f t="shared" ref="M3587:M3650" si="338">MONTH(L3587)</f>
        <v>6</v>
      </c>
      <c r="N3587" s="27">
        <f t="shared" ref="N3587:N3650" si="339">YEAR(L3587)</f>
        <v>2015</v>
      </c>
      <c r="O3587" s="25" t="str">
        <f t="shared" ref="O3587:O3650" si="340">VLOOKUP($M3587,$AI$3:$AJ$14,2,FALSE)</f>
        <v>Jun</v>
      </c>
      <c r="P3587" s="19">
        <f t="shared" ref="P3587:P3650" si="341">(I3586/86400)+25569+(-5/24)</f>
        <v>42198.108148148145</v>
      </c>
      <c r="Q3587" t="b">
        <v>0</v>
      </c>
      <c r="R3587">
        <v>23</v>
      </c>
      <c r="S3587" t="b">
        <v>1</v>
      </c>
      <c r="T3587" t="s">
        <v>8271</v>
      </c>
      <c r="U3587" s="8">
        <v>1.1911764705882353</v>
      </c>
      <c r="V3587" s="17">
        <f t="shared" si="336"/>
        <v>176.08695652173913</v>
      </c>
      <c r="W3587" t="s">
        <v>8317</v>
      </c>
      <c r="X3587" t="s">
        <v>8318</v>
      </c>
    </row>
    <row r="3588" spans="1:24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21">
        <f t="shared" si="337"/>
        <v>41964.507986111108</v>
      </c>
      <c r="L3588" s="24">
        <v>41964.507986111108</v>
      </c>
      <c r="M3588" s="27">
        <f t="shared" si="338"/>
        <v>11</v>
      </c>
      <c r="N3588" s="27">
        <f t="shared" si="339"/>
        <v>2014</v>
      </c>
      <c r="O3588" s="25" t="str">
        <f t="shared" si="340"/>
        <v>Nov</v>
      </c>
      <c r="P3588" s="19">
        <f t="shared" si="341"/>
        <v>41994.507986111108</v>
      </c>
      <c r="Q3588" t="b">
        <v>0</v>
      </c>
      <c r="R3588">
        <v>54</v>
      </c>
      <c r="S3588" t="b">
        <v>1</v>
      </c>
      <c r="T3588" t="s">
        <v>8271</v>
      </c>
      <c r="U3588" s="8">
        <v>1.0942666666666667</v>
      </c>
      <c r="V3588" s="17">
        <f t="shared" si="336"/>
        <v>151.9814814814815</v>
      </c>
      <c r="W3588" t="s">
        <v>8317</v>
      </c>
      <c r="X3588" t="s">
        <v>8318</v>
      </c>
    </row>
    <row r="3589" spans="1:24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21">
        <f t="shared" si="337"/>
        <v>42576.489236111105</v>
      </c>
      <c r="L3589" s="24">
        <v>42576.489236111112</v>
      </c>
      <c r="M3589" s="27">
        <f t="shared" si="338"/>
        <v>7</v>
      </c>
      <c r="N3589" s="27">
        <f t="shared" si="339"/>
        <v>2016</v>
      </c>
      <c r="O3589" s="25" t="str">
        <f t="shared" si="340"/>
        <v>Jul</v>
      </c>
      <c r="P3589" s="19">
        <f t="shared" si="341"/>
        <v>42636.489236111105</v>
      </c>
      <c r="Q3589" t="b">
        <v>0</v>
      </c>
      <c r="R3589">
        <v>28</v>
      </c>
      <c r="S3589" t="b">
        <v>1</v>
      </c>
      <c r="T3589" t="s">
        <v>8271</v>
      </c>
      <c r="U3589" s="8">
        <v>1.266</v>
      </c>
      <c r="V3589" s="17">
        <f t="shared" si="336"/>
        <v>22.607142857142858</v>
      </c>
      <c r="W3589" t="s">
        <v>8317</v>
      </c>
      <c r="X3589" t="s">
        <v>8318</v>
      </c>
    </row>
    <row r="3590" spans="1:24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21">
        <f t="shared" si="337"/>
        <v>42503.331643518519</v>
      </c>
      <c r="L3590" s="24">
        <v>42503.331643518519</v>
      </c>
      <c r="M3590" s="27">
        <f t="shared" si="338"/>
        <v>5</v>
      </c>
      <c r="N3590" s="27">
        <f t="shared" si="339"/>
        <v>2016</v>
      </c>
      <c r="O3590" s="25" t="str">
        <f t="shared" si="340"/>
        <v>May</v>
      </c>
      <c r="P3590" s="19">
        <f t="shared" si="341"/>
        <v>42548.583333333336</v>
      </c>
      <c r="Q3590" t="b">
        <v>0</v>
      </c>
      <c r="R3590">
        <v>11</v>
      </c>
      <c r="S3590" t="b">
        <v>1</v>
      </c>
      <c r="T3590" t="s">
        <v>8271</v>
      </c>
      <c r="U3590" s="8">
        <v>1.0049999999999999</v>
      </c>
      <c r="V3590" s="17">
        <f t="shared" si="336"/>
        <v>18.272727272727273</v>
      </c>
      <c r="W3590" t="s">
        <v>8317</v>
      </c>
      <c r="X3590" t="s">
        <v>8318</v>
      </c>
    </row>
    <row r="3591" spans="1:24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21">
        <f t="shared" si="337"/>
        <v>42101.620486111111</v>
      </c>
      <c r="L3591" s="24">
        <v>42101.620486111111</v>
      </c>
      <c r="M3591" s="27">
        <f t="shared" si="338"/>
        <v>4</v>
      </c>
      <c r="N3591" s="27">
        <f t="shared" si="339"/>
        <v>2015</v>
      </c>
      <c r="O3591" s="25" t="str">
        <f t="shared" si="340"/>
        <v>Apr</v>
      </c>
      <c r="P3591" s="19">
        <f t="shared" si="341"/>
        <v>42123.749999999993</v>
      </c>
      <c r="Q3591" t="b">
        <v>0</v>
      </c>
      <c r="R3591">
        <v>62</v>
      </c>
      <c r="S3591" t="b">
        <v>1</v>
      </c>
      <c r="T3591" t="s">
        <v>8271</v>
      </c>
      <c r="U3591" s="8">
        <v>1.2749999999999999</v>
      </c>
      <c r="V3591" s="17">
        <f t="shared" si="336"/>
        <v>82.258064516129039</v>
      </c>
      <c r="W3591" t="s">
        <v>8317</v>
      </c>
      <c r="X3591" t="s">
        <v>8318</v>
      </c>
    </row>
    <row r="3592" spans="1:24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21">
        <f t="shared" si="337"/>
        <v>42125.439201388886</v>
      </c>
      <c r="L3592" s="24">
        <v>42125.439201388886</v>
      </c>
      <c r="M3592" s="27">
        <f t="shared" si="338"/>
        <v>5</v>
      </c>
      <c r="N3592" s="27">
        <f t="shared" si="339"/>
        <v>2015</v>
      </c>
      <c r="O3592" s="25" t="str">
        <f t="shared" si="340"/>
        <v>May</v>
      </c>
      <c r="P3592" s="19">
        <f t="shared" si="341"/>
        <v>42150.439201388886</v>
      </c>
      <c r="Q3592" t="b">
        <v>0</v>
      </c>
      <c r="R3592">
        <v>73</v>
      </c>
      <c r="S3592" t="b">
        <v>1</v>
      </c>
      <c r="T3592" t="s">
        <v>8271</v>
      </c>
      <c r="U3592" s="8">
        <v>1.0005999999999999</v>
      </c>
      <c r="V3592" s="17">
        <f t="shared" si="336"/>
        <v>68.534246575342465</v>
      </c>
      <c r="W3592" t="s">
        <v>8317</v>
      </c>
      <c r="X3592" t="s">
        <v>8318</v>
      </c>
    </row>
    <row r="3593" spans="1:24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21">
        <f t="shared" si="337"/>
        <v>41902.125393518516</v>
      </c>
      <c r="L3593" s="24">
        <v>41902.125393518516</v>
      </c>
      <c r="M3593" s="27">
        <f t="shared" si="338"/>
        <v>9</v>
      </c>
      <c r="N3593" s="27">
        <f t="shared" si="339"/>
        <v>2014</v>
      </c>
      <c r="O3593" s="25" t="str">
        <f t="shared" si="340"/>
        <v>Sep</v>
      </c>
      <c r="P3593" s="19">
        <f t="shared" si="341"/>
        <v>41932.125393518516</v>
      </c>
      <c r="Q3593" t="b">
        <v>0</v>
      </c>
      <c r="R3593">
        <v>18</v>
      </c>
      <c r="S3593" t="b">
        <v>1</v>
      </c>
      <c r="T3593" t="s">
        <v>8271</v>
      </c>
      <c r="U3593" s="8">
        <v>1.75</v>
      </c>
      <c r="V3593" s="17">
        <f t="shared" si="336"/>
        <v>68.055555555555557</v>
      </c>
      <c r="W3593" t="s">
        <v>8317</v>
      </c>
      <c r="X3593" t="s">
        <v>8318</v>
      </c>
    </row>
    <row r="3594" spans="1:24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21">
        <f t="shared" si="337"/>
        <v>42003.74009259259</v>
      </c>
      <c r="L3594" s="24">
        <v>42003.74009259259</v>
      </c>
      <c r="M3594" s="27">
        <f t="shared" si="338"/>
        <v>12</v>
      </c>
      <c r="N3594" s="27">
        <f t="shared" si="339"/>
        <v>2014</v>
      </c>
      <c r="O3594" s="25" t="str">
        <f t="shared" si="340"/>
        <v>Dec</v>
      </c>
      <c r="P3594" s="19">
        <f t="shared" si="341"/>
        <v>42027.999305555553</v>
      </c>
      <c r="Q3594" t="b">
        <v>0</v>
      </c>
      <c r="R3594">
        <v>35</v>
      </c>
      <c r="S3594" t="b">
        <v>1</v>
      </c>
      <c r="T3594" t="s">
        <v>8271</v>
      </c>
      <c r="U3594" s="8">
        <v>1.2725</v>
      </c>
      <c r="V3594" s="17">
        <f t="shared" si="336"/>
        <v>72.714285714285708</v>
      </c>
      <c r="W3594" t="s">
        <v>8317</v>
      </c>
      <c r="X3594" t="s">
        <v>8318</v>
      </c>
    </row>
    <row r="3595" spans="1:24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21">
        <f t="shared" si="337"/>
        <v>41988.621608796289</v>
      </c>
      <c r="L3595" s="24">
        <v>41988.621608796297</v>
      </c>
      <c r="M3595" s="27">
        <f t="shared" si="338"/>
        <v>12</v>
      </c>
      <c r="N3595" s="27">
        <f t="shared" si="339"/>
        <v>2014</v>
      </c>
      <c r="O3595" s="25" t="str">
        <f t="shared" si="340"/>
        <v>Dec</v>
      </c>
      <c r="P3595" s="19">
        <f t="shared" si="341"/>
        <v>42045.999305555553</v>
      </c>
      <c r="Q3595" t="b">
        <v>0</v>
      </c>
      <c r="R3595">
        <v>43</v>
      </c>
      <c r="S3595" t="b">
        <v>1</v>
      </c>
      <c r="T3595" t="s">
        <v>8271</v>
      </c>
      <c r="U3595" s="8">
        <v>1.1063333333333334</v>
      </c>
      <c r="V3595" s="17">
        <f t="shared" si="336"/>
        <v>77.186046511627907</v>
      </c>
      <c r="W3595" t="s">
        <v>8317</v>
      </c>
      <c r="X3595" t="s">
        <v>8318</v>
      </c>
    </row>
    <row r="3596" spans="1:24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21">
        <f t="shared" si="337"/>
        <v>41974.690266203703</v>
      </c>
      <c r="L3596" s="24">
        <v>41974.690266203703</v>
      </c>
      <c r="M3596" s="27">
        <f t="shared" si="338"/>
        <v>12</v>
      </c>
      <c r="N3596" s="27">
        <f t="shared" si="339"/>
        <v>2014</v>
      </c>
      <c r="O3596" s="25" t="str">
        <f t="shared" si="340"/>
        <v>Dec</v>
      </c>
      <c r="P3596" s="19">
        <f t="shared" si="341"/>
        <v>42009.643055555549</v>
      </c>
      <c r="Q3596" t="b">
        <v>0</v>
      </c>
      <c r="R3596">
        <v>36</v>
      </c>
      <c r="S3596" t="b">
        <v>1</v>
      </c>
      <c r="T3596" t="s">
        <v>8271</v>
      </c>
      <c r="U3596" s="8">
        <v>1.2593749999999999</v>
      </c>
      <c r="V3596" s="17">
        <f t="shared" si="336"/>
        <v>55.972222222222221</v>
      </c>
      <c r="W3596" t="s">
        <v>8317</v>
      </c>
      <c r="X3596" t="s">
        <v>8318</v>
      </c>
    </row>
    <row r="3597" spans="1:24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21">
        <f t="shared" si="337"/>
        <v>42591.858587962961</v>
      </c>
      <c r="L3597" s="24">
        <v>42591.858587962961</v>
      </c>
      <c r="M3597" s="27">
        <f t="shared" si="338"/>
        <v>8</v>
      </c>
      <c r="N3597" s="27">
        <f t="shared" si="339"/>
        <v>2016</v>
      </c>
      <c r="O3597" s="25" t="str">
        <f t="shared" si="340"/>
        <v>Aug</v>
      </c>
      <c r="P3597" s="19">
        <f t="shared" si="341"/>
        <v>42616.858587962961</v>
      </c>
      <c r="Q3597" t="b">
        <v>0</v>
      </c>
      <c r="R3597">
        <v>62</v>
      </c>
      <c r="S3597" t="b">
        <v>1</v>
      </c>
      <c r="T3597" t="s">
        <v>8271</v>
      </c>
      <c r="U3597" s="8">
        <v>1.1850000000000001</v>
      </c>
      <c r="V3597" s="17">
        <f t="shared" si="336"/>
        <v>49.693548387096776</v>
      </c>
      <c r="W3597" t="s">
        <v>8317</v>
      </c>
      <c r="X3597" t="s">
        <v>8318</v>
      </c>
    </row>
    <row r="3598" spans="1:24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21">
        <f t="shared" si="337"/>
        <v>42049.800034722219</v>
      </c>
      <c r="L3598" s="24">
        <v>42049.800034722219</v>
      </c>
      <c r="M3598" s="27">
        <f t="shared" si="338"/>
        <v>2</v>
      </c>
      <c r="N3598" s="27">
        <f t="shared" si="339"/>
        <v>2015</v>
      </c>
      <c r="O3598" s="25" t="str">
        <f t="shared" si="340"/>
        <v>Feb</v>
      </c>
      <c r="P3598" s="19">
        <f t="shared" si="341"/>
        <v>42076.082638888889</v>
      </c>
      <c r="Q3598" t="b">
        <v>0</v>
      </c>
      <c r="R3598">
        <v>15</v>
      </c>
      <c r="S3598" t="b">
        <v>1</v>
      </c>
      <c r="T3598" t="s">
        <v>8271</v>
      </c>
      <c r="U3598" s="8">
        <v>1.0772727272727274</v>
      </c>
      <c r="V3598" s="17">
        <f t="shared" si="336"/>
        <v>79</v>
      </c>
      <c r="W3598" t="s">
        <v>8317</v>
      </c>
      <c r="X3598" t="s">
        <v>8318</v>
      </c>
    </row>
    <row r="3599" spans="1:24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21">
        <f t="shared" si="337"/>
        <v>41856.506736111107</v>
      </c>
      <c r="L3599" s="24">
        <v>41856.506736111114</v>
      </c>
      <c r="M3599" s="27">
        <f t="shared" si="338"/>
        <v>8</v>
      </c>
      <c r="N3599" s="27">
        <f t="shared" si="339"/>
        <v>2014</v>
      </c>
      <c r="O3599" s="25" t="str">
        <f t="shared" si="340"/>
        <v>Aug</v>
      </c>
      <c r="P3599" s="19">
        <f t="shared" si="341"/>
        <v>41877.506736111107</v>
      </c>
      <c r="Q3599" t="b">
        <v>0</v>
      </c>
      <c r="R3599">
        <v>33</v>
      </c>
      <c r="S3599" t="b">
        <v>1</v>
      </c>
      <c r="T3599" t="s">
        <v>8271</v>
      </c>
      <c r="U3599" s="8">
        <v>1.026</v>
      </c>
      <c r="V3599" s="17">
        <f t="shared" si="336"/>
        <v>77.727272727272734</v>
      </c>
      <c r="W3599" t="s">
        <v>8317</v>
      </c>
      <c r="X3599" t="s">
        <v>8318</v>
      </c>
    </row>
    <row r="3600" spans="1:24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21">
        <f t="shared" si="337"/>
        <v>42417.377199074072</v>
      </c>
      <c r="L3600" s="24">
        <v>42417.377199074072</v>
      </c>
      <c r="M3600" s="27">
        <f t="shared" si="338"/>
        <v>2</v>
      </c>
      <c r="N3600" s="27">
        <f t="shared" si="339"/>
        <v>2016</v>
      </c>
      <c r="O3600" s="25" t="str">
        <f t="shared" si="340"/>
        <v>Feb</v>
      </c>
      <c r="P3600" s="19">
        <f t="shared" si="341"/>
        <v>42432.040972222218</v>
      </c>
      <c r="Q3600" t="b">
        <v>0</v>
      </c>
      <c r="R3600">
        <v>27</v>
      </c>
      <c r="S3600" t="b">
        <v>1</v>
      </c>
      <c r="T3600" t="s">
        <v>8271</v>
      </c>
      <c r="U3600" s="8">
        <v>1.101</v>
      </c>
      <c r="V3600" s="17">
        <f t="shared" si="336"/>
        <v>40.777777777777779</v>
      </c>
      <c r="W3600" t="s">
        <v>8317</v>
      </c>
      <c r="X3600" t="s">
        <v>8318</v>
      </c>
    </row>
    <row r="3601" spans="1:24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21">
        <f t="shared" si="337"/>
        <v>41866.590532407405</v>
      </c>
      <c r="L3601" s="24">
        <v>41866.590532407405</v>
      </c>
      <c r="M3601" s="27">
        <f t="shared" si="338"/>
        <v>8</v>
      </c>
      <c r="N3601" s="27">
        <f t="shared" si="339"/>
        <v>2014</v>
      </c>
      <c r="O3601" s="25" t="str">
        <f t="shared" si="340"/>
        <v>Aug</v>
      </c>
      <c r="P3601" s="19">
        <f t="shared" si="341"/>
        <v>41884.999305555553</v>
      </c>
      <c r="Q3601" t="b">
        <v>0</v>
      </c>
      <c r="R3601">
        <v>17</v>
      </c>
      <c r="S3601" t="b">
        <v>1</v>
      </c>
      <c r="T3601" t="s">
        <v>8271</v>
      </c>
      <c r="U3601" s="8">
        <v>2.02</v>
      </c>
      <c r="V3601" s="17">
        <f t="shared" si="336"/>
        <v>59.411764705882355</v>
      </c>
      <c r="W3601" t="s">
        <v>8317</v>
      </c>
      <c r="X3601" t="s">
        <v>8318</v>
      </c>
    </row>
    <row r="3602" spans="1:24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21">
        <f t="shared" si="337"/>
        <v>42220.586539351854</v>
      </c>
      <c r="L3602" s="24">
        <v>42220.586539351854</v>
      </c>
      <c r="M3602" s="27">
        <f t="shared" si="338"/>
        <v>8</v>
      </c>
      <c r="N3602" s="27">
        <f t="shared" si="339"/>
        <v>2015</v>
      </c>
      <c r="O3602" s="25" t="str">
        <f t="shared" si="340"/>
        <v>Aug</v>
      </c>
      <c r="P3602" s="19">
        <f t="shared" si="341"/>
        <v>42245.791666666664</v>
      </c>
      <c r="Q3602" t="b">
        <v>0</v>
      </c>
      <c r="R3602">
        <v>4</v>
      </c>
      <c r="S3602" t="b">
        <v>1</v>
      </c>
      <c r="T3602" t="s">
        <v>8271</v>
      </c>
      <c r="U3602" s="8">
        <v>1.3</v>
      </c>
      <c r="V3602" s="17">
        <f t="shared" si="336"/>
        <v>3.25</v>
      </c>
      <c r="W3602" t="s">
        <v>8317</v>
      </c>
      <c r="X3602" t="s">
        <v>8318</v>
      </c>
    </row>
    <row r="3603" spans="1:24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21">
        <f t="shared" si="337"/>
        <v>42628.640787037039</v>
      </c>
      <c r="L3603" s="24">
        <v>42628.640787037039</v>
      </c>
      <c r="M3603" s="27">
        <f t="shared" si="338"/>
        <v>9</v>
      </c>
      <c r="N3603" s="27">
        <f t="shared" si="339"/>
        <v>2016</v>
      </c>
      <c r="O3603" s="25" t="str">
        <f t="shared" si="340"/>
        <v>Sep</v>
      </c>
      <c r="P3603" s="19">
        <f t="shared" si="341"/>
        <v>42656.640787037039</v>
      </c>
      <c r="Q3603" t="b">
        <v>0</v>
      </c>
      <c r="R3603">
        <v>53</v>
      </c>
      <c r="S3603" t="b">
        <v>1</v>
      </c>
      <c r="T3603" t="s">
        <v>8271</v>
      </c>
      <c r="U3603" s="8">
        <v>1.0435000000000001</v>
      </c>
      <c r="V3603" s="17">
        <f t="shared" si="336"/>
        <v>39.377358490566039</v>
      </c>
      <c r="W3603" t="s">
        <v>8317</v>
      </c>
      <c r="X3603" t="s">
        <v>8318</v>
      </c>
    </row>
    <row r="3604" spans="1:24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21">
        <f t="shared" si="337"/>
        <v>41990.790300925924</v>
      </c>
      <c r="L3604" s="24">
        <v>41990.790300925924</v>
      </c>
      <c r="M3604" s="27">
        <f t="shared" si="338"/>
        <v>12</v>
      </c>
      <c r="N3604" s="27">
        <f t="shared" si="339"/>
        <v>2014</v>
      </c>
      <c r="O3604" s="25" t="str">
        <f t="shared" si="340"/>
        <v>Dec</v>
      </c>
      <c r="P3604" s="19">
        <f t="shared" si="341"/>
        <v>42020.790300925924</v>
      </c>
      <c r="Q3604" t="b">
        <v>0</v>
      </c>
      <c r="R3604">
        <v>49</v>
      </c>
      <c r="S3604" t="b">
        <v>1</v>
      </c>
      <c r="T3604" t="s">
        <v>8271</v>
      </c>
      <c r="U3604" s="8">
        <v>1.0004999999999999</v>
      </c>
      <c r="V3604" s="17">
        <f t="shared" si="336"/>
        <v>81.673469387755105</v>
      </c>
      <c r="W3604" t="s">
        <v>8317</v>
      </c>
      <c r="X3604" t="s">
        <v>8318</v>
      </c>
    </row>
    <row r="3605" spans="1:24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21">
        <f t="shared" si="337"/>
        <v>42447.68609953703</v>
      </c>
      <c r="L3605" s="24">
        <v>42447.686099537037</v>
      </c>
      <c r="M3605" s="27">
        <f t="shared" si="338"/>
        <v>3</v>
      </c>
      <c r="N3605" s="27">
        <f t="shared" si="339"/>
        <v>2016</v>
      </c>
      <c r="O3605" s="25" t="str">
        <f t="shared" si="340"/>
        <v>Mar</v>
      </c>
      <c r="P3605" s="19">
        <f t="shared" si="341"/>
        <v>42507.68609953703</v>
      </c>
      <c r="Q3605" t="b">
        <v>0</v>
      </c>
      <c r="R3605">
        <v>57</v>
      </c>
      <c r="S3605" t="b">
        <v>1</v>
      </c>
      <c r="T3605" t="s">
        <v>8271</v>
      </c>
      <c r="U3605" s="8">
        <v>1.7066666666666668</v>
      </c>
      <c r="V3605" s="17">
        <f t="shared" si="336"/>
        <v>44.912280701754383</v>
      </c>
      <c r="W3605" t="s">
        <v>8317</v>
      </c>
      <c r="X3605" t="s">
        <v>8318</v>
      </c>
    </row>
    <row r="3606" spans="1:24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21">
        <f t="shared" si="337"/>
        <v>42283.656018518515</v>
      </c>
      <c r="L3606" s="24">
        <v>42283.656018518515</v>
      </c>
      <c r="M3606" s="27">
        <f t="shared" si="338"/>
        <v>10</v>
      </c>
      <c r="N3606" s="27">
        <f t="shared" si="339"/>
        <v>2015</v>
      </c>
      <c r="O3606" s="25" t="str">
        <f t="shared" si="340"/>
        <v>Oct</v>
      </c>
      <c r="P3606" s="19">
        <f t="shared" si="341"/>
        <v>42313.697685185187</v>
      </c>
      <c r="Q3606" t="b">
        <v>0</v>
      </c>
      <c r="R3606">
        <v>69</v>
      </c>
      <c r="S3606" t="b">
        <v>1</v>
      </c>
      <c r="T3606" t="s">
        <v>8271</v>
      </c>
      <c r="U3606" s="8">
        <v>1.1283333333333334</v>
      </c>
      <c r="V3606" s="17">
        <f t="shared" si="336"/>
        <v>49.05797101449275</v>
      </c>
      <c r="W3606" t="s">
        <v>8317</v>
      </c>
      <c r="X3606" t="s">
        <v>8318</v>
      </c>
    </row>
    <row r="3607" spans="1:24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21">
        <f t="shared" si="337"/>
        <v>42482.80736111111</v>
      </c>
      <c r="L3607" s="24">
        <v>42482.80736111111</v>
      </c>
      <c r="M3607" s="27">
        <f t="shared" si="338"/>
        <v>4</v>
      </c>
      <c r="N3607" s="27">
        <f t="shared" si="339"/>
        <v>2016</v>
      </c>
      <c r="O3607" s="25" t="str">
        <f t="shared" si="340"/>
        <v>Apr</v>
      </c>
      <c r="P3607" s="19">
        <f t="shared" si="341"/>
        <v>42489.082638888889</v>
      </c>
      <c r="Q3607" t="b">
        <v>0</v>
      </c>
      <c r="R3607">
        <v>15</v>
      </c>
      <c r="S3607" t="b">
        <v>1</v>
      </c>
      <c r="T3607" t="s">
        <v>8271</v>
      </c>
      <c r="U3607" s="8">
        <v>1.84</v>
      </c>
      <c r="V3607" s="17">
        <f t="shared" si="336"/>
        <v>30.666666666666668</v>
      </c>
      <c r="W3607" t="s">
        <v>8317</v>
      </c>
      <c r="X3607" t="s">
        <v>8318</v>
      </c>
    </row>
    <row r="3608" spans="1:24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21">
        <f t="shared" si="337"/>
        <v>42383.584791666661</v>
      </c>
      <c r="L3608" s="24">
        <v>42383.584791666668</v>
      </c>
      <c r="M3608" s="27">
        <f t="shared" si="338"/>
        <v>1</v>
      </c>
      <c r="N3608" s="27">
        <f t="shared" si="339"/>
        <v>2016</v>
      </c>
      <c r="O3608" s="25" t="str">
        <f t="shared" si="340"/>
        <v>Jan</v>
      </c>
      <c r="P3608" s="19">
        <f t="shared" si="341"/>
        <v>42413.584791666661</v>
      </c>
      <c r="Q3608" t="b">
        <v>0</v>
      </c>
      <c r="R3608">
        <v>64</v>
      </c>
      <c r="S3608" t="b">
        <v>1</v>
      </c>
      <c r="T3608" t="s">
        <v>8271</v>
      </c>
      <c r="U3608" s="8">
        <v>1.3026666666666666</v>
      </c>
      <c r="V3608" s="17">
        <f t="shared" si="336"/>
        <v>61.0625</v>
      </c>
      <c r="W3608" t="s">
        <v>8317</v>
      </c>
      <c r="X3608" t="s">
        <v>8318</v>
      </c>
    </row>
    <row r="3609" spans="1:24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21">
        <f t="shared" si="337"/>
        <v>42566.396493055552</v>
      </c>
      <c r="L3609" s="24">
        <v>42566.396493055552</v>
      </c>
      <c r="M3609" s="27">
        <f t="shared" si="338"/>
        <v>7</v>
      </c>
      <c r="N3609" s="27">
        <f t="shared" si="339"/>
        <v>2016</v>
      </c>
      <c r="O3609" s="25" t="str">
        <f t="shared" si="340"/>
        <v>Jul</v>
      </c>
      <c r="P3609" s="19">
        <f t="shared" si="341"/>
        <v>42596.396493055552</v>
      </c>
      <c r="Q3609" t="b">
        <v>0</v>
      </c>
      <c r="R3609">
        <v>20</v>
      </c>
      <c r="S3609" t="b">
        <v>1</v>
      </c>
      <c r="T3609" t="s">
        <v>8271</v>
      </c>
      <c r="U3609" s="8">
        <v>1.0545454545454545</v>
      </c>
      <c r="V3609" s="17">
        <f t="shared" si="336"/>
        <v>29</v>
      </c>
      <c r="W3609" t="s">
        <v>8317</v>
      </c>
      <c r="X3609" t="s">
        <v>8318</v>
      </c>
    </row>
    <row r="3610" spans="1:24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21">
        <f t="shared" si="337"/>
        <v>42338.755578703705</v>
      </c>
      <c r="L3610" s="24">
        <v>42338.755578703705</v>
      </c>
      <c r="M3610" s="27">
        <f t="shared" si="338"/>
        <v>11</v>
      </c>
      <c r="N3610" s="27">
        <f t="shared" si="339"/>
        <v>2015</v>
      </c>
      <c r="O3610" s="25" t="str">
        <f t="shared" si="340"/>
        <v>Nov</v>
      </c>
      <c r="P3610" s="19">
        <f t="shared" si="341"/>
        <v>42352.791666666664</v>
      </c>
      <c r="Q3610" t="b">
        <v>0</v>
      </c>
      <c r="R3610">
        <v>27</v>
      </c>
      <c r="S3610" t="b">
        <v>1</v>
      </c>
      <c r="T3610" t="s">
        <v>8271</v>
      </c>
      <c r="U3610" s="8">
        <v>1</v>
      </c>
      <c r="V3610" s="17">
        <f t="shared" si="336"/>
        <v>29.62962962962963</v>
      </c>
      <c r="W3610" t="s">
        <v>8317</v>
      </c>
      <c r="X3610" t="s">
        <v>8318</v>
      </c>
    </row>
    <row r="3611" spans="1:24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21">
        <f t="shared" si="337"/>
        <v>42506.501041666663</v>
      </c>
      <c r="L3611" s="24">
        <v>42506.50104166667</v>
      </c>
      <c r="M3611" s="27">
        <f t="shared" si="338"/>
        <v>5</v>
      </c>
      <c r="N3611" s="27">
        <f t="shared" si="339"/>
        <v>2016</v>
      </c>
      <c r="O3611" s="25" t="str">
        <f t="shared" si="340"/>
        <v>May</v>
      </c>
      <c r="P3611" s="19">
        <f t="shared" si="341"/>
        <v>42538.374999999993</v>
      </c>
      <c r="Q3611" t="b">
        <v>0</v>
      </c>
      <c r="R3611">
        <v>21</v>
      </c>
      <c r="S3611" t="b">
        <v>1</v>
      </c>
      <c r="T3611" t="s">
        <v>8271</v>
      </c>
      <c r="U3611" s="8">
        <v>1.5331632653061225</v>
      </c>
      <c r="V3611" s="17">
        <f t="shared" si="336"/>
        <v>143.0952380952381</v>
      </c>
      <c r="W3611" t="s">
        <v>8317</v>
      </c>
      <c r="X3611" t="s">
        <v>8318</v>
      </c>
    </row>
    <row r="3612" spans="1:24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21">
        <f t="shared" si="337"/>
        <v>42429.783391203702</v>
      </c>
      <c r="L3612" s="24">
        <v>42429.783391203702</v>
      </c>
      <c r="M3612" s="27">
        <f t="shared" si="338"/>
        <v>2</v>
      </c>
      <c r="N3612" s="27">
        <f t="shared" si="339"/>
        <v>2016</v>
      </c>
      <c r="O3612" s="25" t="str">
        <f t="shared" si="340"/>
        <v>Feb</v>
      </c>
      <c r="P3612" s="19">
        <f t="shared" si="341"/>
        <v>42459.741724537038</v>
      </c>
      <c r="Q3612" t="b">
        <v>0</v>
      </c>
      <c r="R3612">
        <v>31</v>
      </c>
      <c r="S3612" t="b">
        <v>1</v>
      </c>
      <c r="T3612" t="s">
        <v>8271</v>
      </c>
      <c r="U3612" s="8">
        <v>1.623</v>
      </c>
      <c r="V3612" s="17">
        <f t="shared" si="336"/>
        <v>52.354838709677416</v>
      </c>
      <c r="W3612" t="s">
        <v>8317</v>
      </c>
      <c r="X3612" t="s">
        <v>8318</v>
      </c>
    </row>
    <row r="3613" spans="1:24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21">
        <f t="shared" si="337"/>
        <v>42203.22379629629</v>
      </c>
      <c r="L3613" s="24">
        <v>42203.223796296297</v>
      </c>
      <c r="M3613" s="27">
        <f t="shared" si="338"/>
        <v>7</v>
      </c>
      <c r="N3613" s="27">
        <f t="shared" si="339"/>
        <v>2015</v>
      </c>
      <c r="O3613" s="25" t="str">
        <f t="shared" si="340"/>
        <v>Jul</v>
      </c>
      <c r="P3613" s="19">
        <f t="shared" si="341"/>
        <v>42233.22379629629</v>
      </c>
      <c r="Q3613" t="b">
        <v>0</v>
      </c>
      <c r="R3613">
        <v>51</v>
      </c>
      <c r="S3613" t="b">
        <v>1</v>
      </c>
      <c r="T3613" t="s">
        <v>8271</v>
      </c>
      <c r="U3613" s="8">
        <v>1.36</v>
      </c>
      <c r="V3613" s="17">
        <f t="shared" si="336"/>
        <v>66.666666666666671</v>
      </c>
      <c r="W3613" t="s">
        <v>8317</v>
      </c>
      <c r="X3613" t="s">
        <v>8318</v>
      </c>
    </row>
    <row r="3614" spans="1:24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21">
        <f t="shared" si="337"/>
        <v>42072.162048611113</v>
      </c>
      <c r="L3614" s="24">
        <v>42072.162048611113</v>
      </c>
      <c r="M3614" s="27">
        <f t="shared" si="338"/>
        <v>3</v>
      </c>
      <c r="N3614" s="27">
        <f t="shared" si="339"/>
        <v>2015</v>
      </c>
      <c r="O3614" s="25" t="str">
        <f t="shared" si="340"/>
        <v>Mar</v>
      </c>
      <c r="P3614" s="19">
        <f t="shared" si="341"/>
        <v>42102.162048611113</v>
      </c>
      <c r="Q3614" t="b">
        <v>0</v>
      </c>
      <c r="R3614">
        <v>57</v>
      </c>
      <c r="S3614" t="b">
        <v>1</v>
      </c>
      <c r="T3614" t="s">
        <v>8271</v>
      </c>
      <c r="U3614" s="8">
        <v>1.444</v>
      </c>
      <c r="V3614" s="17">
        <f t="shared" si="336"/>
        <v>126.66666666666667</v>
      </c>
      <c r="W3614" t="s">
        <v>8317</v>
      </c>
      <c r="X3614" t="s">
        <v>8318</v>
      </c>
    </row>
    <row r="3615" spans="1:24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21">
        <f t="shared" si="337"/>
        <v>41789.518645833326</v>
      </c>
      <c r="L3615" s="24">
        <v>41789.518645833334</v>
      </c>
      <c r="M3615" s="27">
        <f t="shared" si="338"/>
        <v>5</v>
      </c>
      <c r="N3615" s="27">
        <f t="shared" si="339"/>
        <v>2014</v>
      </c>
      <c r="O3615" s="25" t="str">
        <f t="shared" si="340"/>
        <v>May</v>
      </c>
      <c r="P3615" s="19">
        <f t="shared" si="341"/>
        <v>41799.518645833326</v>
      </c>
      <c r="Q3615" t="b">
        <v>0</v>
      </c>
      <c r="R3615">
        <v>20</v>
      </c>
      <c r="S3615" t="b">
        <v>1</v>
      </c>
      <c r="T3615" t="s">
        <v>8271</v>
      </c>
      <c r="U3615" s="8">
        <v>1</v>
      </c>
      <c r="V3615" s="17">
        <f t="shared" si="336"/>
        <v>62.5</v>
      </c>
      <c r="W3615" t="s">
        <v>8317</v>
      </c>
      <c r="X3615" t="s">
        <v>8318</v>
      </c>
    </row>
    <row r="3616" spans="1:24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21">
        <f t="shared" si="337"/>
        <v>41788.381643518514</v>
      </c>
      <c r="L3616" s="24">
        <v>41788.381643518522</v>
      </c>
      <c r="M3616" s="27">
        <f t="shared" si="338"/>
        <v>5</v>
      </c>
      <c r="N3616" s="27">
        <f t="shared" si="339"/>
        <v>2014</v>
      </c>
      <c r="O3616" s="25" t="str">
        <f t="shared" si="340"/>
        <v>May</v>
      </c>
      <c r="P3616" s="19">
        <f t="shared" si="341"/>
        <v>41818.381643518514</v>
      </c>
      <c r="Q3616" t="b">
        <v>0</v>
      </c>
      <c r="R3616">
        <v>71</v>
      </c>
      <c r="S3616" t="b">
        <v>1</v>
      </c>
      <c r="T3616" t="s">
        <v>8271</v>
      </c>
      <c r="U3616" s="8">
        <v>1.008</v>
      </c>
      <c r="V3616" s="17">
        <f t="shared" si="336"/>
        <v>35.492957746478872</v>
      </c>
      <c r="W3616" t="s">
        <v>8317</v>
      </c>
      <c r="X3616" t="s">
        <v>8318</v>
      </c>
    </row>
    <row r="3617" spans="1:24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21">
        <f t="shared" si="337"/>
        <v>42143.833518518521</v>
      </c>
      <c r="L3617" s="24">
        <v>42143.833518518521</v>
      </c>
      <c r="M3617" s="27">
        <f t="shared" si="338"/>
        <v>5</v>
      </c>
      <c r="N3617" s="27">
        <f t="shared" si="339"/>
        <v>2015</v>
      </c>
      <c r="O3617" s="25" t="str">
        <f t="shared" si="340"/>
        <v>May</v>
      </c>
      <c r="P3617" s="19">
        <f t="shared" si="341"/>
        <v>42173.833518518521</v>
      </c>
      <c r="Q3617" t="b">
        <v>0</v>
      </c>
      <c r="R3617">
        <v>72</v>
      </c>
      <c r="S3617" t="b">
        <v>1</v>
      </c>
      <c r="T3617" t="s">
        <v>8271</v>
      </c>
      <c r="U3617" s="8">
        <v>1.0680000000000001</v>
      </c>
      <c r="V3617" s="17">
        <f t="shared" si="336"/>
        <v>37.083333333333336</v>
      </c>
      <c r="W3617" t="s">
        <v>8317</v>
      </c>
      <c r="X3617" t="s">
        <v>8318</v>
      </c>
    </row>
    <row r="3618" spans="1:24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21">
        <f t="shared" si="337"/>
        <v>42318.385370370372</v>
      </c>
      <c r="L3618" s="24">
        <v>42318.385370370372</v>
      </c>
      <c r="M3618" s="27">
        <f t="shared" si="338"/>
        <v>11</v>
      </c>
      <c r="N3618" s="27">
        <f t="shared" si="339"/>
        <v>2015</v>
      </c>
      <c r="O3618" s="25" t="str">
        <f t="shared" si="340"/>
        <v>Nov</v>
      </c>
      <c r="P3618" s="19">
        <f t="shared" si="341"/>
        <v>42348.385370370372</v>
      </c>
      <c r="Q3618" t="b">
        <v>0</v>
      </c>
      <c r="R3618">
        <v>45</v>
      </c>
      <c r="S3618" t="b">
        <v>1</v>
      </c>
      <c r="T3618" t="s">
        <v>8271</v>
      </c>
      <c r="U3618" s="8">
        <v>1.248</v>
      </c>
      <c r="V3618" s="17">
        <f t="shared" si="336"/>
        <v>69.333333333333329</v>
      </c>
      <c r="W3618" t="s">
        <v>8317</v>
      </c>
      <c r="X3618" t="s">
        <v>8318</v>
      </c>
    </row>
    <row r="3619" spans="1:24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21">
        <f t="shared" si="337"/>
        <v>42052.741481481477</v>
      </c>
      <c r="L3619" s="24">
        <v>42052.741481481484</v>
      </c>
      <c r="M3619" s="27">
        <f t="shared" si="338"/>
        <v>2</v>
      </c>
      <c r="N3619" s="27">
        <f t="shared" si="339"/>
        <v>2015</v>
      </c>
      <c r="O3619" s="25" t="str">
        <f t="shared" si="340"/>
        <v>Feb</v>
      </c>
      <c r="P3619" s="19">
        <f t="shared" si="341"/>
        <v>42082.699814814812</v>
      </c>
      <c r="Q3619" t="b">
        <v>0</v>
      </c>
      <c r="R3619">
        <v>51</v>
      </c>
      <c r="S3619" t="b">
        <v>1</v>
      </c>
      <c r="T3619" t="s">
        <v>8271</v>
      </c>
      <c r="U3619" s="8">
        <v>1.1891891891891893</v>
      </c>
      <c r="V3619" s="17">
        <f t="shared" si="336"/>
        <v>17.254901960784313</v>
      </c>
      <c r="W3619" t="s">
        <v>8317</v>
      </c>
      <c r="X3619" t="s">
        <v>8318</v>
      </c>
    </row>
    <row r="3620" spans="1:24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21">
        <f t="shared" si="337"/>
        <v>42779.401956018519</v>
      </c>
      <c r="L3620" s="24">
        <v>42779.401956018519</v>
      </c>
      <c r="M3620" s="27">
        <f t="shared" si="338"/>
        <v>2</v>
      </c>
      <c r="N3620" s="27">
        <f t="shared" si="339"/>
        <v>2017</v>
      </c>
      <c r="O3620" s="25" t="str">
        <f t="shared" si="340"/>
        <v>Feb</v>
      </c>
      <c r="P3620" s="19">
        <f t="shared" si="341"/>
        <v>42793.791666666664</v>
      </c>
      <c r="Q3620" t="b">
        <v>0</v>
      </c>
      <c r="R3620">
        <v>56</v>
      </c>
      <c r="S3620" t="b">
        <v>1</v>
      </c>
      <c r="T3620" t="s">
        <v>8271</v>
      </c>
      <c r="U3620" s="8">
        <v>1.01</v>
      </c>
      <c r="V3620" s="17">
        <f t="shared" si="336"/>
        <v>36.071428571428569</v>
      </c>
      <c r="W3620" t="s">
        <v>8317</v>
      </c>
      <c r="X3620" t="s">
        <v>8318</v>
      </c>
    </row>
    <row r="3621" spans="1:24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21">
        <f t="shared" si="337"/>
        <v>42128.419560185182</v>
      </c>
      <c r="L3621" s="24">
        <v>42128.419560185182</v>
      </c>
      <c r="M3621" s="27">
        <f t="shared" si="338"/>
        <v>5</v>
      </c>
      <c r="N3621" s="27">
        <f t="shared" si="339"/>
        <v>2015</v>
      </c>
      <c r="O3621" s="25" t="str">
        <f t="shared" si="340"/>
        <v>May</v>
      </c>
      <c r="P3621" s="19">
        <f t="shared" si="341"/>
        <v>42158.419560185182</v>
      </c>
      <c r="Q3621" t="b">
        <v>0</v>
      </c>
      <c r="R3621">
        <v>17</v>
      </c>
      <c r="S3621" t="b">
        <v>1</v>
      </c>
      <c r="T3621" t="s">
        <v>8271</v>
      </c>
      <c r="U3621" s="8">
        <v>1.1299999999999999</v>
      </c>
      <c r="V3621" s="17">
        <f t="shared" si="336"/>
        <v>66.470588235294116</v>
      </c>
      <c r="W3621" t="s">
        <v>8317</v>
      </c>
      <c r="X3621" t="s">
        <v>8318</v>
      </c>
    </row>
    <row r="3622" spans="1:24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21">
        <f t="shared" si="337"/>
        <v>42660.923912037033</v>
      </c>
      <c r="L3622" s="24">
        <v>42660.92391203704</v>
      </c>
      <c r="M3622" s="27">
        <f t="shared" si="338"/>
        <v>10</v>
      </c>
      <c r="N3622" s="27">
        <f t="shared" si="339"/>
        <v>2016</v>
      </c>
      <c r="O3622" s="25" t="str">
        <f t="shared" si="340"/>
        <v>Oct</v>
      </c>
      <c r="P3622" s="19">
        <f t="shared" si="341"/>
        <v>42693.708333333336</v>
      </c>
      <c r="Q3622" t="b">
        <v>0</v>
      </c>
      <c r="R3622">
        <v>197</v>
      </c>
      <c r="S3622" t="b">
        <v>1</v>
      </c>
      <c r="T3622" t="s">
        <v>8271</v>
      </c>
      <c r="U3622" s="8">
        <v>1.0519047619047619</v>
      </c>
      <c r="V3622" s="17">
        <f t="shared" si="336"/>
        <v>56.065989847715734</v>
      </c>
      <c r="W3622" t="s">
        <v>8317</v>
      </c>
      <c r="X3622" t="s">
        <v>8318</v>
      </c>
    </row>
    <row r="3623" spans="1:24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21">
        <f t="shared" si="337"/>
        <v>42037.72987268518</v>
      </c>
      <c r="L3623" s="24">
        <v>42037.729872685188</v>
      </c>
      <c r="M3623" s="27">
        <f t="shared" si="338"/>
        <v>2</v>
      </c>
      <c r="N3623" s="27">
        <f t="shared" si="339"/>
        <v>2015</v>
      </c>
      <c r="O3623" s="25" t="str">
        <f t="shared" si="340"/>
        <v>Feb</v>
      </c>
      <c r="P3623" s="19">
        <f t="shared" si="341"/>
        <v>42067.958333333336</v>
      </c>
      <c r="Q3623" t="b">
        <v>0</v>
      </c>
      <c r="R3623">
        <v>70</v>
      </c>
      <c r="S3623" t="b">
        <v>1</v>
      </c>
      <c r="T3623" t="s">
        <v>8271</v>
      </c>
      <c r="U3623" s="8">
        <v>1.0973333333333333</v>
      </c>
      <c r="V3623" s="17">
        <f t="shared" si="336"/>
        <v>47.028571428571432</v>
      </c>
      <c r="W3623" t="s">
        <v>8317</v>
      </c>
      <c r="X3623" t="s">
        <v>8318</v>
      </c>
    </row>
    <row r="3624" spans="1:24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21">
        <f t="shared" si="337"/>
        <v>42619.727361111109</v>
      </c>
      <c r="L3624" s="24">
        <v>42619.727361111109</v>
      </c>
      <c r="M3624" s="27">
        <f t="shared" si="338"/>
        <v>9</v>
      </c>
      <c r="N3624" s="27">
        <f t="shared" si="339"/>
        <v>2016</v>
      </c>
      <c r="O3624" s="25" t="str">
        <f t="shared" si="340"/>
        <v>Sep</v>
      </c>
      <c r="P3624" s="19">
        <f t="shared" si="341"/>
        <v>42643.666666666664</v>
      </c>
      <c r="Q3624" t="b">
        <v>0</v>
      </c>
      <c r="R3624">
        <v>21</v>
      </c>
      <c r="S3624" t="b">
        <v>1</v>
      </c>
      <c r="T3624" t="s">
        <v>8271</v>
      </c>
      <c r="U3624" s="8">
        <v>1.00099</v>
      </c>
      <c r="V3624" s="17">
        <f t="shared" si="336"/>
        <v>47.666190476190479</v>
      </c>
      <c r="W3624" t="s">
        <v>8317</v>
      </c>
      <c r="X3624" t="s">
        <v>8318</v>
      </c>
    </row>
    <row r="3625" spans="1:24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21">
        <f t="shared" si="337"/>
        <v>41877.013553240737</v>
      </c>
      <c r="L3625" s="24">
        <v>41877.013553240744</v>
      </c>
      <c r="M3625" s="27">
        <f t="shared" si="338"/>
        <v>8</v>
      </c>
      <c r="N3625" s="27">
        <f t="shared" si="339"/>
        <v>2014</v>
      </c>
      <c r="O3625" s="25" t="str">
        <f t="shared" si="340"/>
        <v>Aug</v>
      </c>
      <c r="P3625" s="19">
        <f t="shared" si="341"/>
        <v>41909.932638888888</v>
      </c>
      <c r="Q3625" t="b">
        <v>0</v>
      </c>
      <c r="R3625">
        <v>34</v>
      </c>
      <c r="S3625" t="b">
        <v>1</v>
      </c>
      <c r="T3625" t="s">
        <v>8271</v>
      </c>
      <c r="U3625" s="8">
        <v>1.2</v>
      </c>
      <c r="V3625" s="17">
        <f t="shared" si="336"/>
        <v>88.235294117647058</v>
      </c>
      <c r="W3625" t="s">
        <v>8317</v>
      </c>
      <c r="X3625" t="s">
        <v>8318</v>
      </c>
    </row>
    <row r="3626" spans="1:24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21">
        <f t="shared" si="337"/>
        <v>41828.528587962959</v>
      </c>
      <c r="L3626" s="24">
        <v>41828.528587962966</v>
      </c>
      <c r="M3626" s="27">
        <f t="shared" si="338"/>
        <v>7</v>
      </c>
      <c r="N3626" s="27">
        <f t="shared" si="339"/>
        <v>2014</v>
      </c>
      <c r="O3626" s="25" t="str">
        <f t="shared" si="340"/>
        <v>Jul</v>
      </c>
      <c r="P3626" s="19">
        <f t="shared" si="341"/>
        <v>41846.083333333328</v>
      </c>
      <c r="Q3626" t="b">
        <v>0</v>
      </c>
      <c r="R3626">
        <v>39</v>
      </c>
      <c r="S3626" t="b">
        <v>1</v>
      </c>
      <c r="T3626" t="s">
        <v>8271</v>
      </c>
      <c r="U3626" s="8">
        <v>1.0493333333333332</v>
      </c>
      <c r="V3626" s="17">
        <f t="shared" si="336"/>
        <v>80.717948717948715</v>
      </c>
      <c r="W3626" t="s">
        <v>8317</v>
      </c>
      <c r="X3626" t="s">
        <v>8318</v>
      </c>
    </row>
    <row r="3627" spans="1:24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21">
        <f t="shared" si="337"/>
        <v>42545.56585648148</v>
      </c>
      <c r="L3627" s="24">
        <v>42545.56585648148</v>
      </c>
      <c r="M3627" s="27">
        <f t="shared" si="338"/>
        <v>6</v>
      </c>
      <c r="N3627" s="27">
        <f t="shared" si="339"/>
        <v>2016</v>
      </c>
      <c r="O3627" s="25" t="str">
        <f t="shared" si="340"/>
        <v>Jun</v>
      </c>
      <c r="P3627" s="19">
        <f t="shared" si="341"/>
        <v>42605.56585648148</v>
      </c>
      <c r="Q3627" t="b">
        <v>0</v>
      </c>
      <c r="R3627">
        <v>78</v>
      </c>
      <c r="S3627" t="b">
        <v>1</v>
      </c>
      <c r="T3627" t="s">
        <v>8271</v>
      </c>
      <c r="U3627" s="8">
        <v>1.0266666666666666</v>
      </c>
      <c r="V3627" s="17">
        <f t="shared" si="336"/>
        <v>39.487179487179489</v>
      </c>
      <c r="W3627" t="s">
        <v>8317</v>
      </c>
      <c r="X3627" t="s">
        <v>8318</v>
      </c>
    </row>
    <row r="3628" spans="1:24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21">
        <f t="shared" si="337"/>
        <v>42157.444178240738</v>
      </c>
      <c r="L3628" s="24">
        <v>42157.444178240738</v>
      </c>
      <c r="M3628" s="27">
        <f t="shared" si="338"/>
        <v>6</v>
      </c>
      <c r="N3628" s="27">
        <f t="shared" si="339"/>
        <v>2015</v>
      </c>
      <c r="O3628" s="25" t="str">
        <f t="shared" si="340"/>
        <v>Jun</v>
      </c>
      <c r="P3628" s="19">
        <f t="shared" si="341"/>
        <v>42187.444178240738</v>
      </c>
      <c r="Q3628" t="b">
        <v>0</v>
      </c>
      <c r="R3628">
        <v>48</v>
      </c>
      <c r="S3628" t="b">
        <v>1</v>
      </c>
      <c r="T3628" t="s">
        <v>8271</v>
      </c>
      <c r="U3628" s="8">
        <v>1.0182500000000001</v>
      </c>
      <c r="V3628" s="17">
        <f t="shared" si="336"/>
        <v>84.854166666666671</v>
      </c>
      <c r="W3628" t="s">
        <v>8317</v>
      </c>
      <c r="X3628" t="s">
        <v>8318</v>
      </c>
    </row>
    <row r="3629" spans="1:24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21">
        <f t="shared" si="337"/>
        <v>41846.458993055552</v>
      </c>
      <c r="L3629" s="24">
        <v>41846.458993055552</v>
      </c>
      <c r="M3629" s="27">
        <f t="shared" si="338"/>
        <v>7</v>
      </c>
      <c r="N3629" s="27">
        <f t="shared" si="339"/>
        <v>2014</v>
      </c>
      <c r="O3629" s="25" t="str">
        <f t="shared" si="340"/>
        <v>Jul</v>
      </c>
      <c r="P3629" s="19">
        <f t="shared" si="341"/>
        <v>41867.458993055552</v>
      </c>
      <c r="Q3629" t="b">
        <v>0</v>
      </c>
      <c r="R3629">
        <v>29</v>
      </c>
      <c r="S3629" t="b">
        <v>1</v>
      </c>
      <c r="T3629" t="s">
        <v>8271</v>
      </c>
      <c r="U3629" s="8">
        <v>1</v>
      </c>
      <c r="V3629" s="17">
        <f t="shared" si="336"/>
        <v>68.965517241379317</v>
      </c>
      <c r="W3629" t="s">
        <v>8317</v>
      </c>
      <c r="X3629" t="s">
        <v>8318</v>
      </c>
    </row>
    <row r="3630" spans="1:24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21">
        <f t="shared" si="337"/>
        <v>42460.533414351848</v>
      </c>
      <c r="L3630" s="24">
        <v>42460.533414351848</v>
      </c>
      <c r="M3630" s="27">
        <f t="shared" si="338"/>
        <v>3</v>
      </c>
      <c r="N3630" s="27">
        <f t="shared" si="339"/>
        <v>2016</v>
      </c>
      <c r="O3630" s="25" t="str">
        <f t="shared" si="340"/>
        <v>Mar</v>
      </c>
      <c r="P3630" s="19">
        <f t="shared" si="341"/>
        <v>42510.957638888889</v>
      </c>
      <c r="Q3630" t="b">
        <v>0</v>
      </c>
      <c r="R3630">
        <v>0</v>
      </c>
      <c r="S3630" t="b">
        <v>0</v>
      </c>
      <c r="T3630" t="s">
        <v>8305</v>
      </c>
      <c r="U3630" s="8">
        <v>0</v>
      </c>
      <c r="V3630" s="17" t="e">
        <f t="shared" si="336"/>
        <v>#DIV/0!</v>
      </c>
      <c r="W3630" t="s">
        <v>8317</v>
      </c>
      <c r="X3630" t="s">
        <v>8359</v>
      </c>
    </row>
    <row r="3631" spans="1:24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21">
        <f t="shared" si="337"/>
        <v>42291.6249537037</v>
      </c>
      <c r="L3631" s="24">
        <v>42291.6249537037</v>
      </c>
      <c r="M3631" s="27">
        <f t="shared" si="338"/>
        <v>10</v>
      </c>
      <c r="N3631" s="27">
        <f t="shared" si="339"/>
        <v>2015</v>
      </c>
      <c r="O3631" s="25" t="str">
        <f t="shared" si="340"/>
        <v>Oct</v>
      </c>
      <c r="P3631" s="19">
        <f t="shared" si="341"/>
        <v>42351.666620370372</v>
      </c>
      <c r="Q3631" t="b">
        <v>0</v>
      </c>
      <c r="R3631">
        <v>2</v>
      </c>
      <c r="S3631" t="b">
        <v>0</v>
      </c>
      <c r="T3631" t="s">
        <v>8305</v>
      </c>
      <c r="U3631" s="8">
        <v>1.9999999999999999E-6</v>
      </c>
      <c r="V3631" s="17">
        <f t="shared" si="336"/>
        <v>1</v>
      </c>
      <c r="W3631" t="s">
        <v>8317</v>
      </c>
      <c r="X3631" t="s">
        <v>8359</v>
      </c>
    </row>
    <row r="3632" spans="1:24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21">
        <f t="shared" si="337"/>
        <v>42436.886157407404</v>
      </c>
      <c r="L3632" s="24">
        <v>42436.886157407411</v>
      </c>
      <c r="M3632" s="27">
        <f t="shared" si="338"/>
        <v>3</v>
      </c>
      <c r="N3632" s="27">
        <f t="shared" si="339"/>
        <v>2016</v>
      </c>
      <c r="O3632" s="25" t="str">
        <f t="shared" si="340"/>
        <v>Mar</v>
      </c>
      <c r="P3632" s="19">
        <f t="shared" si="341"/>
        <v>42495.499999999993</v>
      </c>
      <c r="Q3632" t="b">
        <v>0</v>
      </c>
      <c r="R3632">
        <v>1</v>
      </c>
      <c r="S3632" t="b">
        <v>0</v>
      </c>
      <c r="T3632" t="s">
        <v>8305</v>
      </c>
      <c r="U3632" s="8">
        <v>3.3333333333333332E-4</v>
      </c>
      <c r="V3632" s="17">
        <f t="shared" si="336"/>
        <v>1</v>
      </c>
      <c r="W3632" t="s">
        <v>8317</v>
      </c>
      <c r="X3632" t="s">
        <v>8359</v>
      </c>
    </row>
    <row r="3633" spans="1:24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21">
        <f t="shared" si="337"/>
        <v>41942.638773148145</v>
      </c>
      <c r="L3633" s="24">
        <v>41942.638773148145</v>
      </c>
      <c r="M3633" s="27">
        <f t="shared" si="338"/>
        <v>10</v>
      </c>
      <c r="N3633" s="27">
        <f t="shared" si="339"/>
        <v>2014</v>
      </c>
      <c r="O3633" s="25" t="str">
        <f t="shared" si="340"/>
        <v>Oct</v>
      </c>
      <c r="P3633" s="19">
        <f t="shared" si="341"/>
        <v>41972.680439814816</v>
      </c>
      <c r="Q3633" t="b">
        <v>0</v>
      </c>
      <c r="R3633">
        <v>59</v>
      </c>
      <c r="S3633" t="b">
        <v>0</v>
      </c>
      <c r="T3633" t="s">
        <v>8305</v>
      </c>
      <c r="U3633" s="8">
        <v>0.51023391812865493</v>
      </c>
      <c r="V3633" s="17">
        <f t="shared" si="336"/>
        <v>147.88135593220338</v>
      </c>
      <c r="W3633" t="s">
        <v>8317</v>
      </c>
      <c r="X3633" t="s">
        <v>8359</v>
      </c>
    </row>
    <row r="3634" spans="1:24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21">
        <f t="shared" si="337"/>
        <v>41880.54510416666</v>
      </c>
      <c r="L3634" s="24">
        <v>41880.545104166667</v>
      </c>
      <c r="M3634" s="27">
        <f t="shared" si="338"/>
        <v>8</v>
      </c>
      <c r="N3634" s="27">
        <f t="shared" si="339"/>
        <v>2014</v>
      </c>
      <c r="O3634" s="25" t="str">
        <f t="shared" si="340"/>
        <v>Aug</v>
      </c>
      <c r="P3634" s="19">
        <f t="shared" si="341"/>
        <v>41904.957638888889</v>
      </c>
      <c r="Q3634" t="b">
        <v>0</v>
      </c>
      <c r="R3634">
        <v>1</v>
      </c>
      <c r="S3634" t="b">
        <v>0</v>
      </c>
      <c r="T3634" t="s">
        <v>8305</v>
      </c>
      <c r="U3634" s="8">
        <v>0.2</v>
      </c>
      <c r="V3634" s="17">
        <f t="shared" si="336"/>
        <v>100</v>
      </c>
      <c r="W3634" t="s">
        <v>8317</v>
      </c>
      <c r="X3634" t="s">
        <v>8359</v>
      </c>
    </row>
    <row r="3635" spans="1:24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21">
        <f t="shared" si="337"/>
        <v>41946.728576388887</v>
      </c>
      <c r="L3635" s="24">
        <v>41946.728576388887</v>
      </c>
      <c r="M3635" s="27">
        <f t="shared" si="338"/>
        <v>11</v>
      </c>
      <c r="N3635" s="27">
        <f t="shared" si="339"/>
        <v>2014</v>
      </c>
      <c r="O3635" s="25" t="str">
        <f t="shared" si="340"/>
        <v>Nov</v>
      </c>
      <c r="P3635" s="19">
        <f t="shared" si="341"/>
        <v>41966.728576388887</v>
      </c>
      <c r="Q3635" t="b">
        <v>0</v>
      </c>
      <c r="R3635">
        <v>31</v>
      </c>
      <c r="S3635" t="b">
        <v>0</v>
      </c>
      <c r="T3635" t="s">
        <v>8305</v>
      </c>
      <c r="U3635" s="8">
        <v>0.35239999999999999</v>
      </c>
      <c r="V3635" s="17">
        <f t="shared" si="336"/>
        <v>56.838709677419352</v>
      </c>
      <c r="W3635" t="s">
        <v>8317</v>
      </c>
      <c r="X3635" t="s">
        <v>8359</v>
      </c>
    </row>
    <row r="3636" spans="1:24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21">
        <f t="shared" si="337"/>
        <v>42649.415127314809</v>
      </c>
      <c r="L3636" s="24">
        <v>42649.415127314816</v>
      </c>
      <c r="M3636" s="27">
        <f t="shared" si="338"/>
        <v>10</v>
      </c>
      <c r="N3636" s="27">
        <f t="shared" si="339"/>
        <v>2016</v>
      </c>
      <c r="O3636" s="25" t="str">
        <f t="shared" si="340"/>
        <v>Oct</v>
      </c>
      <c r="P3636" s="19">
        <f t="shared" si="341"/>
        <v>42692.833333333336</v>
      </c>
      <c r="Q3636" t="b">
        <v>0</v>
      </c>
      <c r="R3636">
        <v>18</v>
      </c>
      <c r="S3636" t="b">
        <v>0</v>
      </c>
      <c r="T3636" t="s">
        <v>8305</v>
      </c>
      <c r="U3636" s="8">
        <v>4.2466666666666666E-2</v>
      </c>
      <c r="V3636" s="17">
        <f t="shared" si="336"/>
        <v>176.94444444444446</v>
      </c>
      <c r="W3636" t="s">
        <v>8317</v>
      </c>
      <c r="X3636" t="s">
        <v>8359</v>
      </c>
    </row>
    <row r="3637" spans="1:24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21">
        <f t="shared" si="337"/>
        <v>42700.958032407405</v>
      </c>
      <c r="L3637" s="24">
        <v>42700.958032407405</v>
      </c>
      <c r="M3637" s="27">
        <f t="shared" si="338"/>
        <v>11</v>
      </c>
      <c r="N3637" s="27">
        <f t="shared" si="339"/>
        <v>2016</v>
      </c>
      <c r="O3637" s="25" t="str">
        <f t="shared" si="340"/>
        <v>Nov</v>
      </c>
      <c r="P3637" s="19">
        <f t="shared" si="341"/>
        <v>42748.957638888889</v>
      </c>
      <c r="Q3637" t="b">
        <v>0</v>
      </c>
      <c r="R3637">
        <v>10</v>
      </c>
      <c r="S3637" t="b">
        <v>0</v>
      </c>
      <c r="T3637" t="s">
        <v>8305</v>
      </c>
      <c r="U3637" s="8">
        <v>0.36457142857142855</v>
      </c>
      <c r="V3637" s="17">
        <f t="shared" si="336"/>
        <v>127.6</v>
      </c>
      <c r="W3637" t="s">
        <v>8317</v>
      </c>
      <c r="X3637" t="s">
        <v>8359</v>
      </c>
    </row>
    <row r="3638" spans="1:24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21">
        <f t="shared" si="337"/>
        <v>42450.674490740734</v>
      </c>
      <c r="L3638" s="24">
        <v>42450.674490740741</v>
      </c>
      <c r="M3638" s="27">
        <f t="shared" si="338"/>
        <v>3</v>
      </c>
      <c r="N3638" s="27">
        <f t="shared" si="339"/>
        <v>2016</v>
      </c>
      <c r="O3638" s="25" t="str">
        <f t="shared" si="340"/>
        <v>Mar</v>
      </c>
      <c r="P3638" s="19">
        <f t="shared" si="341"/>
        <v>42480.674490740734</v>
      </c>
      <c r="Q3638" t="b">
        <v>0</v>
      </c>
      <c r="R3638">
        <v>0</v>
      </c>
      <c r="S3638" t="b">
        <v>0</v>
      </c>
      <c r="T3638" t="s">
        <v>8305</v>
      </c>
      <c r="U3638" s="8">
        <v>0</v>
      </c>
      <c r="V3638" s="17" t="e">
        <f t="shared" si="336"/>
        <v>#DIV/0!</v>
      </c>
      <c r="W3638" t="s">
        <v>8317</v>
      </c>
      <c r="X3638" t="s">
        <v>8359</v>
      </c>
    </row>
    <row r="3639" spans="1:24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21">
        <f t="shared" si="337"/>
        <v>42226.486446759256</v>
      </c>
      <c r="L3639" s="24">
        <v>42226.486446759256</v>
      </c>
      <c r="M3639" s="27">
        <f t="shared" si="338"/>
        <v>8</v>
      </c>
      <c r="N3639" s="27">
        <f t="shared" si="339"/>
        <v>2015</v>
      </c>
      <c r="O3639" s="25" t="str">
        <f t="shared" si="340"/>
        <v>Aug</v>
      </c>
      <c r="P3639" s="19">
        <f t="shared" si="341"/>
        <v>42261.486446759256</v>
      </c>
      <c r="Q3639" t="b">
        <v>0</v>
      </c>
      <c r="R3639">
        <v>14</v>
      </c>
      <c r="S3639" t="b">
        <v>0</v>
      </c>
      <c r="T3639" t="s">
        <v>8305</v>
      </c>
      <c r="U3639" s="8">
        <v>0.30866666666666664</v>
      </c>
      <c r="V3639" s="17">
        <f t="shared" si="336"/>
        <v>66.142857142857139</v>
      </c>
      <c r="W3639" t="s">
        <v>8317</v>
      </c>
      <c r="X3639" t="s">
        <v>8359</v>
      </c>
    </row>
    <row r="3640" spans="1:24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21">
        <f t="shared" si="337"/>
        <v>41975.492303240739</v>
      </c>
      <c r="L3640" s="24">
        <v>41975.492303240739</v>
      </c>
      <c r="M3640" s="27">
        <f t="shared" si="338"/>
        <v>12</v>
      </c>
      <c r="N3640" s="27">
        <f t="shared" si="339"/>
        <v>2014</v>
      </c>
      <c r="O3640" s="25" t="str">
        <f t="shared" si="340"/>
        <v>Dec</v>
      </c>
      <c r="P3640" s="19">
        <f t="shared" si="341"/>
        <v>42005.492303240739</v>
      </c>
      <c r="Q3640" t="b">
        <v>0</v>
      </c>
      <c r="R3640">
        <v>2</v>
      </c>
      <c r="S3640" t="b">
        <v>0</v>
      </c>
      <c r="T3640" t="s">
        <v>8305</v>
      </c>
      <c r="U3640" s="8">
        <v>6.545454545454546E-2</v>
      </c>
      <c r="V3640" s="17">
        <f t="shared" si="336"/>
        <v>108</v>
      </c>
      <c r="W3640" t="s">
        <v>8317</v>
      </c>
      <c r="X3640" t="s">
        <v>8359</v>
      </c>
    </row>
    <row r="3641" spans="1:24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21">
        <f t="shared" si="337"/>
        <v>42053.464490740742</v>
      </c>
      <c r="L3641" s="24">
        <v>42053.464490740742</v>
      </c>
      <c r="M3641" s="27">
        <f t="shared" si="338"/>
        <v>2</v>
      </c>
      <c r="N3641" s="27">
        <f t="shared" si="339"/>
        <v>2015</v>
      </c>
      <c r="O3641" s="25" t="str">
        <f t="shared" si="340"/>
        <v>Feb</v>
      </c>
      <c r="P3641" s="19">
        <f t="shared" si="341"/>
        <v>42113.42282407407</v>
      </c>
      <c r="Q3641" t="b">
        <v>0</v>
      </c>
      <c r="R3641">
        <v>1</v>
      </c>
      <c r="S3641" t="b">
        <v>0</v>
      </c>
      <c r="T3641" t="s">
        <v>8305</v>
      </c>
      <c r="U3641" s="8">
        <v>4.0000000000000003E-5</v>
      </c>
      <c r="V3641" s="17">
        <f t="shared" si="336"/>
        <v>1</v>
      </c>
      <c r="W3641" t="s">
        <v>8317</v>
      </c>
      <c r="X3641" t="s">
        <v>8359</v>
      </c>
    </row>
    <row r="3642" spans="1:24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21">
        <f t="shared" si="337"/>
        <v>42590.468819444439</v>
      </c>
      <c r="L3642" s="24">
        <v>42590.468819444446</v>
      </c>
      <c r="M3642" s="27">
        <f t="shared" si="338"/>
        <v>8</v>
      </c>
      <c r="N3642" s="27">
        <f t="shared" si="339"/>
        <v>2016</v>
      </c>
      <c r="O3642" s="25" t="str">
        <f t="shared" si="340"/>
        <v>Aug</v>
      </c>
      <c r="P3642" s="19">
        <f t="shared" si="341"/>
        <v>42650.424305555549</v>
      </c>
      <c r="Q3642" t="b">
        <v>0</v>
      </c>
      <c r="R3642">
        <v>3</v>
      </c>
      <c r="S3642" t="b">
        <v>0</v>
      </c>
      <c r="T3642" t="s">
        <v>8305</v>
      </c>
      <c r="U3642" s="8">
        <v>5.5E-2</v>
      </c>
      <c r="V3642" s="17">
        <f t="shared" si="336"/>
        <v>18.333333333333332</v>
      </c>
      <c r="W3642" t="s">
        <v>8317</v>
      </c>
      <c r="X3642" t="s">
        <v>8359</v>
      </c>
    </row>
    <row r="3643" spans="1:24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21">
        <f t="shared" si="337"/>
        <v>42104.573263888888</v>
      </c>
      <c r="L3643" s="24">
        <v>42104.573263888888</v>
      </c>
      <c r="M3643" s="27">
        <f t="shared" si="338"/>
        <v>4</v>
      </c>
      <c r="N3643" s="27">
        <f t="shared" si="339"/>
        <v>2015</v>
      </c>
      <c r="O3643" s="25" t="str">
        <f t="shared" si="340"/>
        <v>Apr</v>
      </c>
      <c r="P3643" s="19">
        <f t="shared" si="341"/>
        <v>42134.573263888888</v>
      </c>
      <c r="Q3643" t="b">
        <v>0</v>
      </c>
      <c r="R3643">
        <v>0</v>
      </c>
      <c r="S3643" t="b">
        <v>0</v>
      </c>
      <c r="T3643" t="s">
        <v>8305</v>
      </c>
      <c r="U3643" s="8">
        <v>0</v>
      </c>
      <c r="V3643" s="17" t="e">
        <f t="shared" si="336"/>
        <v>#DIV/0!</v>
      </c>
      <c r="W3643" t="s">
        <v>8317</v>
      </c>
      <c r="X3643" t="s">
        <v>8359</v>
      </c>
    </row>
    <row r="3644" spans="1:24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21">
        <f t="shared" si="337"/>
        <v>41899.41873842592</v>
      </c>
      <c r="L3644" s="24">
        <v>41899.418738425928</v>
      </c>
      <c r="M3644" s="27">
        <f t="shared" si="338"/>
        <v>9</v>
      </c>
      <c r="N3644" s="27">
        <f t="shared" si="339"/>
        <v>2014</v>
      </c>
      <c r="O3644" s="25" t="str">
        <f t="shared" si="340"/>
        <v>Sep</v>
      </c>
      <c r="P3644" s="19">
        <f t="shared" si="341"/>
        <v>41917</v>
      </c>
      <c r="Q3644" t="b">
        <v>0</v>
      </c>
      <c r="R3644">
        <v>2</v>
      </c>
      <c r="S3644" t="b">
        <v>0</v>
      </c>
      <c r="T3644" t="s">
        <v>8305</v>
      </c>
      <c r="U3644" s="8">
        <v>2.1428571428571429E-2</v>
      </c>
      <c r="V3644" s="17">
        <f t="shared" si="336"/>
        <v>7.5</v>
      </c>
      <c r="W3644" t="s">
        <v>8317</v>
      </c>
      <c r="X3644" t="s">
        <v>8359</v>
      </c>
    </row>
    <row r="3645" spans="1:24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21">
        <f t="shared" si="337"/>
        <v>42297.607951388891</v>
      </c>
      <c r="L3645" s="24">
        <v>42297.607951388891</v>
      </c>
      <c r="M3645" s="27">
        <f t="shared" si="338"/>
        <v>10</v>
      </c>
      <c r="N3645" s="27">
        <f t="shared" si="339"/>
        <v>2015</v>
      </c>
      <c r="O3645" s="25" t="str">
        <f t="shared" si="340"/>
        <v>Oct</v>
      </c>
      <c r="P3645" s="19">
        <f t="shared" si="341"/>
        <v>42338.499999999993</v>
      </c>
      <c r="Q3645" t="b">
        <v>0</v>
      </c>
      <c r="R3645">
        <v>0</v>
      </c>
      <c r="S3645" t="b">
        <v>0</v>
      </c>
      <c r="T3645" t="s">
        <v>8305</v>
      </c>
      <c r="U3645" s="8">
        <v>0</v>
      </c>
      <c r="V3645" s="17" t="e">
        <f t="shared" si="336"/>
        <v>#DIV/0!</v>
      </c>
      <c r="W3645" t="s">
        <v>8317</v>
      </c>
      <c r="X3645" t="s">
        <v>8359</v>
      </c>
    </row>
    <row r="3646" spans="1:24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21">
        <f t="shared" si="337"/>
        <v>42284.935636574075</v>
      </c>
      <c r="L3646" s="24">
        <v>42284.935636574075</v>
      </c>
      <c r="M3646" s="27">
        <f t="shared" si="338"/>
        <v>10</v>
      </c>
      <c r="N3646" s="27">
        <f t="shared" si="339"/>
        <v>2015</v>
      </c>
      <c r="O3646" s="25" t="str">
        <f t="shared" si="340"/>
        <v>Oct</v>
      </c>
      <c r="P3646" s="19">
        <f t="shared" si="341"/>
        <v>42324.977303240739</v>
      </c>
      <c r="Q3646" t="b">
        <v>0</v>
      </c>
      <c r="R3646">
        <v>12</v>
      </c>
      <c r="S3646" t="b">
        <v>0</v>
      </c>
      <c r="T3646" t="s">
        <v>8305</v>
      </c>
      <c r="U3646" s="8">
        <v>0.16420000000000001</v>
      </c>
      <c r="V3646" s="17">
        <f t="shared" si="336"/>
        <v>68.416666666666671</v>
      </c>
      <c r="W3646" t="s">
        <v>8317</v>
      </c>
      <c r="X3646" t="s">
        <v>8359</v>
      </c>
    </row>
    <row r="3647" spans="1:24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21">
        <f t="shared" si="337"/>
        <v>42409.033414351848</v>
      </c>
      <c r="L3647" s="24">
        <v>42409.033414351848</v>
      </c>
      <c r="M3647" s="27">
        <f t="shared" si="338"/>
        <v>2</v>
      </c>
      <c r="N3647" s="27">
        <f t="shared" si="339"/>
        <v>2016</v>
      </c>
      <c r="O3647" s="25" t="str">
        <f t="shared" si="340"/>
        <v>Feb</v>
      </c>
      <c r="P3647" s="19">
        <f t="shared" si="341"/>
        <v>42436.999305555553</v>
      </c>
      <c r="Q3647" t="b">
        <v>0</v>
      </c>
      <c r="R3647">
        <v>1</v>
      </c>
      <c r="S3647" t="b">
        <v>0</v>
      </c>
      <c r="T3647" t="s">
        <v>8305</v>
      </c>
      <c r="U3647" s="8">
        <v>1E-3</v>
      </c>
      <c r="V3647" s="17">
        <f t="shared" si="336"/>
        <v>1</v>
      </c>
      <c r="W3647" t="s">
        <v>8317</v>
      </c>
      <c r="X3647" t="s">
        <v>8359</v>
      </c>
    </row>
    <row r="3648" spans="1:24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21">
        <f t="shared" si="337"/>
        <v>42665.762013888881</v>
      </c>
      <c r="L3648" s="24">
        <v>42665.762013888889</v>
      </c>
      <c r="M3648" s="27">
        <f t="shared" si="338"/>
        <v>10</v>
      </c>
      <c r="N3648" s="27">
        <f t="shared" si="339"/>
        <v>2016</v>
      </c>
      <c r="O3648" s="25" t="str">
        <f t="shared" si="340"/>
        <v>Oct</v>
      </c>
      <c r="P3648" s="19">
        <f t="shared" si="341"/>
        <v>42695.803680555553</v>
      </c>
      <c r="Q3648" t="b">
        <v>0</v>
      </c>
      <c r="R3648">
        <v>8</v>
      </c>
      <c r="S3648" t="b">
        <v>0</v>
      </c>
      <c r="T3648" t="s">
        <v>8305</v>
      </c>
      <c r="U3648" s="8">
        <v>4.8099999999999997E-2</v>
      </c>
      <c r="V3648" s="17">
        <f t="shared" si="336"/>
        <v>60.125</v>
      </c>
      <c r="W3648" t="s">
        <v>8317</v>
      </c>
      <c r="X3648" t="s">
        <v>8359</v>
      </c>
    </row>
    <row r="3649" spans="1:24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21">
        <f t="shared" si="337"/>
        <v>42140.21298611111</v>
      </c>
      <c r="L3649" s="24">
        <v>42140.21298611111</v>
      </c>
      <c r="M3649" s="27">
        <f t="shared" si="338"/>
        <v>5</v>
      </c>
      <c r="N3649" s="27">
        <f t="shared" si="339"/>
        <v>2015</v>
      </c>
      <c r="O3649" s="25" t="str">
        <f t="shared" si="340"/>
        <v>May</v>
      </c>
      <c r="P3649" s="19">
        <f t="shared" si="341"/>
        <v>42171.770833333336</v>
      </c>
      <c r="Q3649" t="b">
        <v>0</v>
      </c>
      <c r="R3649">
        <v>2</v>
      </c>
      <c r="S3649" t="b">
        <v>0</v>
      </c>
      <c r="T3649" t="s">
        <v>8305</v>
      </c>
      <c r="U3649" s="8">
        <v>0.06</v>
      </c>
      <c r="V3649" s="17">
        <f t="shared" si="336"/>
        <v>15</v>
      </c>
      <c r="W3649" t="s">
        <v>8317</v>
      </c>
      <c r="X3649" t="s">
        <v>8359</v>
      </c>
    </row>
    <row r="3650" spans="1:24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21">
        <f t="shared" si="337"/>
        <v>42598.540821759256</v>
      </c>
      <c r="L3650" s="24">
        <v>42598.540821759256</v>
      </c>
      <c r="M3650" s="27">
        <f t="shared" si="338"/>
        <v>8</v>
      </c>
      <c r="N3650" s="27">
        <f t="shared" si="339"/>
        <v>2016</v>
      </c>
      <c r="O3650" s="25" t="str">
        <f t="shared" si="340"/>
        <v>Aug</v>
      </c>
      <c r="P3650" s="19">
        <f t="shared" si="341"/>
        <v>42643.540821759256</v>
      </c>
      <c r="Q3650" t="b">
        <v>0</v>
      </c>
      <c r="R3650">
        <v>73</v>
      </c>
      <c r="S3650" t="b">
        <v>1</v>
      </c>
      <c r="T3650" t="s">
        <v>8271</v>
      </c>
      <c r="U3650" s="8">
        <v>1.003825</v>
      </c>
      <c r="V3650" s="17">
        <f t="shared" ref="V3650:V3713" si="342">E3650/R3650</f>
        <v>550.04109589041093</v>
      </c>
      <c r="W3650" t="s">
        <v>8317</v>
      </c>
      <c r="X3650" t="s">
        <v>8318</v>
      </c>
    </row>
    <row r="3651" spans="1:24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21">
        <f t="shared" ref="K3651:K3714" si="343">(J3650/86400)+25569+(-5/24)</f>
        <v>41887.083854166667</v>
      </c>
      <c r="L3651" s="24">
        <v>41887.083854166667</v>
      </c>
      <c r="M3651" s="27">
        <f t="shared" ref="M3651:M3714" si="344">MONTH(L3651)</f>
        <v>9</v>
      </c>
      <c r="N3651" s="27">
        <f t="shared" ref="N3651:N3714" si="345">YEAR(L3651)</f>
        <v>2014</v>
      </c>
      <c r="O3651" s="25" t="str">
        <f t="shared" ref="O3651:O3714" si="346">VLOOKUP($M3651,$AI$3:$AJ$14,2,FALSE)</f>
        <v>Sep</v>
      </c>
      <c r="P3651" s="19">
        <f t="shared" ref="P3651:P3714" si="347">(I3650/86400)+25569+(-5/24)</f>
        <v>41917.083854166667</v>
      </c>
      <c r="Q3651" t="b">
        <v>0</v>
      </c>
      <c r="R3651">
        <v>8</v>
      </c>
      <c r="S3651" t="b">
        <v>1</v>
      </c>
      <c r="T3651" t="s">
        <v>8271</v>
      </c>
      <c r="U3651" s="8">
        <v>1.04</v>
      </c>
      <c r="V3651" s="17">
        <f t="shared" si="342"/>
        <v>97.5</v>
      </c>
      <c r="W3651" t="s">
        <v>8317</v>
      </c>
      <c r="X3651" t="s">
        <v>8318</v>
      </c>
    </row>
    <row r="3652" spans="1:24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21">
        <f t="shared" si="343"/>
        <v>41780.504560185182</v>
      </c>
      <c r="L3652" s="24">
        <v>41780.504560185182</v>
      </c>
      <c r="M3652" s="27">
        <f t="shared" si="344"/>
        <v>5</v>
      </c>
      <c r="N3652" s="27">
        <f t="shared" si="345"/>
        <v>2014</v>
      </c>
      <c r="O3652" s="25" t="str">
        <f t="shared" si="346"/>
        <v>May</v>
      </c>
      <c r="P3652" s="19">
        <f t="shared" si="347"/>
        <v>41806.504560185182</v>
      </c>
      <c r="Q3652" t="b">
        <v>0</v>
      </c>
      <c r="R3652">
        <v>17</v>
      </c>
      <c r="S3652" t="b">
        <v>1</v>
      </c>
      <c r="T3652" t="s">
        <v>8271</v>
      </c>
      <c r="U3652" s="8">
        <v>1</v>
      </c>
      <c r="V3652" s="17">
        <f t="shared" si="342"/>
        <v>29.411764705882351</v>
      </c>
      <c r="W3652" t="s">
        <v>8317</v>
      </c>
      <c r="X3652" t="s">
        <v>8318</v>
      </c>
    </row>
    <row r="3653" spans="1:24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21">
        <f t="shared" si="343"/>
        <v>42381.270648148151</v>
      </c>
      <c r="L3653" s="24">
        <v>42381.270648148151</v>
      </c>
      <c r="M3653" s="27">
        <f t="shared" si="344"/>
        <v>1</v>
      </c>
      <c r="N3653" s="27">
        <f t="shared" si="345"/>
        <v>2016</v>
      </c>
      <c r="O3653" s="25" t="str">
        <f t="shared" si="346"/>
        <v>Jan</v>
      </c>
      <c r="P3653" s="19">
        <f t="shared" si="347"/>
        <v>42402.270648148151</v>
      </c>
      <c r="Q3653" t="b">
        <v>0</v>
      </c>
      <c r="R3653">
        <v>9</v>
      </c>
      <c r="S3653" t="b">
        <v>1</v>
      </c>
      <c r="T3653" t="s">
        <v>8271</v>
      </c>
      <c r="U3653" s="8">
        <v>1.04</v>
      </c>
      <c r="V3653" s="17">
        <f t="shared" si="342"/>
        <v>57.777777777777779</v>
      </c>
      <c r="W3653" t="s">
        <v>8317</v>
      </c>
      <c r="X3653" t="s">
        <v>8318</v>
      </c>
    </row>
    <row r="3654" spans="1:24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21">
        <f t="shared" si="343"/>
        <v>41828.437986111108</v>
      </c>
      <c r="L3654" s="24">
        <v>41828.437986111108</v>
      </c>
      <c r="M3654" s="27">
        <f t="shared" si="344"/>
        <v>7</v>
      </c>
      <c r="N3654" s="27">
        <f t="shared" si="345"/>
        <v>2014</v>
      </c>
      <c r="O3654" s="25" t="str">
        <f t="shared" si="346"/>
        <v>Jul</v>
      </c>
      <c r="P3654" s="19">
        <f t="shared" si="347"/>
        <v>41861.457638888889</v>
      </c>
      <c r="Q3654" t="b">
        <v>0</v>
      </c>
      <c r="R3654">
        <v>17</v>
      </c>
      <c r="S3654" t="b">
        <v>1</v>
      </c>
      <c r="T3654" t="s">
        <v>8271</v>
      </c>
      <c r="U3654" s="8">
        <v>2.5066666666666668</v>
      </c>
      <c r="V3654" s="17">
        <f t="shared" si="342"/>
        <v>44.235294117647058</v>
      </c>
      <c r="W3654" t="s">
        <v>8317</v>
      </c>
      <c r="X3654" t="s">
        <v>8318</v>
      </c>
    </row>
    <row r="3655" spans="1:24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21">
        <f t="shared" si="343"/>
        <v>42596.436365740738</v>
      </c>
      <c r="L3655" s="24">
        <v>42596.436365740738</v>
      </c>
      <c r="M3655" s="27">
        <f t="shared" si="344"/>
        <v>8</v>
      </c>
      <c r="N3655" s="27">
        <f t="shared" si="345"/>
        <v>2016</v>
      </c>
      <c r="O3655" s="25" t="str">
        <f t="shared" si="346"/>
        <v>Aug</v>
      </c>
      <c r="P3655" s="19">
        <f t="shared" si="347"/>
        <v>42606.957638888889</v>
      </c>
      <c r="Q3655" t="b">
        <v>0</v>
      </c>
      <c r="R3655">
        <v>33</v>
      </c>
      <c r="S3655" t="b">
        <v>1</v>
      </c>
      <c r="T3655" t="s">
        <v>8271</v>
      </c>
      <c r="U3655" s="8">
        <v>1.0049999999999999</v>
      </c>
      <c r="V3655" s="17">
        <f t="shared" si="342"/>
        <v>60.909090909090907</v>
      </c>
      <c r="W3655" t="s">
        <v>8317</v>
      </c>
      <c r="X3655" t="s">
        <v>8318</v>
      </c>
    </row>
    <row r="3656" spans="1:24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21">
        <f t="shared" si="343"/>
        <v>42191.155173611107</v>
      </c>
      <c r="L3656" s="24">
        <v>42191.155173611114</v>
      </c>
      <c r="M3656" s="27">
        <f t="shared" si="344"/>
        <v>7</v>
      </c>
      <c r="N3656" s="27">
        <f t="shared" si="345"/>
        <v>2015</v>
      </c>
      <c r="O3656" s="25" t="str">
        <f t="shared" si="346"/>
        <v>Jul</v>
      </c>
      <c r="P3656" s="19">
        <f t="shared" si="347"/>
        <v>42221.155173611107</v>
      </c>
      <c r="Q3656" t="b">
        <v>0</v>
      </c>
      <c r="R3656">
        <v>38</v>
      </c>
      <c r="S3656" t="b">
        <v>1</v>
      </c>
      <c r="T3656" t="s">
        <v>8271</v>
      </c>
      <c r="U3656" s="8">
        <v>1.744</v>
      </c>
      <c r="V3656" s="17">
        <f t="shared" si="342"/>
        <v>68.84210526315789</v>
      </c>
      <c r="W3656" t="s">
        <v>8317</v>
      </c>
      <c r="X3656" t="s">
        <v>8318</v>
      </c>
    </row>
    <row r="3657" spans="1:24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21">
        <f t="shared" si="343"/>
        <v>42440.20817129629</v>
      </c>
      <c r="L3657" s="24">
        <v>42440.208171296297</v>
      </c>
      <c r="M3657" s="27">
        <f t="shared" si="344"/>
        <v>3</v>
      </c>
      <c r="N3657" s="27">
        <f t="shared" si="345"/>
        <v>2016</v>
      </c>
      <c r="O3657" s="25" t="str">
        <f t="shared" si="346"/>
        <v>Mar</v>
      </c>
      <c r="P3657" s="19">
        <f t="shared" si="347"/>
        <v>42463.499999999993</v>
      </c>
      <c r="Q3657" t="b">
        <v>0</v>
      </c>
      <c r="R3657">
        <v>79</v>
      </c>
      <c r="S3657" t="b">
        <v>1</v>
      </c>
      <c r="T3657" t="s">
        <v>8271</v>
      </c>
      <c r="U3657" s="8">
        <v>1.1626000000000001</v>
      </c>
      <c r="V3657" s="17">
        <f t="shared" si="342"/>
        <v>73.582278481012665</v>
      </c>
      <c r="W3657" t="s">
        <v>8317</v>
      </c>
      <c r="X3657" t="s">
        <v>8318</v>
      </c>
    </row>
    <row r="3658" spans="1:24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21">
        <f t="shared" si="343"/>
        <v>42173.594884259255</v>
      </c>
      <c r="L3658" s="24">
        <v>42173.594884259262</v>
      </c>
      <c r="M3658" s="27">
        <f t="shared" si="344"/>
        <v>6</v>
      </c>
      <c r="N3658" s="27">
        <f t="shared" si="345"/>
        <v>2015</v>
      </c>
      <c r="O3658" s="25" t="str">
        <f t="shared" si="346"/>
        <v>Jun</v>
      </c>
      <c r="P3658" s="19">
        <f t="shared" si="347"/>
        <v>42203.082638888889</v>
      </c>
      <c r="Q3658" t="b">
        <v>0</v>
      </c>
      <c r="R3658">
        <v>46</v>
      </c>
      <c r="S3658" t="b">
        <v>1</v>
      </c>
      <c r="T3658" t="s">
        <v>8271</v>
      </c>
      <c r="U3658" s="8">
        <v>1.0582</v>
      </c>
      <c r="V3658" s="17">
        <f t="shared" si="342"/>
        <v>115.02173913043478</v>
      </c>
      <c r="W3658" t="s">
        <v>8317</v>
      </c>
      <c r="X3658" t="s">
        <v>8318</v>
      </c>
    </row>
    <row r="3659" spans="1:24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21">
        <f t="shared" si="343"/>
        <v>42737.701805555553</v>
      </c>
      <c r="L3659" s="24">
        <v>42737.701805555553</v>
      </c>
      <c r="M3659" s="27">
        <f t="shared" si="344"/>
        <v>1</v>
      </c>
      <c r="N3659" s="27">
        <f t="shared" si="345"/>
        <v>2017</v>
      </c>
      <c r="O3659" s="25" t="str">
        <f t="shared" si="346"/>
        <v>Jan</v>
      </c>
      <c r="P3659" s="19">
        <f t="shared" si="347"/>
        <v>42767.749305555553</v>
      </c>
      <c r="Q3659" t="b">
        <v>0</v>
      </c>
      <c r="R3659">
        <v>20</v>
      </c>
      <c r="S3659" t="b">
        <v>1</v>
      </c>
      <c r="T3659" t="s">
        <v>8271</v>
      </c>
      <c r="U3659" s="8">
        <v>1.1074999999999999</v>
      </c>
      <c r="V3659" s="17">
        <f t="shared" si="342"/>
        <v>110.75</v>
      </c>
      <c r="W3659" t="s">
        <v>8317</v>
      </c>
      <c r="X3659" t="s">
        <v>8318</v>
      </c>
    </row>
    <row r="3660" spans="1:24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21">
        <f t="shared" si="343"/>
        <v>42499.4215162037</v>
      </c>
      <c r="L3660" s="24">
        <v>42499.421516203707</v>
      </c>
      <c r="M3660" s="27">
        <f t="shared" si="344"/>
        <v>5</v>
      </c>
      <c r="N3660" s="27">
        <f t="shared" si="345"/>
        <v>2016</v>
      </c>
      <c r="O3660" s="25" t="str">
        <f t="shared" si="346"/>
        <v>May</v>
      </c>
      <c r="P3660" s="19">
        <f t="shared" si="347"/>
        <v>42522.695833333331</v>
      </c>
      <c r="Q3660" t="b">
        <v>0</v>
      </c>
      <c r="R3660">
        <v>20</v>
      </c>
      <c r="S3660" t="b">
        <v>1</v>
      </c>
      <c r="T3660" t="s">
        <v>8271</v>
      </c>
      <c r="U3660" s="8">
        <v>1.0066666666666666</v>
      </c>
      <c r="V3660" s="17">
        <f t="shared" si="342"/>
        <v>75.5</v>
      </c>
      <c r="W3660" t="s">
        <v>8317</v>
      </c>
      <c r="X3660" t="s">
        <v>8318</v>
      </c>
    </row>
    <row r="3661" spans="1:24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21">
        <f t="shared" si="343"/>
        <v>41775.650231481479</v>
      </c>
      <c r="L3661" s="24">
        <v>41775.650231481479</v>
      </c>
      <c r="M3661" s="27">
        <f t="shared" si="344"/>
        <v>5</v>
      </c>
      <c r="N3661" s="27">
        <f t="shared" si="345"/>
        <v>2014</v>
      </c>
      <c r="O3661" s="25" t="str">
        <f t="shared" si="346"/>
        <v>May</v>
      </c>
      <c r="P3661" s="19">
        <f t="shared" si="347"/>
        <v>41821.957638888889</v>
      </c>
      <c r="Q3661" t="b">
        <v>0</v>
      </c>
      <c r="R3661">
        <v>13</v>
      </c>
      <c r="S3661" t="b">
        <v>1</v>
      </c>
      <c r="T3661" t="s">
        <v>8271</v>
      </c>
      <c r="U3661" s="8">
        <v>1.0203333333333333</v>
      </c>
      <c r="V3661" s="17">
        <f t="shared" si="342"/>
        <v>235.46153846153845</v>
      </c>
      <c r="W3661" t="s">
        <v>8317</v>
      </c>
      <c r="X3661" t="s">
        <v>8318</v>
      </c>
    </row>
    <row r="3662" spans="1:24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21">
        <f t="shared" si="343"/>
        <v>42055.068865740737</v>
      </c>
      <c r="L3662" s="24">
        <v>42055.068865740737</v>
      </c>
      <c r="M3662" s="27">
        <f t="shared" si="344"/>
        <v>2</v>
      </c>
      <c r="N3662" s="27">
        <f t="shared" si="345"/>
        <v>2015</v>
      </c>
      <c r="O3662" s="25" t="str">
        <f t="shared" si="346"/>
        <v>Feb</v>
      </c>
      <c r="P3662" s="19">
        <f t="shared" si="347"/>
        <v>42082.402083333327</v>
      </c>
      <c r="Q3662" t="b">
        <v>0</v>
      </c>
      <c r="R3662">
        <v>22</v>
      </c>
      <c r="S3662" t="b">
        <v>1</v>
      </c>
      <c r="T3662" t="s">
        <v>8271</v>
      </c>
      <c r="U3662" s="8">
        <v>1</v>
      </c>
      <c r="V3662" s="17">
        <f t="shared" si="342"/>
        <v>11.363636363636363</v>
      </c>
      <c r="W3662" t="s">
        <v>8317</v>
      </c>
      <c r="X3662" t="s">
        <v>8318</v>
      </c>
    </row>
    <row r="3663" spans="1:24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21">
        <f t="shared" si="343"/>
        <v>41971.672743055555</v>
      </c>
      <c r="L3663" s="24">
        <v>41971.672743055555</v>
      </c>
      <c r="M3663" s="27">
        <f t="shared" si="344"/>
        <v>11</v>
      </c>
      <c r="N3663" s="27">
        <f t="shared" si="345"/>
        <v>2014</v>
      </c>
      <c r="O3663" s="25" t="str">
        <f t="shared" si="346"/>
        <v>Nov</v>
      </c>
      <c r="P3663" s="19">
        <f t="shared" si="347"/>
        <v>41996.672743055555</v>
      </c>
      <c r="Q3663" t="b">
        <v>0</v>
      </c>
      <c r="R3663">
        <v>36</v>
      </c>
      <c r="S3663" t="b">
        <v>1</v>
      </c>
      <c r="T3663" t="s">
        <v>8271</v>
      </c>
      <c r="U3663" s="8">
        <v>1.1100000000000001</v>
      </c>
      <c r="V3663" s="17">
        <f t="shared" si="342"/>
        <v>92.5</v>
      </c>
      <c r="W3663" t="s">
        <v>8317</v>
      </c>
      <c r="X3663" t="s">
        <v>8318</v>
      </c>
    </row>
    <row r="3664" spans="1:24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21">
        <f t="shared" si="343"/>
        <v>42447.688333333332</v>
      </c>
      <c r="L3664" s="24">
        <v>42447.688333333332</v>
      </c>
      <c r="M3664" s="27">
        <f t="shared" si="344"/>
        <v>3</v>
      </c>
      <c r="N3664" s="27">
        <f t="shared" si="345"/>
        <v>2016</v>
      </c>
      <c r="O3664" s="25" t="str">
        <f t="shared" si="346"/>
        <v>Mar</v>
      </c>
      <c r="P3664" s="19">
        <f t="shared" si="347"/>
        <v>42469.958333333336</v>
      </c>
      <c r="Q3664" t="b">
        <v>0</v>
      </c>
      <c r="R3664">
        <v>40</v>
      </c>
      <c r="S3664" t="b">
        <v>1</v>
      </c>
      <c r="T3664" t="s">
        <v>8271</v>
      </c>
      <c r="U3664" s="8">
        <v>1.0142500000000001</v>
      </c>
      <c r="V3664" s="17">
        <f t="shared" si="342"/>
        <v>202.85</v>
      </c>
      <c r="W3664" t="s">
        <v>8317</v>
      </c>
      <c r="X3664" t="s">
        <v>8318</v>
      </c>
    </row>
    <row r="3665" spans="1:24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21">
        <f t="shared" si="343"/>
        <v>42064.011736111112</v>
      </c>
      <c r="L3665" s="24">
        <v>42064.011736111112</v>
      </c>
      <c r="M3665" s="27">
        <f t="shared" si="344"/>
        <v>3</v>
      </c>
      <c r="N3665" s="27">
        <f t="shared" si="345"/>
        <v>2015</v>
      </c>
      <c r="O3665" s="25" t="str">
        <f t="shared" si="346"/>
        <v>Mar</v>
      </c>
      <c r="P3665" s="19">
        <f t="shared" si="347"/>
        <v>42093.97006944444</v>
      </c>
      <c r="Q3665" t="b">
        <v>0</v>
      </c>
      <c r="R3665">
        <v>9</v>
      </c>
      <c r="S3665" t="b">
        <v>1</v>
      </c>
      <c r="T3665" t="s">
        <v>8271</v>
      </c>
      <c r="U3665" s="8">
        <v>1.04</v>
      </c>
      <c r="V3665" s="17">
        <f t="shared" si="342"/>
        <v>26</v>
      </c>
      <c r="W3665" t="s">
        <v>8317</v>
      </c>
      <c r="X3665" t="s">
        <v>8318</v>
      </c>
    </row>
    <row r="3666" spans="1:24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21">
        <f t="shared" si="343"/>
        <v>42665.243402777771</v>
      </c>
      <c r="L3666" s="24">
        <v>42665.243402777778</v>
      </c>
      <c r="M3666" s="27">
        <f t="shared" si="344"/>
        <v>10</v>
      </c>
      <c r="N3666" s="27">
        <f t="shared" si="345"/>
        <v>2016</v>
      </c>
      <c r="O3666" s="25" t="str">
        <f t="shared" si="346"/>
        <v>Oct</v>
      </c>
      <c r="P3666" s="19">
        <f t="shared" si="347"/>
        <v>42725.285069444442</v>
      </c>
      <c r="Q3666" t="b">
        <v>0</v>
      </c>
      <c r="R3666">
        <v>19</v>
      </c>
      <c r="S3666" t="b">
        <v>1</v>
      </c>
      <c r="T3666" t="s">
        <v>8271</v>
      </c>
      <c r="U3666" s="8">
        <v>1.09375</v>
      </c>
      <c r="V3666" s="17">
        <f t="shared" si="342"/>
        <v>46.05263157894737</v>
      </c>
      <c r="W3666" t="s">
        <v>8317</v>
      </c>
      <c r="X3666" t="s">
        <v>8318</v>
      </c>
    </row>
    <row r="3667" spans="1:24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21">
        <f t="shared" si="343"/>
        <v>42523.04038194444</v>
      </c>
      <c r="L3667" s="24">
        <v>42523.040381944447</v>
      </c>
      <c r="M3667" s="27">
        <f t="shared" si="344"/>
        <v>6</v>
      </c>
      <c r="N3667" s="27">
        <f t="shared" si="345"/>
        <v>2016</v>
      </c>
      <c r="O3667" s="25" t="str">
        <f t="shared" si="346"/>
        <v>Jun</v>
      </c>
      <c r="P3667" s="19">
        <f t="shared" si="347"/>
        <v>42537.04038194444</v>
      </c>
      <c r="Q3667" t="b">
        <v>0</v>
      </c>
      <c r="R3667">
        <v>14</v>
      </c>
      <c r="S3667" t="b">
        <v>1</v>
      </c>
      <c r="T3667" t="s">
        <v>8271</v>
      </c>
      <c r="U3667" s="8">
        <v>1.1516129032258065</v>
      </c>
      <c r="V3667" s="17">
        <f t="shared" si="342"/>
        <v>51</v>
      </c>
      <c r="W3667" t="s">
        <v>8317</v>
      </c>
      <c r="X3667" t="s">
        <v>8318</v>
      </c>
    </row>
    <row r="3668" spans="1:24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21">
        <f t="shared" si="343"/>
        <v>42294.59979166666</v>
      </c>
      <c r="L3668" s="24">
        <v>42294.599791666667</v>
      </c>
      <c r="M3668" s="27">
        <f t="shared" si="344"/>
        <v>10</v>
      </c>
      <c r="N3668" s="27">
        <f t="shared" si="345"/>
        <v>2015</v>
      </c>
      <c r="O3668" s="25" t="str">
        <f t="shared" si="346"/>
        <v>Oct</v>
      </c>
      <c r="P3668" s="19">
        <f t="shared" si="347"/>
        <v>42305.620833333327</v>
      </c>
      <c r="Q3668" t="b">
        <v>0</v>
      </c>
      <c r="R3668">
        <v>38</v>
      </c>
      <c r="S3668" t="b">
        <v>1</v>
      </c>
      <c r="T3668" t="s">
        <v>8271</v>
      </c>
      <c r="U3668" s="8">
        <v>1</v>
      </c>
      <c r="V3668" s="17">
        <f t="shared" si="342"/>
        <v>31.578947368421051</v>
      </c>
      <c r="W3668" t="s">
        <v>8317</v>
      </c>
      <c r="X3668" t="s">
        <v>8318</v>
      </c>
    </row>
    <row r="3669" spans="1:24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21">
        <f t="shared" si="343"/>
        <v>41822.696550925924</v>
      </c>
      <c r="L3669" s="24">
        <v>41822.696550925924</v>
      </c>
      <c r="M3669" s="27">
        <f t="shared" si="344"/>
        <v>7</v>
      </c>
      <c r="N3669" s="27">
        <f t="shared" si="345"/>
        <v>2014</v>
      </c>
      <c r="O3669" s="25" t="str">
        <f t="shared" si="346"/>
        <v>Jul</v>
      </c>
      <c r="P3669" s="19">
        <f t="shared" si="347"/>
        <v>41844.083333333328</v>
      </c>
      <c r="Q3669" t="b">
        <v>0</v>
      </c>
      <c r="R3669">
        <v>58</v>
      </c>
      <c r="S3669" t="b">
        <v>1</v>
      </c>
      <c r="T3669" t="s">
        <v>8271</v>
      </c>
      <c r="U3669" s="8">
        <v>1.0317033333333334</v>
      </c>
      <c r="V3669" s="17">
        <f t="shared" si="342"/>
        <v>53.363965517241382</v>
      </c>
      <c r="W3669" t="s">
        <v>8317</v>
      </c>
      <c r="X3669" t="s">
        <v>8318</v>
      </c>
    </row>
    <row r="3670" spans="1:24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21">
        <f t="shared" si="343"/>
        <v>42173.761793981474</v>
      </c>
      <c r="L3670" s="24">
        <v>42173.761793981481</v>
      </c>
      <c r="M3670" s="27">
        <f t="shared" si="344"/>
        <v>6</v>
      </c>
      <c r="N3670" s="27">
        <f t="shared" si="345"/>
        <v>2015</v>
      </c>
      <c r="O3670" s="25" t="str">
        <f t="shared" si="346"/>
        <v>Jun</v>
      </c>
      <c r="P3670" s="19">
        <f t="shared" si="347"/>
        <v>42203.761793981474</v>
      </c>
      <c r="Q3670" t="b">
        <v>0</v>
      </c>
      <c r="R3670">
        <v>28</v>
      </c>
      <c r="S3670" t="b">
        <v>1</v>
      </c>
      <c r="T3670" t="s">
        <v>8271</v>
      </c>
      <c r="U3670" s="8">
        <v>1.0349999999999999</v>
      </c>
      <c r="V3670" s="17">
        <f t="shared" si="342"/>
        <v>36.964285714285715</v>
      </c>
      <c r="W3670" t="s">
        <v>8317</v>
      </c>
      <c r="X3670" t="s">
        <v>8318</v>
      </c>
    </row>
    <row r="3671" spans="1:24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21">
        <f t="shared" si="343"/>
        <v>42185.347824074073</v>
      </c>
      <c r="L3671" s="24">
        <v>42185.347824074073</v>
      </c>
      <c r="M3671" s="27">
        <f t="shared" si="344"/>
        <v>6</v>
      </c>
      <c r="N3671" s="27">
        <f t="shared" si="345"/>
        <v>2015</v>
      </c>
      <c r="O3671" s="25" t="str">
        <f t="shared" si="346"/>
        <v>Jun</v>
      </c>
      <c r="P3671" s="19">
        <f t="shared" si="347"/>
        <v>42208.564583333333</v>
      </c>
      <c r="Q3671" t="b">
        <v>0</v>
      </c>
      <c r="R3671">
        <v>17</v>
      </c>
      <c r="S3671" t="b">
        <v>1</v>
      </c>
      <c r="T3671" t="s">
        <v>8271</v>
      </c>
      <c r="U3671" s="8">
        <v>1.3819999999999999</v>
      </c>
      <c r="V3671" s="17">
        <f t="shared" si="342"/>
        <v>81.294117647058826</v>
      </c>
      <c r="W3671" t="s">
        <v>8317</v>
      </c>
      <c r="X3671" t="s">
        <v>8318</v>
      </c>
    </row>
    <row r="3672" spans="1:24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21">
        <f t="shared" si="343"/>
        <v>42136.466863425921</v>
      </c>
      <c r="L3672" s="24">
        <v>42136.466863425929</v>
      </c>
      <c r="M3672" s="27">
        <f t="shared" si="344"/>
        <v>5</v>
      </c>
      <c r="N3672" s="27">
        <f t="shared" si="345"/>
        <v>2015</v>
      </c>
      <c r="O3672" s="25" t="str">
        <f t="shared" si="346"/>
        <v>May</v>
      </c>
      <c r="P3672" s="19">
        <f t="shared" si="347"/>
        <v>42166.466863425921</v>
      </c>
      <c r="Q3672" t="b">
        <v>0</v>
      </c>
      <c r="R3672">
        <v>12</v>
      </c>
      <c r="S3672" t="b">
        <v>1</v>
      </c>
      <c r="T3672" t="s">
        <v>8271</v>
      </c>
      <c r="U3672" s="8">
        <v>1.0954545454545455</v>
      </c>
      <c r="V3672" s="17">
        <f t="shared" si="342"/>
        <v>20.083333333333332</v>
      </c>
      <c r="W3672" t="s">
        <v>8317</v>
      </c>
      <c r="X3672" t="s">
        <v>8318</v>
      </c>
    </row>
    <row r="3673" spans="1:24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21">
        <f t="shared" si="343"/>
        <v>42142.305682870363</v>
      </c>
      <c r="L3673" s="24">
        <v>42142.30568287037</v>
      </c>
      <c r="M3673" s="27">
        <f t="shared" si="344"/>
        <v>5</v>
      </c>
      <c r="N3673" s="27">
        <f t="shared" si="345"/>
        <v>2015</v>
      </c>
      <c r="O3673" s="25" t="str">
        <f t="shared" si="346"/>
        <v>May</v>
      </c>
      <c r="P3673" s="19">
        <f t="shared" si="347"/>
        <v>42155.749999999993</v>
      </c>
      <c r="Q3673" t="b">
        <v>0</v>
      </c>
      <c r="R3673">
        <v>40</v>
      </c>
      <c r="S3673" t="b">
        <v>1</v>
      </c>
      <c r="T3673" t="s">
        <v>8271</v>
      </c>
      <c r="U3673" s="8">
        <v>1.0085714285714287</v>
      </c>
      <c r="V3673" s="17">
        <f t="shared" si="342"/>
        <v>88.25</v>
      </c>
      <c r="W3673" t="s">
        <v>8317</v>
      </c>
      <c r="X3673" t="s">
        <v>8318</v>
      </c>
    </row>
    <row r="3674" spans="1:24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21">
        <f t="shared" si="343"/>
        <v>41820.419756944444</v>
      </c>
      <c r="L3674" s="24">
        <v>41820.419756944444</v>
      </c>
      <c r="M3674" s="27">
        <f t="shared" si="344"/>
        <v>6</v>
      </c>
      <c r="N3674" s="27">
        <f t="shared" si="345"/>
        <v>2014</v>
      </c>
      <c r="O3674" s="25" t="str">
        <f t="shared" si="346"/>
        <v>Jun</v>
      </c>
      <c r="P3674" s="19">
        <f t="shared" si="347"/>
        <v>41840.957638888889</v>
      </c>
      <c r="Q3674" t="b">
        <v>0</v>
      </c>
      <c r="R3674">
        <v>57</v>
      </c>
      <c r="S3674" t="b">
        <v>1</v>
      </c>
      <c r="T3674" t="s">
        <v>8271</v>
      </c>
      <c r="U3674" s="8">
        <v>1.0153333333333334</v>
      </c>
      <c r="V3674" s="17">
        <f t="shared" si="342"/>
        <v>53.438596491228068</v>
      </c>
      <c r="W3674" t="s">
        <v>8317</v>
      </c>
      <c r="X3674" t="s">
        <v>8318</v>
      </c>
    </row>
    <row r="3675" spans="1:24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21">
        <f t="shared" si="343"/>
        <v>41878.738240740735</v>
      </c>
      <c r="L3675" s="24">
        <v>41878.738240740742</v>
      </c>
      <c r="M3675" s="27">
        <f t="shared" si="344"/>
        <v>8</v>
      </c>
      <c r="N3675" s="27">
        <f t="shared" si="345"/>
        <v>2014</v>
      </c>
      <c r="O3675" s="25" t="str">
        <f t="shared" si="346"/>
        <v>Aug</v>
      </c>
      <c r="P3675" s="19">
        <f t="shared" si="347"/>
        <v>41908.738240740735</v>
      </c>
      <c r="Q3675" t="b">
        <v>0</v>
      </c>
      <c r="R3675">
        <v>114</v>
      </c>
      <c r="S3675" t="b">
        <v>1</v>
      </c>
      <c r="T3675" t="s">
        <v>8271</v>
      </c>
      <c r="U3675" s="8">
        <v>1.13625</v>
      </c>
      <c r="V3675" s="17">
        <f t="shared" si="342"/>
        <v>39.868421052631582</v>
      </c>
      <c r="W3675" t="s">
        <v>8317</v>
      </c>
      <c r="X3675" t="s">
        <v>8318</v>
      </c>
    </row>
    <row r="3676" spans="1:24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21">
        <f t="shared" si="343"/>
        <v>41914.086770833332</v>
      </c>
      <c r="L3676" s="24">
        <v>41914.086770833332</v>
      </c>
      <c r="M3676" s="27">
        <f t="shared" si="344"/>
        <v>10</v>
      </c>
      <c r="N3676" s="27">
        <f t="shared" si="345"/>
        <v>2014</v>
      </c>
      <c r="O3676" s="25" t="str">
        <f t="shared" si="346"/>
        <v>Oct</v>
      </c>
      <c r="P3676" s="19">
        <f t="shared" si="347"/>
        <v>41948.327777777777</v>
      </c>
      <c r="Q3676" t="b">
        <v>0</v>
      </c>
      <c r="R3676">
        <v>31</v>
      </c>
      <c r="S3676" t="b">
        <v>1</v>
      </c>
      <c r="T3676" t="s">
        <v>8271</v>
      </c>
      <c r="U3676" s="8">
        <v>1</v>
      </c>
      <c r="V3676" s="17">
        <f t="shared" si="342"/>
        <v>145.16129032258064</v>
      </c>
      <c r="W3676" t="s">
        <v>8317</v>
      </c>
      <c r="X3676" t="s">
        <v>8318</v>
      </c>
    </row>
    <row r="3677" spans="1:24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21">
        <f t="shared" si="343"/>
        <v>42556.664687499993</v>
      </c>
      <c r="L3677" s="24">
        <v>42556.664687500001</v>
      </c>
      <c r="M3677" s="27">
        <f t="shared" si="344"/>
        <v>7</v>
      </c>
      <c r="N3677" s="27">
        <f t="shared" si="345"/>
        <v>2016</v>
      </c>
      <c r="O3677" s="25" t="str">
        <f t="shared" si="346"/>
        <v>Jul</v>
      </c>
      <c r="P3677" s="19">
        <f t="shared" si="347"/>
        <v>42616.664687499993</v>
      </c>
      <c r="Q3677" t="b">
        <v>0</v>
      </c>
      <c r="R3677">
        <v>3</v>
      </c>
      <c r="S3677" t="b">
        <v>1</v>
      </c>
      <c r="T3677" t="s">
        <v>8271</v>
      </c>
      <c r="U3677" s="8">
        <v>1.4</v>
      </c>
      <c r="V3677" s="17">
        <f t="shared" si="342"/>
        <v>23.333333333333332</v>
      </c>
      <c r="W3677" t="s">
        <v>8317</v>
      </c>
      <c r="X3677" t="s">
        <v>8318</v>
      </c>
    </row>
    <row r="3678" spans="1:24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21">
        <f t="shared" si="343"/>
        <v>42493.388680555552</v>
      </c>
      <c r="L3678" s="24">
        <v>42493.388680555552</v>
      </c>
      <c r="M3678" s="27">
        <f t="shared" si="344"/>
        <v>5</v>
      </c>
      <c r="N3678" s="27">
        <f t="shared" si="345"/>
        <v>2016</v>
      </c>
      <c r="O3678" s="25" t="str">
        <f t="shared" si="346"/>
        <v>May</v>
      </c>
      <c r="P3678" s="19">
        <f t="shared" si="347"/>
        <v>42505.749999999993</v>
      </c>
      <c r="Q3678" t="b">
        <v>0</v>
      </c>
      <c r="R3678">
        <v>16</v>
      </c>
      <c r="S3678" t="b">
        <v>1</v>
      </c>
      <c r="T3678" t="s">
        <v>8271</v>
      </c>
      <c r="U3678" s="8">
        <v>1.2875000000000001</v>
      </c>
      <c r="V3678" s="17">
        <f t="shared" si="342"/>
        <v>64.375</v>
      </c>
      <c r="W3678" t="s">
        <v>8317</v>
      </c>
      <c r="X3678" t="s">
        <v>8318</v>
      </c>
    </row>
    <row r="3679" spans="1:24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21">
        <f t="shared" si="343"/>
        <v>41876.607453703698</v>
      </c>
      <c r="L3679" s="24">
        <v>41876.607453703706</v>
      </c>
      <c r="M3679" s="27">
        <f t="shared" si="344"/>
        <v>8</v>
      </c>
      <c r="N3679" s="27">
        <f t="shared" si="345"/>
        <v>2014</v>
      </c>
      <c r="O3679" s="25" t="str">
        <f t="shared" si="346"/>
        <v>Aug</v>
      </c>
      <c r="P3679" s="19">
        <f t="shared" si="347"/>
        <v>41894.607453703698</v>
      </c>
      <c r="Q3679" t="b">
        <v>0</v>
      </c>
      <c r="R3679">
        <v>199</v>
      </c>
      <c r="S3679" t="b">
        <v>1</v>
      </c>
      <c r="T3679" t="s">
        <v>8271</v>
      </c>
      <c r="U3679" s="8">
        <v>1.0290416666666666</v>
      </c>
      <c r="V3679" s="17">
        <f t="shared" si="342"/>
        <v>62.052763819095475</v>
      </c>
      <c r="W3679" t="s">
        <v>8317</v>
      </c>
      <c r="X3679" t="s">
        <v>8318</v>
      </c>
    </row>
    <row r="3680" spans="1:24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21">
        <f t="shared" si="343"/>
        <v>41802.365949074076</v>
      </c>
      <c r="L3680" s="24">
        <v>41802.365949074076</v>
      </c>
      <c r="M3680" s="27">
        <f t="shared" si="344"/>
        <v>6</v>
      </c>
      <c r="N3680" s="27">
        <f t="shared" si="345"/>
        <v>2014</v>
      </c>
      <c r="O3680" s="25" t="str">
        <f t="shared" si="346"/>
        <v>Jun</v>
      </c>
      <c r="P3680" s="19">
        <f t="shared" si="347"/>
        <v>41822.957638888889</v>
      </c>
      <c r="Q3680" t="b">
        <v>0</v>
      </c>
      <c r="R3680">
        <v>31</v>
      </c>
      <c r="S3680" t="b">
        <v>1</v>
      </c>
      <c r="T3680" t="s">
        <v>8271</v>
      </c>
      <c r="U3680" s="8">
        <v>1.0249999999999999</v>
      </c>
      <c r="V3680" s="17">
        <f t="shared" si="342"/>
        <v>66.129032258064512</v>
      </c>
      <c r="W3680" t="s">
        <v>8317</v>
      </c>
      <c r="X3680" t="s">
        <v>8318</v>
      </c>
    </row>
    <row r="3681" spans="1:24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21">
        <f t="shared" si="343"/>
        <v>42120.322893518511</v>
      </c>
      <c r="L3681" s="24">
        <v>42120.322893518518</v>
      </c>
      <c r="M3681" s="27">
        <f t="shared" si="344"/>
        <v>4</v>
      </c>
      <c r="N3681" s="27">
        <f t="shared" si="345"/>
        <v>2015</v>
      </c>
      <c r="O3681" s="25" t="str">
        <f t="shared" si="346"/>
        <v>Apr</v>
      </c>
      <c r="P3681" s="19">
        <f t="shared" si="347"/>
        <v>42155.322893518511</v>
      </c>
      <c r="Q3681" t="b">
        <v>0</v>
      </c>
      <c r="R3681">
        <v>30</v>
      </c>
      <c r="S3681" t="b">
        <v>1</v>
      </c>
      <c r="T3681" t="s">
        <v>8271</v>
      </c>
      <c r="U3681" s="8">
        <v>1.101</v>
      </c>
      <c r="V3681" s="17">
        <f t="shared" si="342"/>
        <v>73.400000000000006</v>
      </c>
      <c r="W3681" t="s">
        <v>8317</v>
      </c>
      <c r="X3681" t="s">
        <v>8318</v>
      </c>
    </row>
    <row r="3682" spans="1:24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21">
        <f t="shared" si="343"/>
        <v>41786.553020833329</v>
      </c>
      <c r="L3682" s="24">
        <v>41786.553020833337</v>
      </c>
      <c r="M3682" s="27">
        <f t="shared" si="344"/>
        <v>5</v>
      </c>
      <c r="N3682" s="27">
        <f t="shared" si="345"/>
        <v>2014</v>
      </c>
      <c r="O3682" s="25" t="str">
        <f t="shared" si="346"/>
        <v>May</v>
      </c>
      <c r="P3682" s="19">
        <f t="shared" si="347"/>
        <v>41820.999305555553</v>
      </c>
      <c r="Q3682" t="b">
        <v>0</v>
      </c>
      <c r="R3682">
        <v>34</v>
      </c>
      <c r="S3682" t="b">
        <v>1</v>
      </c>
      <c r="T3682" t="s">
        <v>8271</v>
      </c>
      <c r="U3682" s="8">
        <v>1.1276666666666666</v>
      </c>
      <c r="V3682" s="17">
        <f t="shared" si="342"/>
        <v>99.5</v>
      </c>
      <c r="W3682" t="s">
        <v>8317</v>
      </c>
      <c r="X3682" t="s">
        <v>8318</v>
      </c>
    </row>
    <row r="3683" spans="1:24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21">
        <f t="shared" si="343"/>
        <v>42627.245763888888</v>
      </c>
      <c r="L3683" s="24">
        <v>42627.245763888888</v>
      </c>
      <c r="M3683" s="27">
        <f t="shared" si="344"/>
        <v>9</v>
      </c>
      <c r="N3683" s="27">
        <f t="shared" si="345"/>
        <v>2016</v>
      </c>
      <c r="O3683" s="25" t="str">
        <f t="shared" si="346"/>
        <v>Sep</v>
      </c>
      <c r="P3683" s="19">
        <f t="shared" si="347"/>
        <v>42648.245763888888</v>
      </c>
      <c r="Q3683" t="b">
        <v>0</v>
      </c>
      <c r="R3683">
        <v>18</v>
      </c>
      <c r="S3683" t="b">
        <v>1</v>
      </c>
      <c r="T3683" t="s">
        <v>8271</v>
      </c>
      <c r="U3683" s="8">
        <v>1.119</v>
      </c>
      <c r="V3683" s="17">
        <f t="shared" si="342"/>
        <v>62.166666666666664</v>
      </c>
      <c r="W3683" t="s">
        <v>8317</v>
      </c>
      <c r="X3683" t="s">
        <v>8318</v>
      </c>
    </row>
    <row r="3684" spans="1:24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21">
        <f t="shared" si="343"/>
        <v>42374.443171296291</v>
      </c>
      <c r="L3684" s="24">
        <v>42374.443171296298</v>
      </c>
      <c r="M3684" s="27">
        <f t="shared" si="344"/>
        <v>1</v>
      </c>
      <c r="N3684" s="27">
        <f t="shared" si="345"/>
        <v>2016</v>
      </c>
      <c r="O3684" s="25" t="str">
        <f t="shared" si="346"/>
        <v>Jan</v>
      </c>
      <c r="P3684" s="19">
        <f t="shared" si="347"/>
        <v>42384.443171296291</v>
      </c>
      <c r="Q3684" t="b">
        <v>0</v>
      </c>
      <c r="R3684">
        <v>67</v>
      </c>
      <c r="S3684" t="b">
        <v>1</v>
      </c>
      <c r="T3684" t="s">
        <v>8271</v>
      </c>
      <c r="U3684" s="8">
        <v>1.3919999999999999</v>
      </c>
      <c r="V3684" s="17">
        <f t="shared" si="342"/>
        <v>62.328358208955223</v>
      </c>
      <c r="W3684" t="s">
        <v>8317</v>
      </c>
      <c r="X3684" t="s">
        <v>8318</v>
      </c>
    </row>
    <row r="3685" spans="1:24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21">
        <f t="shared" si="343"/>
        <v>41772.477060185185</v>
      </c>
      <c r="L3685" s="24">
        <v>41772.477060185185</v>
      </c>
      <c r="M3685" s="27">
        <f t="shared" si="344"/>
        <v>5</v>
      </c>
      <c r="N3685" s="27">
        <f t="shared" si="345"/>
        <v>2014</v>
      </c>
      <c r="O3685" s="25" t="str">
        <f t="shared" si="346"/>
        <v>May</v>
      </c>
      <c r="P3685" s="19">
        <f t="shared" si="347"/>
        <v>41806.082638888889</v>
      </c>
      <c r="Q3685" t="b">
        <v>0</v>
      </c>
      <c r="R3685">
        <v>66</v>
      </c>
      <c r="S3685" t="b">
        <v>1</v>
      </c>
      <c r="T3685" t="s">
        <v>8271</v>
      </c>
      <c r="U3685" s="8">
        <v>1.1085714285714285</v>
      </c>
      <c r="V3685" s="17">
        <f t="shared" si="342"/>
        <v>58.787878787878789</v>
      </c>
      <c r="W3685" t="s">
        <v>8317</v>
      </c>
      <c r="X3685" t="s">
        <v>8318</v>
      </c>
    </row>
    <row r="3686" spans="1:24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21">
        <f t="shared" si="343"/>
        <v>42632.908518518518</v>
      </c>
      <c r="L3686" s="24">
        <v>42632.908518518518</v>
      </c>
      <c r="M3686" s="27">
        <f t="shared" si="344"/>
        <v>9</v>
      </c>
      <c r="N3686" s="27">
        <f t="shared" si="345"/>
        <v>2016</v>
      </c>
      <c r="O3686" s="25" t="str">
        <f t="shared" si="346"/>
        <v>Sep</v>
      </c>
      <c r="P3686" s="19">
        <f t="shared" si="347"/>
        <v>42662.908518518518</v>
      </c>
      <c r="Q3686" t="b">
        <v>0</v>
      </c>
      <c r="R3686">
        <v>23</v>
      </c>
      <c r="S3686" t="b">
        <v>1</v>
      </c>
      <c r="T3686" t="s">
        <v>8271</v>
      </c>
      <c r="U3686" s="8">
        <v>1.3906666666666667</v>
      </c>
      <c r="V3686" s="17">
        <f t="shared" si="342"/>
        <v>45.347826086956523</v>
      </c>
      <c r="W3686" t="s">
        <v>8317</v>
      </c>
      <c r="X3686" t="s">
        <v>8318</v>
      </c>
    </row>
    <row r="3687" spans="1:24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21">
        <f t="shared" si="343"/>
        <v>42218.97206018518</v>
      </c>
      <c r="L3687" s="24">
        <v>42218.972060185188</v>
      </c>
      <c r="M3687" s="27">
        <f t="shared" si="344"/>
        <v>8</v>
      </c>
      <c r="N3687" s="27">
        <f t="shared" si="345"/>
        <v>2015</v>
      </c>
      <c r="O3687" s="25" t="str">
        <f t="shared" si="346"/>
        <v>Aug</v>
      </c>
      <c r="P3687" s="19">
        <f t="shared" si="347"/>
        <v>42248.97206018518</v>
      </c>
      <c r="Q3687" t="b">
        <v>0</v>
      </c>
      <c r="R3687">
        <v>126</v>
      </c>
      <c r="S3687" t="b">
        <v>1</v>
      </c>
      <c r="T3687" t="s">
        <v>8271</v>
      </c>
      <c r="U3687" s="8">
        <v>1.0569999999999999</v>
      </c>
      <c r="V3687" s="17">
        <f t="shared" si="342"/>
        <v>41.944444444444443</v>
      </c>
      <c r="W3687" t="s">
        <v>8317</v>
      </c>
      <c r="X3687" t="s">
        <v>8318</v>
      </c>
    </row>
    <row r="3688" spans="1:24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21">
        <f t="shared" si="343"/>
        <v>41753.384942129625</v>
      </c>
      <c r="L3688" s="24">
        <v>41753.384942129633</v>
      </c>
      <c r="M3688" s="27">
        <f t="shared" si="344"/>
        <v>4</v>
      </c>
      <c r="N3688" s="27">
        <f t="shared" si="345"/>
        <v>2014</v>
      </c>
      <c r="O3688" s="25" t="str">
        <f t="shared" si="346"/>
        <v>Apr</v>
      </c>
      <c r="P3688" s="19">
        <f t="shared" si="347"/>
        <v>41778.666666666664</v>
      </c>
      <c r="Q3688" t="b">
        <v>0</v>
      </c>
      <c r="R3688">
        <v>6</v>
      </c>
      <c r="S3688" t="b">
        <v>1</v>
      </c>
      <c r="T3688" t="s">
        <v>8271</v>
      </c>
      <c r="U3688" s="8">
        <v>1.0142857142857142</v>
      </c>
      <c r="V3688" s="17">
        <f t="shared" si="342"/>
        <v>59.166666666666664</v>
      </c>
      <c r="W3688" t="s">
        <v>8317</v>
      </c>
      <c r="X3688" t="s">
        <v>8318</v>
      </c>
    </row>
    <row r="3689" spans="1:24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21">
        <f t="shared" si="343"/>
        <v>42230.454398148147</v>
      </c>
      <c r="L3689" s="24">
        <v>42230.454398148147</v>
      </c>
      <c r="M3689" s="27">
        <f t="shared" si="344"/>
        <v>8</v>
      </c>
      <c r="N3689" s="27">
        <f t="shared" si="345"/>
        <v>2015</v>
      </c>
      <c r="O3689" s="25" t="str">
        <f t="shared" si="346"/>
        <v>Aug</v>
      </c>
      <c r="P3689" s="19">
        <f t="shared" si="347"/>
        <v>42244.957638888889</v>
      </c>
      <c r="Q3689" t="b">
        <v>0</v>
      </c>
      <c r="R3689">
        <v>25</v>
      </c>
      <c r="S3689" t="b">
        <v>1</v>
      </c>
      <c r="T3689" t="s">
        <v>8271</v>
      </c>
      <c r="U3689" s="8">
        <v>1.0024500000000001</v>
      </c>
      <c r="V3689" s="17">
        <f t="shared" si="342"/>
        <v>200.49</v>
      </c>
      <c r="W3689" t="s">
        <v>8317</v>
      </c>
      <c r="X3689" t="s">
        <v>8318</v>
      </c>
    </row>
    <row r="3690" spans="1:24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21">
        <f t="shared" si="343"/>
        <v>41787.009895833333</v>
      </c>
      <c r="L3690" s="24">
        <v>41787.009895833333</v>
      </c>
      <c r="M3690" s="27">
        <f t="shared" si="344"/>
        <v>5</v>
      </c>
      <c r="N3690" s="27">
        <f t="shared" si="345"/>
        <v>2014</v>
      </c>
      <c r="O3690" s="25" t="str">
        <f t="shared" si="346"/>
        <v>May</v>
      </c>
      <c r="P3690" s="19">
        <f t="shared" si="347"/>
        <v>41817.009895833333</v>
      </c>
      <c r="Q3690" t="b">
        <v>0</v>
      </c>
      <c r="R3690">
        <v>39</v>
      </c>
      <c r="S3690" t="b">
        <v>1</v>
      </c>
      <c r="T3690" t="s">
        <v>8271</v>
      </c>
      <c r="U3690" s="8">
        <v>1.0916666666666666</v>
      </c>
      <c r="V3690" s="17">
        <f t="shared" si="342"/>
        <v>83.974358974358978</v>
      </c>
      <c r="W3690" t="s">
        <v>8317</v>
      </c>
      <c r="X3690" t="s">
        <v>8318</v>
      </c>
    </row>
    <row r="3691" spans="1:24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21">
        <f t="shared" si="343"/>
        <v>41829.578749999993</v>
      </c>
      <c r="L3691" s="24">
        <v>41829.578750000001</v>
      </c>
      <c r="M3691" s="27">
        <f t="shared" si="344"/>
        <v>7</v>
      </c>
      <c r="N3691" s="27">
        <f t="shared" si="345"/>
        <v>2014</v>
      </c>
      <c r="O3691" s="25" t="str">
        <f t="shared" si="346"/>
        <v>Jul</v>
      </c>
      <c r="P3691" s="19">
        <f t="shared" si="347"/>
        <v>41859.578749999993</v>
      </c>
      <c r="Q3691" t="b">
        <v>0</v>
      </c>
      <c r="R3691">
        <v>62</v>
      </c>
      <c r="S3691" t="b">
        <v>1</v>
      </c>
      <c r="T3691" t="s">
        <v>8271</v>
      </c>
      <c r="U3691" s="8">
        <v>1.1833333333333333</v>
      </c>
      <c r="V3691" s="17">
        <f t="shared" si="342"/>
        <v>57.258064516129032</v>
      </c>
      <c r="W3691" t="s">
        <v>8317</v>
      </c>
      <c r="X3691" t="s">
        <v>8318</v>
      </c>
    </row>
    <row r="3692" spans="1:24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21">
        <f t="shared" si="343"/>
        <v>42147.61850694444</v>
      </c>
      <c r="L3692" s="24">
        <v>42147.618506944447</v>
      </c>
      <c r="M3692" s="27">
        <f t="shared" si="344"/>
        <v>5</v>
      </c>
      <c r="N3692" s="27">
        <f t="shared" si="345"/>
        <v>2015</v>
      </c>
      <c r="O3692" s="25" t="str">
        <f t="shared" si="346"/>
        <v>May</v>
      </c>
      <c r="P3692" s="19">
        <f t="shared" si="347"/>
        <v>42176.725694444445</v>
      </c>
      <c r="Q3692" t="b">
        <v>0</v>
      </c>
      <c r="R3692">
        <v>31</v>
      </c>
      <c r="S3692" t="b">
        <v>1</v>
      </c>
      <c r="T3692" t="s">
        <v>8271</v>
      </c>
      <c r="U3692" s="8">
        <v>1.2</v>
      </c>
      <c r="V3692" s="17">
        <f t="shared" si="342"/>
        <v>58.064516129032256</v>
      </c>
      <c r="W3692" t="s">
        <v>8317</v>
      </c>
      <c r="X3692" t="s">
        <v>8318</v>
      </c>
    </row>
    <row r="3693" spans="1:24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21">
        <f t="shared" si="343"/>
        <v>41940.38984953703</v>
      </c>
      <c r="L3693" s="24">
        <v>41940.389849537038</v>
      </c>
      <c r="M3693" s="27">
        <f t="shared" si="344"/>
        <v>10</v>
      </c>
      <c r="N3693" s="27">
        <f t="shared" si="345"/>
        <v>2014</v>
      </c>
      <c r="O3693" s="25" t="str">
        <f t="shared" si="346"/>
        <v>Oct</v>
      </c>
      <c r="P3693" s="19">
        <f t="shared" si="347"/>
        <v>41970.431516203702</v>
      </c>
      <c r="Q3693" t="b">
        <v>0</v>
      </c>
      <c r="R3693">
        <v>274</v>
      </c>
      <c r="S3693" t="b">
        <v>1</v>
      </c>
      <c r="T3693" t="s">
        <v>8271</v>
      </c>
      <c r="U3693" s="8">
        <v>1.2796000000000001</v>
      </c>
      <c r="V3693" s="17">
        <f t="shared" si="342"/>
        <v>186.80291970802921</v>
      </c>
      <c r="W3693" t="s">
        <v>8317</v>
      </c>
      <c r="X3693" t="s">
        <v>8318</v>
      </c>
    </row>
    <row r="3694" spans="1:24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21">
        <f t="shared" si="343"/>
        <v>42020.492233796293</v>
      </c>
      <c r="L3694" s="24">
        <v>42020.4922337963</v>
      </c>
      <c r="M3694" s="27">
        <f t="shared" si="344"/>
        <v>1</v>
      </c>
      <c r="N3694" s="27">
        <f t="shared" si="345"/>
        <v>2015</v>
      </c>
      <c r="O3694" s="25" t="str">
        <f t="shared" si="346"/>
        <v>Jan</v>
      </c>
      <c r="P3694" s="19">
        <f t="shared" si="347"/>
        <v>42064.999305555553</v>
      </c>
      <c r="Q3694" t="b">
        <v>0</v>
      </c>
      <c r="R3694">
        <v>17</v>
      </c>
      <c r="S3694" t="b">
        <v>1</v>
      </c>
      <c r="T3694" t="s">
        <v>8271</v>
      </c>
      <c r="U3694" s="8">
        <v>1.26</v>
      </c>
      <c r="V3694" s="17">
        <f t="shared" si="342"/>
        <v>74.117647058823536</v>
      </c>
      <c r="W3694" t="s">
        <v>8317</v>
      </c>
      <c r="X3694" t="s">
        <v>8318</v>
      </c>
    </row>
    <row r="3695" spans="1:24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21">
        <f t="shared" si="343"/>
        <v>41891.756701388884</v>
      </c>
      <c r="L3695" s="24">
        <v>41891.756701388891</v>
      </c>
      <c r="M3695" s="27">
        <f t="shared" si="344"/>
        <v>9</v>
      </c>
      <c r="N3695" s="27">
        <f t="shared" si="345"/>
        <v>2014</v>
      </c>
      <c r="O3695" s="25" t="str">
        <f t="shared" si="346"/>
        <v>Sep</v>
      </c>
      <c r="P3695" s="19">
        <f t="shared" si="347"/>
        <v>41900.791666666664</v>
      </c>
      <c r="Q3695" t="b">
        <v>0</v>
      </c>
      <c r="R3695">
        <v>14</v>
      </c>
      <c r="S3695" t="b">
        <v>1</v>
      </c>
      <c r="T3695" t="s">
        <v>8271</v>
      </c>
      <c r="U3695" s="8">
        <v>1.2912912912912913</v>
      </c>
      <c r="V3695" s="17">
        <f t="shared" si="342"/>
        <v>30.714285714285715</v>
      </c>
      <c r="W3695" t="s">
        <v>8317</v>
      </c>
      <c r="X3695" t="s">
        <v>8318</v>
      </c>
    </row>
    <row r="3696" spans="1:24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21">
        <f t="shared" si="343"/>
        <v>42308.98297453703</v>
      </c>
      <c r="L3696" s="24">
        <v>42308.982974537037</v>
      </c>
      <c r="M3696" s="27">
        <f t="shared" si="344"/>
        <v>10</v>
      </c>
      <c r="N3696" s="27">
        <f t="shared" si="345"/>
        <v>2015</v>
      </c>
      <c r="O3696" s="25" t="str">
        <f t="shared" si="346"/>
        <v>Oct</v>
      </c>
      <c r="P3696" s="19">
        <f t="shared" si="347"/>
        <v>42338.729166666664</v>
      </c>
      <c r="Q3696" t="b">
        <v>0</v>
      </c>
      <c r="R3696">
        <v>60</v>
      </c>
      <c r="S3696" t="b">
        <v>1</v>
      </c>
      <c r="T3696" t="s">
        <v>8271</v>
      </c>
      <c r="U3696" s="8">
        <v>1.0742857142857143</v>
      </c>
      <c r="V3696" s="17">
        <f t="shared" si="342"/>
        <v>62.666666666666664</v>
      </c>
      <c r="W3696" t="s">
        <v>8317</v>
      </c>
      <c r="X3696" t="s">
        <v>8318</v>
      </c>
    </row>
    <row r="3697" spans="1:24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21">
        <f t="shared" si="343"/>
        <v>42489.925543981481</v>
      </c>
      <c r="L3697" s="24">
        <v>42489.925543981481</v>
      </c>
      <c r="M3697" s="27">
        <f t="shared" si="344"/>
        <v>4</v>
      </c>
      <c r="N3697" s="27">
        <f t="shared" si="345"/>
        <v>2016</v>
      </c>
      <c r="O3697" s="25" t="str">
        <f t="shared" si="346"/>
        <v>Apr</v>
      </c>
      <c r="P3697" s="19">
        <f t="shared" si="347"/>
        <v>42526.874999999993</v>
      </c>
      <c r="Q3697" t="b">
        <v>0</v>
      </c>
      <c r="R3697">
        <v>33</v>
      </c>
      <c r="S3697" t="b">
        <v>1</v>
      </c>
      <c r="T3697" t="s">
        <v>8271</v>
      </c>
      <c r="U3697" s="8">
        <v>1.00125</v>
      </c>
      <c r="V3697" s="17">
        <f t="shared" si="342"/>
        <v>121.36363636363636</v>
      </c>
      <c r="W3697" t="s">
        <v>8317</v>
      </c>
      <c r="X3697" t="s">
        <v>8318</v>
      </c>
    </row>
    <row r="3698" spans="1:24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21">
        <f t="shared" si="343"/>
        <v>41995.662152777775</v>
      </c>
      <c r="L3698" s="24">
        <v>41995.662152777775</v>
      </c>
      <c r="M3698" s="27">
        <f t="shared" si="344"/>
        <v>12</v>
      </c>
      <c r="N3698" s="27">
        <f t="shared" si="345"/>
        <v>2014</v>
      </c>
      <c r="O3698" s="25" t="str">
        <f t="shared" si="346"/>
        <v>Dec</v>
      </c>
      <c r="P3698" s="19">
        <f t="shared" si="347"/>
        <v>42015.662152777775</v>
      </c>
      <c r="Q3698" t="b">
        <v>0</v>
      </c>
      <c r="R3698">
        <v>78</v>
      </c>
      <c r="S3698" t="b">
        <v>1</v>
      </c>
      <c r="T3698" t="s">
        <v>8271</v>
      </c>
      <c r="U3698" s="8">
        <v>1.55</v>
      </c>
      <c r="V3698" s="17">
        <f t="shared" si="342"/>
        <v>39.743589743589745</v>
      </c>
      <c r="W3698" t="s">
        <v>8317</v>
      </c>
      <c r="X3698" t="s">
        <v>8318</v>
      </c>
    </row>
    <row r="3699" spans="1:24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21">
        <f t="shared" si="343"/>
        <v>41988.408749999995</v>
      </c>
      <c r="L3699" s="24">
        <v>41988.408750000002</v>
      </c>
      <c r="M3699" s="27">
        <f t="shared" si="344"/>
        <v>12</v>
      </c>
      <c r="N3699" s="27">
        <f t="shared" si="345"/>
        <v>2014</v>
      </c>
      <c r="O3699" s="25" t="str">
        <f t="shared" si="346"/>
        <v>Dec</v>
      </c>
      <c r="P3699" s="19">
        <f t="shared" si="347"/>
        <v>42048.408749999995</v>
      </c>
      <c r="Q3699" t="b">
        <v>0</v>
      </c>
      <c r="R3699">
        <v>30</v>
      </c>
      <c r="S3699" t="b">
        <v>1</v>
      </c>
      <c r="T3699" t="s">
        <v>8271</v>
      </c>
      <c r="U3699" s="8">
        <v>1.08</v>
      </c>
      <c r="V3699" s="17">
        <f t="shared" si="342"/>
        <v>72</v>
      </c>
      <c r="W3699" t="s">
        <v>8317</v>
      </c>
      <c r="X3699" t="s">
        <v>8318</v>
      </c>
    </row>
    <row r="3700" spans="1:24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21">
        <f t="shared" si="343"/>
        <v>42479.2575</v>
      </c>
      <c r="L3700" s="24">
        <v>42479.2575</v>
      </c>
      <c r="M3700" s="27">
        <f t="shared" si="344"/>
        <v>4</v>
      </c>
      <c r="N3700" s="27">
        <f t="shared" si="345"/>
        <v>2016</v>
      </c>
      <c r="O3700" s="25" t="str">
        <f t="shared" si="346"/>
        <v>Apr</v>
      </c>
      <c r="P3700" s="19">
        <f t="shared" si="347"/>
        <v>42500.2575</v>
      </c>
      <c r="Q3700" t="b">
        <v>0</v>
      </c>
      <c r="R3700">
        <v>136</v>
      </c>
      <c r="S3700" t="b">
        <v>1</v>
      </c>
      <c r="T3700" t="s">
        <v>8271</v>
      </c>
      <c r="U3700" s="8">
        <v>1.1052</v>
      </c>
      <c r="V3700" s="17">
        <f t="shared" si="342"/>
        <v>40.632352941176471</v>
      </c>
      <c r="W3700" t="s">
        <v>8317</v>
      </c>
      <c r="X3700" t="s">
        <v>8318</v>
      </c>
    </row>
    <row r="3701" spans="1:24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21">
        <f t="shared" si="343"/>
        <v>42401.598229166666</v>
      </c>
      <c r="L3701" s="24">
        <v>42401.598229166666</v>
      </c>
      <c r="M3701" s="27">
        <f t="shared" si="344"/>
        <v>2</v>
      </c>
      <c r="N3701" s="27">
        <f t="shared" si="345"/>
        <v>2016</v>
      </c>
      <c r="O3701" s="25" t="str">
        <f t="shared" si="346"/>
        <v>Feb</v>
      </c>
      <c r="P3701" s="19">
        <f t="shared" si="347"/>
        <v>42431.598229166666</v>
      </c>
      <c r="Q3701" t="b">
        <v>0</v>
      </c>
      <c r="R3701">
        <v>40</v>
      </c>
      <c r="S3701" t="b">
        <v>1</v>
      </c>
      <c r="T3701" t="s">
        <v>8271</v>
      </c>
      <c r="U3701" s="8">
        <v>1.008</v>
      </c>
      <c r="V3701" s="17">
        <f t="shared" si="342"/>
        <v>63</v>
      </c>
      <c r="W3701" t="s">
        <v>8317</v>
      </c>
      <c r="X3701" t="s">
        <v>8318</v>
      </c>
    </row>
    <row r="3702" spans="1:24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21">
        <f t="shared" si="343"/>
        <v>41897.393703703703</v>
      </c>
      <c r="L3702" s="24">
        <v>41897.393703703703</v>
      </c>
      <c r="M3702" s="27">
        <f t="shared" si="344"/>
        <v>9</v>
      </c>
      <c r="N3702" s="27">
        <f t="shared" si="345"/>
        <v>2014</v>
      </c>
      <c r="O3702" s="25" t="str">
        <f t="shared" si="346"/>
        <v>Sep</v>
      </c>
      <c r="P3702" s="19">
        <f t="shared" si="347"/>
        <v>41927.393703703703</v>
      </c>
      <c r="Q3702" t="b">
        <v>0</v>
      </c>
      <c r="R3702">
        <v>18</v>
      </c>
      <c r="S3702" t="b">
        <v>1</v>
      </c>
      <c r="T3702" t="s">
        <v>8271</v>
      </c>
      <c r="U3702" s="8">
        <v>1.212</v>
      </c>
      <c r="V3702" s="17">
        <f t="shared" si="342"/>
        <v>33.666666666666664</v>
      </c>
      <c r="W3702" t="s">
        <v>8317</v>
      </c>
      <c r="X3702" t="s">
        <v>8318</v>
      </c>
    </row>
    <row r="3703" spans="1:24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21">
        <f t="shared" si="343"/>
        <v>41882.37731481481</v>
      </c>
      <c r="L3703" s="24">
        <v>41882.377314814818</v>
      </c>
      <c r="M3703" s="27">
        <f t="shared" si="344"/>
        <v>8</v>
      </c>
      <c r="N3703" s="27">
        <f t="shared" si="345"/>
        <v>2014</v>
      </c>
      <c r="O3703" s="25" t="str">
        <f t="shared" si="346"/>
        <v>Aug</v>
      </c>
      <c r="P3703" s="19">
        <f t="shared" si="347"/>
        <v>41912.458333333328</v>
      </c>
      <c r="Q3703" t="b">
        <v>0</v>
      </c>
      <c r="R3703">
        <v>39</v>
      </c>
      <c r="S3703" t="b">
        <v>1</v>
      </c>
      <c r="T3703" t="s">
        <v>8271</v>
      </c>
      <c r="U3703" s="8">
        <v>1.0033333333333334</v>
      </c>
      <c r="V3703" s="17">
        <f t="shared" si="342"/>
        <v>38.589743589743591</v>
      </c>
      <c r="W3703" t="s">
        <v>8317</v>
      </c>
      <c r="X3703" t="s">
        <v>8318</v>
      </c>
    </row>
    <row r="3704" spans="1:24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21">
        <f t="shared" si="343"/>
        <v>42129.333252314813</v>
      </c>
      <c r="L3704" s="24">
        <v>42129.333252314813</v>
      </c>
      <c r="M3704" s="27">
        <f t="shared" si="344"/>
        <v>5</v>
      </c>
      <c r="N3704" s="27">
        <f t="shared" si="345"/>
        <v>2015</v>
      </c>
      <c r="O3704" s="25" t="str">
        <f t="shared" si="346"/>
        <v>May</v>
      </c>
      <c r="P3704" s="19">
        <f t="shared" si="347"/>
        <v>42159.333252314813</v>
      </c>
      <c r="Q3704" t="b">
        <v>0</v>
      </c>
      <c r="R3704">
        <v>21</v>
      </c>
      <c r="S3704" t="b">
        <v>1</v>
      </c>
      <c r="T3704" t="s">
        <v>8271</v>
      </c>
      <c r="U3704" s="8">
        <v>1.0916666666666666</v>
      </c>
      <c r="V3704" s="17">
        <f t="shared" si="342"/>
        <v>155.95238095238096</v>
      </c>
      <c r="W3704" t="s">
        <v>8317</v>
      </c>
      <c r="X3704" t="s">
        <v>8318</v>
      </c>
    </row>
    <row r="3705" spans="1:24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21">
        <f t="shared" si="343"/>
        <v>42524.329675925925</v>
      </c>
      <c r="L3705" s="24">
        <v>42524.329675925925</v>
      </c>
      <c r="M3705" s="27">
        <f t="shared" si="344"/>
        <v>6</v>
      </c>
      <c r="N3705" s="27">
        <f t="shared" si="345"/>
        <v>2016</v>
      </c>
      <c r="O3705" s="25" t="str">
        <f t="shared" si="346"/>
        <v>Jun</v>
      </c>
      <c r="P3705" s="19">
        <f t="shared" si="347"/>
        <v>42561.749305555553</v>
      </c>
      <c r="Q3705" t="b">
        <v>0</v>
      </c>
      <c r="R3705">
        <v>30</v>
      </c>
      <c r="S3705" t="b">
        <v>1</v>
      </c>
      <c r="T3705" t="s">
        <v>8271</v>
      </c>
      <c r="U3705" s="8">
        <v>1.2342857142857142</v>
      </c>
      <c r="V3705" s="17">
        <f t="shared" si="342"/>
        <v>43.2</v>
      </c>
      <c r="W3705" t="s">
        <v>8317</v>
      </c>
      <c r="X3705" t="s">
        <v>8318</v>
      </c>
    </row>
    <row r="3706" spans="1:24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21">
        <f t="shared" si="343"/>
        <v>42556.296157407407</v>
      </c>
      <c r="L3706" s="24">
        <v>42556.296157407407</v>
      </c>
      <c r="M3706" s="27">
        <f t="shared" si="344"/>
        <v>7</v>
      </c>
      <c r="N3706" s="27">
        <f t="shared" si="345"/>
        <v>2016</v>
      </c>
      <c r="O3706" s="25" t="str">
        <f t="shared" si="346"/>
        <v>Jul</v>
      </c>
      <c r="P3706" s="19">
        <f t="shared" si="347"/>
        <v>42595.082638888889</v>
      </c>
      <c r="Q3706" t="b">
        <v>0</v>
      </c>
      <c r="R3706">
        <v>27</v>
      </c>
      <c r="S3706" t="b">
        <v>1</v>
      </c>
      <c r="T3706" t="s">
        <v>8271</v>
      </c>
      <c r="U3706" s="8">
        <v>1.3633666666666666</v>
      </c>
      <c r="V3706" s="17">
        <f t="shared" si="342"/>
        <v>15.148518518518518</v>
      </c>
      <c r="W3706" t="s">
        <v>8317</v>
      </c>
      <c r="X3706" t="s">
        <v>8318</v>
      </c>
    </row>
    <row r="3707" spans="1:24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21">
        <f t="shared" si="343"/>
        <v>42461.481412037036</v>
      </c>
      <c r="L3707" s="24">
        <v>42461.481412037036</v>
      </c>
      <c r="M3707" s="27">
        <f t="shared" si="344"/>
        <v>4</v>
      </c>
      <c r="N3707" s="27">
        <f t="shared" si="345"/>
        <v>2016</v>
      </c>
      <c r="O3707" s="25" t="str">
        <f t="shared" si="346"/>
        <v>Apr</v>
      </c>
      <c r="P3707" s="19">
        <f t="shared" si="347"/>
        <v>42521.481412037036</v>
      </c>
      <c r="Q3707" t="b">
        <v>0</v>
      </c>
      <c r="R3707">
        <v>35</v>
      </c>
      <c r="S3707" t="b">
        <v>1</v>
      </c>
      <c r="T3707" t="s">
        <v>8271</v>
      </c>
      <c r="U3707" s="8">
        <v>1.0346657233816767</v>
      </c>
      <c r="V3707" s="17">
        <f t="shared" si="342"/>
        <v>83.571428571428569</v>
      </c>
      <c r="W3707" t="s">
        <v>8317</v>
      </c>
      <c r="X3707" t="s">
        <v>8318</v>
      </c>
    </row>
    <row r="3708" spans="1:24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21">
        <f t="shared" si="343"/>
        <v>41792.334652777776</v>
      </c>
      <c r="L3708" s="24">
        <v>41792.334652777776</v>
      </c>
      <c r="M3708" s="27">
        <f t="shared" si="344"/>
        <v>6</v>
      </c>
      <c r="N3708" s="27">
        <f t="shared" si="345"/>
        <v>2014</v>
      </c>
      <c r="O3708" s="25" t="str">
        <f t="shared" si="346"/>
        <v>Jun</v>
      </c>
      <c r="P3708" s="19">
        <f t="shared" si="347"/>
        <v>41813.541666666664</v>
      </c>
      <c r="Q3708" t="b">
        <v>0</v>
      </c>
      <c r="R3708">
        <v>13</v>
      </c>
      <c r="S3708" t="b">
        <v>1</v>
      </c>
      <c r="T3708" t="s">
        <v>8271</v>
      </c>
      <c r="U3708" s="8">
        <v>1.2133333333333334</v>
      </c>
      <c r="V3708" s="17">
        <f t="shared" si="342"/>
        <v>140</v>
      </c>
      <c r="W3708" t="s">
        <v>8317</v>
      </c>
      <c r="X3708" t="s">
        <v>8318</v>
      </c>
    </row>
    <row r="3709" spans="1:24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21">
        <f t="shared" si="343"/>
        <v>41879.705428240741</v>
      </c>
      <c r="L3709" s="24">
        <v>41879.705428240741</v>
      </c>
      <c r="M3709" s="27">
        <f t="shared" si="344"/>
        <v>8</v>
      </c>
      <c r="N3709" s="27">
        <f t="shared" si="345"/>
        <v>2014</v>
      </c>
      <c r="O3709" s="25" t="str">
        <f t="shared" si="346"/>
        <v>Aug</v>
      </c>
      <c r="P3709" s="19">
        <f t="shared" si="347"/>
        <v>41894.705428240741</v>
      </c>
      <c r="Q3709" t="b">
        <v>0</v>
      </c>
      <c r="R3709">
        <v>23</v>
      </c>
      <c r="S3709" t="b">
        <v>1</v>
      </c>
      <c r="T3709" t="s">
        <v>8271</v>
      </c>
      <c r="U3709" s="8">
        <v>1.86</v>
      </c>
      <c r="V3709" s="17">
        <f t="shared" si="342"/>
        <v>80.869565217391298</v>
      </c>
      <c r="W3709" t="s">
        <v>8317</v>
      </c>
      <c r="X3709" t="s">
        <v>8318</v>
      </c>
    </row>
    <row r="3710" spans="1:24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21">
        <f t="shared" si="343"/>
        <v>42551.840023148143</v>
      </c>
      <c r="L3710" s="24">
        <v>42551.84002314815</v>
      </c>
      <c r="M3710" s="27">
        <f t="shared" si="344"/>
        <v>6</v>
      </c>
      <c r="N3710" s="27">
        <f t="shared" si="345"/>
        <v>2016</v>
      </c>
      <c r="O3710" s="25" t="str">
        <f t="shared" si="346"/>
        <v>Jun</v>
      </c>
      <c r="P3710" s="19">
        <f t="shared" si="347"/>
        <v>42573.018055555549</v>
      </c>
      <c r="Q3710" t="b">
        <v>0</v>
      </c>
      <c r="R3710">
        <v>39</v>
      </c>
      <c r="S3710" t="b">
        <v>1</v>
      </c>
      <c r="T3710" t="s">
        <v>8271</v>
      </c>
      <c r="U3710" s="8">
        <v>3</v>
      </c>
      <c r="V3710" s="17">
        <f t="shared" si="342"/>
        <v>53.846153846153847</v>
      </c>
      <c r="W3710" t="s">
        <v>8317</v>
      </c>
      <c r="X3710" t="s">
        <v>8318</v>
      </c>
    </row>
    <row r="3711" spans="1:24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21">
        <f t="shared" si="343"/>
        <v>41809.933865740742</v>
      </c>
      <c r="L3711" s="24">
        <v>41809.933865740742</v>
      </c>
      <c r="M3711" s="27">
        <f t="shared" si="344"/>
        <v>6</v>
      </c>
      <c r="N3711" s="27">
        <f t="shared" si="345"/>
        <v>2014</v>
      </c>
      <c r="O3711" s="25" t="str">
        <f t="shared" si="346"/>
        <v>Jun</v>
      </c>
      <c r="P3711" s="19">
        <f t="shared" si="347"/>
        <v>41823.933865740742</v>
      </c>
      <c r="Q3711" t="b">
        <v>0</v>
      </c>
      <c r="R3711">
        <v>35</v>
      </c>
      <c r="S3711" t="b">
        <v>1</v>
      </c>
      <c r="T3711" t="s">
        <v>8271</v>
      </c>
      <c r="U3711" s="8">
        <v>1.0825</v>
      </c>
      <c r="V3711" s="17">
        <f t="shared" si="342"/>
        <v>30.928571428571427</v>
      </c>
      <c r="W3711" t="s">
        <v>8317</v>
      </c>
      <c r="X3711" t="s">
        <v>8318</v>
      </c>
    </row>
    <row r="3712" spans="1:24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21">
        <f t="shared" si="343"/>
        <v>41785.499374999999</v>
      </c>
      <c r="L3712" s="24">
        <v>41785.499374999999</v>
      </c>
      <c r="M3712" s="27">
        <f t="shared" si="344"/>
        <v>5</v>
      </c>
      <c r="N3712" s="27">
        <f t="shared" si="345"/>
        <v>2014</v>
      </c>
      <c r="O3712" s="25" t="str">
        <f t="shared" si="346"/>
        <v>May</v>
      </c>
      <c r="P3712" s="19">
        <f t="shared" si="347"/>
        <v>41815.499374999999</v>
      </c>
      <c r="Q3712" t="b">
        <v>0</v>
      </c>
      <c r="R3712">
        <v>27</v>
      </c>
      <c r="S3712" t="b">
        <v>1</v>
      </c>
      <c r="T3712" t="s">
        <v>8271</v>
      </c>
      <c r="U3712" s="8">
        <v>1.4115384615384616</v>
      </c>
      <c r="V3712" s="17">
        <f t="shared" si="342"/>
        <v>67.962962962962962</v>
      </c>
      <c r="W3712" t="s">
        <v>8317</v>
      </c>
      <c r="X3712" t="s">
        <v>8318</v>
      </c>
    </row>
    <row r="3713" spans="1:24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21">
        <f t="shared" si="343"/>
        <v>42072.367916666662</v>
      </c>
      <c r="L3713" s="24">
        <v>42072.36791666667</v>
      </c>
      <c r="M3713" s="27">
        <f t="shared" si="344"/>
        <v>3</v>
      </c>
      <c r="N3713" s="27">
        <f t="shared" si="345"/>
        <v>2015</v>
      </c>
      <c r="O3713" s="25" t="str">
        <f t="shared" si="346"/>
        <v>Mar</v>
      </c>
      <c r="P3713" s="19">
        <f t="shared" si="347"/>
        <v>42097.367916666662</v>
      </c>
      <c r="Q3713" t="b">
        <v>0</v>
      </c>
      <c r="R3713">
        <v>21</v>
      </c>
      <c r="S3713" t="b">
        <v>1</v>
      </c>
      <c r="T3713" t="s">
        <v>8271</v>
      </c>
      <c r="U3713" s="8">
        <v>1.1399999999999999</v>
      </c>
      <c r="V3713" s="17">
        <f t="shared" si="342"/>
        <v>27.142857142857142</v>
      </c>
      <c r="W3713" t="s">
        <v>8317</v>
      </c>
      <c r="X3713" t="s">
        <v>8318</v>
      </c>
    </row>
    <row r="3714" spans="1:24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21">
        <f t="shared" si="343"/>
        <v>41779.5158912037</v>
      </c>
      <c r="L3714" s="24">
        <v>41779.5158912037</v>
      </c>
      <c r="M3714" s="27">
        <f t="shared" si="344"/>
        <v>5</v>
      </c>
      <c r="N3714" s="27">
        <f t="shared" si="345"/>
        <v>2014</v>
      </c>
      <c r="O3714" s="25" t="str">
        <f t="shared" si="346"/>
        <v>May</v>
      </c>
      <c r="P3714" s="19">
        <f t="shared" si="347"/>
        <v>41805.458333333328</v>
      </c>
      <c r="Q3714" t="b">
        <v>0</v>
      </c>
      <c r="R3714">
        <v>104</v>
      </c>
      <c r="S3714" t="b">
        <v>1</v>
      </c>
      <c r="T3714" t="s">
        <v>8271</v>
      </c>
      <c r="U3714" s="8">
        <v>1.5373333333333334</v>
      </c>
      <c r="V3714" s="17">
        <f t="shared" ref="V3714:V3777" si="348">E3714/R3714</f>
        <v>110.86538461538461</v>
      </c>
      <c r="W3714" t="s">
        <v>8317</v>
      </c>
      <c r="X3714" t="s">
        <v>8318</v>
      </c>
    </row>
    <row r="3715" spans="1:24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21">
        <f t="shared" ref="K3715:K3778" si="349">(J3714/86400)+25569+(-5/24)</f>
        <v>42133.963738425919</v>
      </c>
      <c r="L3715" s="24">
        <v>42133.963738425926</v>
      </c>
      <c r="M3715" s="27">
        <f t="shared" ref="M3715:M3778" si="350">MONTH(L3715)</f>
        <v>5</v>
      </c>
      <c r="N3715" s="27">
        <f t="shared" ref="N3715:N3778" si="351">YEAR(L3715)</f>
        <v>2015</v>
      </c>
      <c r="O3715" s="25" t="str">
        <f t="shared" ref="O3715:O3778" si="352">VLOOKUP($M3715,$AI$3:$AJ$14,2,FALSE)</f>
        <v>May</v>
      </c>
      <c r="P3715" s="19">
        <f t="shared" ref="P3715:P3778" si="353">(I3714/86400)+25569+(-5/24)</f>
        <v>42155.082638888889</v>
      </c>
      <c r="Q3715" t="b">
        <v>0</v>
      </c>
      <c r="R3715">
        <v>19</v>
      </c>
      <c r="S3715" t="b">
        <v>1</v>
      </c>
      <c r="T3715" t="s">
        <v>8271</v>
      </c>
      <c r="U3715" s="8">
        <v>1.0149999999999999</v>
      </c>
      <c r="V3715" s="17">
        <f t="shared" si="348"/>
        <v>106.84210526315789</v>
      </c>
      <c r="W3715" t="s">
        <v>8317</v>
      </c>
      <c r="X3715" t="s">
        <v>8318</v>
      </c>
    </row>
    <row r="3716" spans="1:24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21">
        <f t="shared" si="349"/>
        <v>42505.529699074068</v>
      </c>
      <c r="L3716" s="24">
        <v>42505.529699074075</v>
      </c>
      <c r="M3716" s="27">
        <f t="shared" si="350"/>
        <v>5</v>
      </c>
      <c r="N3716" s="27">
        <f t="shared" si="351"/>
        <v>2016</v>
      </c>
      <c r="O3716" s="25" t="str">
        <f t="shared" si="352"/>
        <v>May</v>
      </c>
      <c r="P3716" s="19">
        <f t="shared" si="353"/>
        <v>42525.529699074068</v>
      </c>
      <c r="Q3716" t="b">
        <v>0</v>
      </c>
      <c r="R3716">
        <v>97</v>
      </c>
      <c r="S3716" t="b">
        <v>1</v>
      </c>
      <c r="T3716" t="s">
        <v>8271</v>
      </c>
      <c r="U3716" s="8">
        <v>1.0235000000000001</v>
      </c>
      <c r="V3716" s="17">
        <f t="shared" si="348"/>
        <v>105.51546391752578</v>
      </c>
      <c r="W3716" t="s">
        <v>8317</v>
      </c>
      <c r="X3716" t="s">
        <v>8318</v>
      </c>
    </row>
    <row r="3717" spans="1:24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21">
        <f t="shared" si="349"/>
        <v>42118.347997685181</v>
      </c>
      <c r="L3717" s="24">
        <v>42118.347997685189</v>
      </c>
      <c r="M3717" s="27">
        <f t="shared" si="350"/>
        <v>4</v>
      </c>
      <c r="N3717" s="27">
        <f t="shared" si="351"/>
        <v>2015</v>
      </c>
      <c r="O3717" s="25" t="str">
        <f t="shared" si="352"/>
        <v>Apr</v>
      </c>
      <c r="P3717" s="19">
        <f t="shared" si="353"/>
        <v>42149.957638888889</v>
      </c>
      <c r="Q3717" t="b">
        <v>0</v>
      </c>
      <c r="R3717">
        <v>27</v>
      </c>
      <c r="S3717" t="b">
        <v>1</v>
      </c>
      <c r="T3717" t="s">
        <v>8271</v>
      </c>
      <c r="U3717" s="8">
        <v>1.0257142857142858</v>
      </c>
      <c r="V3717" s="17">
        <f t="shared" si="348"/>
        <v>132.96296296296296</v>
      </c>
      <c r="W3717" t="s">
        <v>8317</v>
      </c>
      <c r="X3717" t="s">
        <v>8318</v>
      </c>
    </row>
    <row r="3718" spans="1:24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21">
        <f t="shared" si="349"/>
        <v>42036.787256944437</v>
      </c>
      <c r="L3718" s="24">
        <v>42036.787256944444</v>
      </c>
      <c r="M3718" s="27">
        <f t="shared" si="350"/>
        <v>2</v>
      </c>
      <c r="N3718" s="27">
        <f t="shared" si="351"/>
        <v>2015</v>
      </c>
      <c r="O3718" s="25" t="str">
        <f t="shared" si="352"/>
        <v>Feb</v>
      </c>
      <c r="P3718" s="19">
        <f t="shared" si="353"/>
        <v>42094.327777777777</v>
      </c>
      <c r="Q3718" t="b">
        <v>0</v>
      </c>
      <c r="R3718">
        <v>24</v>
      </c>
      <c r="S3718" t="b">
        <v>1</v>
      </c>
      <c r="T3718" t="s">
        <v>8271</v>
      </c>
      <c r="U3718" s="8">
        <v>1.5575000000000001</v>
      </c>
      <c r="V3718" s="17">
        <f t="shared" si="348"/>
        <v>51.916666666666664</v>
      </c>
      <c r="W3718" t="s">
        <v>8317</v>
      </c>
      <c r="X3718" t="s">
        <v>8318</v>
      </c>
    </row>
    <row r="3719" spans="1:24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21">
        <f t="shared" si="349"/>
        <v>42360.679502314808</v>
      </c>
      <c r="L3719" s="24">
        <v>42360.679502314815</v>
      </c>
      <c r="M3719" s="27">
        <f t="shared" si="350"/>
        <v>12</v>
      </c>
      <c r="N3719" s="27">
        <f t="shared" si="351"/>
        <v>2015</v>
      </c>
      <c r="O3719" s="25" t="str">
        <f t="shared" si="352"/>
        <v>Dec</v>
      </c>
      <c r="P3719" s="19">
        <f t="shared" si="353"/>
        <v>42390.679502314808</v>
      </c>
      <c r="Q3719" t="b">
        <v>0</v>
      </c>
      <c r="R3719">
        <v>13</v>
      </c>
      <c r="S3719" t="b">
        <v>1</v>
      </c>
      <c r="T3719" t="s">
        <v>8271</v>
      </c>
      <c r="U3719" s="8">
        <v>1.0075000000000001</v>
      </c>
      <c r="V3719" s="17">
        <f t="shared" si="348"/>
        <v>310</v>
      </c>
      <c r="W3719" t="s">
        <v>8317</v>
      </c>
      <c r="X3719" t="s">
        <v>8318</v>
      </c>
    </row>
    <row r="3720" spans="1:24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21">
        <f t="shared" si="349"/>
        <v>42102.657974537033</v>
      </c>
      <c r="L3720" s="24">
        <v>42102.65797453704</v>
      </c>
      <c r="M3720" s="27">
        <f t="shared" si="350"/>
        <v>4</v>
      </c>
      <c r="N3720" s="27">
        <f t="shared" si="351"/>
        <v>2015</v>
      </c>
      <c r="O3720" s="25" t="str">
        <f t="shared" si="352"/>
        <v>Apr</v>
      </c>
      <c r="P3720" s="19">
        <f t="shared" si="353"/>
        <v>42133.657974537033</v>
      </c>
      <c r="Q3720" t="b">
        <v>0</v>
      </c>
      <c r="R3720">
        <v>46</v>
      </c>
      <c r="S3720" t="b">
        <v>1</v>
      </c>
      <c r="T3720" t="s">
        <v>8271</v>
      </c>
      <c r="U3720" s="8">
        <v>2.3940000000000001</v>
      </c>
      <c r="V3720" s="17">
        <f t="shared" si="348"/>
        <v>26.021739130434781</v>
      </c>
      <c r="W3720" t="s">
        <v>8317</v>
      </c>
      <c r="X3720" t="s">
        <v>8318</v>
      </c>
    </row>
    <row r="3721" spans="1:24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21">
        <f t="shared" si="349"/>
        <v>42032.507812499993</v>
      </c>
      <c r="L3721" s="24">
        <v>42032.5078125</v>
      </c>
      <c r="M3721" s="27">
        <f t="shared" si="350"/>
        <v>1</v>
      </c>
      <c r="N3721" s="27">
        <f t="shared" si="351"/>
        <v>2015</v>
      </c>
      <c r="O3721" s="25" t="str">
        <f t="shared" si="352"/>
        <v>Jan</v>
      </c>
      <c r="P3721" s="19">
        <f t="shared" si="353"/>
        <v>42062.507812499993</v>
      </c>
      <c r="Q3721" t="b">
        <v>0</v>
      </c>
      <c r="R3721">
        <v>4</v>
      </c>
      <c r="S3721" t="b">
        <v>1</v>
      </c>
      <c r="T3721" t="s">
        <v>8271</v>
      </c>
      <c r="U3721" s="8">
        <v>2.1</v>
      </c>
      <c r="V3721" s="17">
        <f t="shared" si="348"/>
        <v>105</v>
      </c>
      <c r="W3721" t="s">
        <v>8317</v>
      </c>
      <c r="X3721" t="s">
        <v>8318</v>
      </c>
    </row>
    <row r="3722" spans="1:24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21">
        <f t="shared" si="349"/>
        <v>42147.521597222221</v>
      </c>
      <c r="L3722" s="24">
        <v>42147.521597222221</v>
      </c>
      <c r="M3722" s="27">
        <f t="shared" si="350"/>
        <v>5</v>
      </c>
      <c r="N3722" s="27">
        <f t="shared" si="351"/>
        <v>2015</v>
      </c>
      <c r="O3722" s="25" t="str">
        <f t="shared" si="352"/>
        <v>May</v>
      </c>
      <c r="P3722" s="19">
        <f t="shared" si="353"/>
        <v>42177.521597222221</v>
      </c>
      <c r="Q3722" t="b">
        <v>0</v>
      </c>
      <c r="R3722">
        <v>40</v>
      </c>
      <c r="S3722" t="b">
        <v>1</v>
      </c>
      <c r="T3722" t="s">
        <v>8271</v>
      </c>
      <c r="U3722" s="8">
        <v>1.0451515151515152</v>
      </c>
      <c r="V3722" s="17">
        <f t="shared" si="348"/>
        <v>86.224999999999994</v>
      </c>
      <c r="W3722" t="s">
        <v>8317</v>
      </c>
      <c r="X3722" t="s">
        <v>8318</v>
      </c>
    </row>
    <row r="3723" spans="1:24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21">
        <f t="shared" si="349"/>
        <v>42165.784791666665</v>
      </c>
      <c r="L3723" s="24">
        <v>42165.784791666665</v>
      </c>
      <c r="M3723" s="27">
        <f t="shared" si="350"/>
        <v>6</v>
      </c>
      <c r="N3723" s="27">
        <f t="shared" si="351"/>
        <v>2015</v>
      </c>
      <c r="O3723" s="25" t="str">
        <f t="shared" si="352"/>
        <v>Jun</v>
      </c>
      <c r="P3723" s="19">
        <f t="shared" si="353"/>
        <v>42187.784791666665</v>
      </c>
      <c r="Q3723" t="b">
        <v>0</v>
      </c>
      <c r="R3723">
        <v>44</v>
      </c>
      <c r="S3723" t="b">
        <v>1</v>
      </c>
      <c r="T3723" t="s">
        <v>8271</v>
      </c>
      <c r="U3723" s="8">
        <v>1.008</v>
      </c>
      <c r="V3723" s="17">
        <f t="shared" si="348"/>
        <v>114.54545454545455</v>
      </c>
      <c r="W3723" t="s">
        <v>8317</v>
      </c>
      <c r="X3723" t="s">
        <v>8318</v>
      </c>
    </row>
    <row r="3724" spans="1:24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21">
        <f t="shared" si="349"/>
        <v>41927.727824074071</v>
      </c>
      <c r="L3724" s="24">
        <v>41927.727824074071</v>
      </c>
      <c r="M3724" s="27">
        <f t="shared" si="350"/>
        <v>10</v>
      </c>
      <c r="N3724" s="27">
        <f t="shared" si="351"/>
        <v>2014</v>
      </c>
      <c r="O3724" s="25" t="str">
        <f t="shared" si="352"/>
        <v>Oct</v>
      </c>
      <c r="P3724" s="19">
        <f t="shared" si="353"/>
        <v>41948.769490740735</v>
      </c>
      <c r="Q3724" t="b">
        <v>0</v>
      </c>
      <c r="R3724">
        <v>35</v>
      </c>
      <c r="S3724" t="b">
        <v>1</v>
      </c>
      <c r="T3724" t="s">
        <v>8271</v>
      </c>
      <c r="U3724" s="8">
        <v>1.1120000000000001</v>
      </c>
      <c r="V3724" s="17">
        <f t="shared" si="348"/>
        <v>47.657142857142858</v>
      </c>
      <c r="W3724" t="s">
        <v>8317</v>
      </c>
      <c r="X3724" t="s">
        <v>8318</v>
      </c>
    </row>
    <row r="3725" spans="1:24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21">
        <f t="shared" si="349"/>
        <v>42381.463506944441</v>
      </c>
      <c r="L3725" s="24">
        <v>42381.463506944441</v>
      </c>
      <c r="M3725" s="27">
        <f t="shared" si="350"/>
        <v>1</v>
      </c>
      <c r="N3725" s="27">
        <f t="shared" si="351"/>
        <v>2016</v>
      </c>
      <c r="O3725" s="25" t="str">
        <f t="shared" si="352"/>
        <v>Jan</v>
      </c>
      <c r="P3725" s="19">
        <f t="shared" si="353"/>
        <v>42411.749305555553</v>
      </c>
      <c r="Q3725" t="b">
        <v>0</v>
      </c>
      <c r="R3725">
        <v>63</v>
      </c>
      <c r="S3725" t="b">
        <v>1</v>
      </c>
      <c r="T3725" t="s">
        <v>8271</v>
      </c>
      <c r="U3725" s="8">
        <v>1.0204444444444445</v>
      </c>
      <c r="V3725" s="17">
        <f t="shared" si="348"/>
        <v>72.888888888888886</v>
      </c>
      <c r="W3725" t="s">
        <v>8317</v>
      </c>
      <c r="X3725" t="s">
        <v>8318</v>
      </c>
    </row>
    <row r="3726" spans="1:24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21">
        <f t="shared" si="349"/>
        <v>41943.544699074067</v>
      </c>
      <c r="L3726" s="24">
        <v>41943.544699074075</v>
      </c>
      <c r="M3726" s="27">
        <f t="shared" si="350"/>
        <v>10</v>
      </c>
      <c r="N3726" s="27">
        <f t="shared" si="351"/>
        <v>2014</v>
      </c>
      <c r="O3726" s="25" t="str">
        <f t="shared" si="352"/>
        <v>Oct</v>
      </c>
      <c r="P3726" s="19">
        <f t="shared" si="353"/>
        <v>41973.586365740739</v>
      </c>
      <c r="Q3726" t="b">
        <v>0</v>
      </c>
      <c r="R3726">
        <v>89</v>
      </c>
      <c r="S3726" t="b">
        <v>1</v>
      </c>
      <c r="T3726" t="s">
        <v>8271</v>
      </c>
      <c r="U3726" s="8">
        <v>1.0254767441860466</v>
      </c>
      <c r="V3726" s="17">
        <f t="shared" si="348"/>
        <v>49.545505617977533</v>
      </c>
      <c r="W3726" t="s">
        <v>8317</v>
      </c>
      <c r="X3726" t="s">
        <v>8318</v>
      </c>
    </row>
    <row r="3727" spans="1:24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21">
        <f t="shared" si="349"/>
        <v>42465.283101851848</v>
      </c>
      <c r="L3727" s="24">
        <v>42465.283101851855</v>
      </c>
      <c r="M3727" s="27">
        <f t="shared" si="350"/>
        <v>4</v>
      </c>
      <c r="N3727" s="27">
        <f t="shared" si="351"/>
        <v>2016</v>
      </c>
      <c r="O3727" s="25" t="str">
        <f t="shared" si="352"/>
        <v>Apr</v>
      </c>
      <c r="P3727" s="19">
        <f t="shared" si="353"/>
        <v>42494.749999999993</v>
      </c>
      <c r="Q3727" t="b">
        <v>0</v>
      </c>
      <c r="R3727">
        <v>15</v>
      </c>
      <c r="S3727" t="b">
        <v>1</v>
      </c>
      <c r="T3727" t="s">
        <v>8271</v>
      </c>
      <c r="U3727" s="8">
        <v>1.27</v>
      </c>
      <c r="V3727" s="17">
        <f t="shared" si="348"/>
        <v>25.4</v>
      </c>
      <c r="W3727" t="s">
        <v>8317</v>
      </c>
      <c r="X3727" t="s">
        <v>8318</v>
      </c>
    </row>
    <row r="3728" spans="1:24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21">
        <f t="shared" si="349"/>
        <v>42401.736886574072</v>
      </c>
      <c r="L3728" s="24">
        <v>42401.736886574072</v>
      </c>
      <c r="M3728" s="27">
        <f t="shared" si="350"/>
        <v>2</v>
      </c>
      <c r="N3728" s="27">
        <f t="shared" si="351"/>
        <v>2016</v>
      </c>
      <c r="O3728" s="25" t="str">
        <f t="shared" si="352"/>
        <v>Feb</v>
      </c>
      <c r="P3728" s="19">
        <f t="shared" si="353"/>
        <v>42418.687499999993</v>
      </c>
      <c r="Q3728" t="b">
        <v>0</v>
      </c>
      <c r="R3728">
        <v>46</v>
      </c>
      <c r="S3728" t="b">
        <v>1</v>
      </c>
      <c r="T3728" t="s">
        <v>8271</v>
      </c>
      <c r="U3728" s="8">
        <v>3.3870588235294119</v>
      </c>
      <c r="V3728" s="17">
        <f t="shared" si="348"/>
        <v>62.586956521739133</v>
      </c>
      <c r="W3728" t="s">
        <v>8317</v>
      </c>
      <c r="X3728" t="s">
        <v>8318</v>
      </c>
    </row>
    <row r="3729" spans="1:24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21">
        <f t="shared" si="349"/>
        <v>42461.932534722218</v>
      </c>
      <c r="L3729" s="24">
        <v>42461.932534722226</v>
      </c>
      <c r="M3729" s="27">
        <f t="shared" si="350"/>
        <v>4</v>
      </c>
      <c r="N3729" s="27">
        <f t="shared" si="351"/>
        <v>2016</v>
      </c>
      <c r="O3729" s="25" t="str">
        <f t="shared" si="352"/>
        <v>Apr</v>
      </c>
      <c r="P3729" s="19">
        <f t="shared" si="353"/>
        <v>42489.666666666664</v>
      </c>
      <c r="Q3729" t="b">
        <v>0</v>
      </c>
      <c r="R3729">
        <v>33</v>
      </c>
      <c r="S3729" t="b">
        <v>1</v>
      </c>
      <c r="T3729" t="s">
        <v>8271</v>
      </c>
      <c r="U3729" s="8">
        <v>1.0075000000000001</v>
      </c>
      <c r="V3729" s="17">
        <f t="shared" si="348"/>
        <v>61.060606060606062</v>
      </c>
      <c r="W3729" t="s">
        <v>8317</v>
      </c>
      <c r="X3729" t="s">
        <v>8318</v>
      </c>
    </row>
    <row r="3730" spans="1:24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21">
        <f t="shared" si="349"/>
        <v>42632.139976851853</v>
      </c>
      <c r="L3730" s="24">
        <v>42632.139976851853</v>
      </c>
      <c r="M3730" s="27">
        <f t="shared" si="350"/>
        <v>9</v>
      </c>
      <c r="N3730" s="27">
        <f t="shared" si="351"/>
        <v>2016</v>
      </c>
      <c r="O3730" s="25" t="str">
        <f t="shared" si="352"/>
        <v>Sep</v>
      </c>
      <c r="P3730" s="19">
        <f t="shared" si="353"/>
        <v>42662.996527777774</v>
      </c>
      <c r="Q3730" t="b">
        <v>0</v>
      </c>
      <c r="R3730">
        <v>31</v>
      </c>
      <c r="S3730" t="b">
        <v>0</v>
      </c>
      <c r="T3730" t="s">
        <v>8271</v>
      </c>
      <c r="U3730" s="8">
        <v>9.3100000000000002E-2</v>
      </c>
      <c r="V3730" s="17">
        <f t="shared" si="348"/>
        <v>60.064516129032256</v>
      </c>
      <c r="W3730" t="s">
        <v>8317</v>
      </c>
      <c r="X3730" t="s">
        <v>8318</v>
      </c>
    </row>
    <row r="3731" spans="1:24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21">
        <f t="shared" si="349"/>
        <v>42204.962685185186</v>
      </c>
      <c r="L3731" s="24">
        <v>42204.962685185186</v>
      </c>
      <c r="M3731" s="27">
        <f t="shared" si="350"/>
        <v>7</v>
      </c>
      <c r="N3731" s="27">
        <f t="shared" si="351"/>
        <v>2015</v>
      </c>
      <c r="O3731" s="25" t="str">
        <f t="shared" si="352"/>
        <v>Jul</v>
      </c>
      <c r="P3731" s="19">
        <f t="shared" si="353"/>
        <v>42234.962685185186</v>
      </c>
      <c r="Q3731" t="b">
        <v>0</v>
      </c>
      <c r="R3731">
        <v>5</v>
      </c>
      <c r="S3731" t="b">
        <v>0</v>
      </c>
      <c r="T3731" t="s">
        <v>8271</v>
      </c>
      <c r="U3731" s="8">
        <v>7.2400000000000006E-2</v>
      </c>
      <c r="V3731" s="17">
        <f t="shared" si="348"/>
        <v>72.400000000000006</v>
      </c>
      <c r="W3731" t="s">
        <v>8317</v>
      </c>
      <c r="X3731" t="s">
        <v>8318</v>
      </c>
    </row>
    <row r="3732" spans="1:24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21">
        <f t="shared" si="349"/>
        <v>42040.996666666666</v>
      </c>
      <c r="L3732" s="24">
        <v>42040.996666666666</v>
      </c>
      <c r="M3732" s="27">
        <f t="shared" si="350"/>
        <v>2</v>
      </c>
      <c r="N3732" s="27">
        <f t="shared" si="351"/>
        <v>2015</v>
      </c>
      <c r="O3732" s="25" t="str">
        <f t="shared" si="352"/>
        <v>Feb</v>
      </c>
      <c r="P3732" s="19">
        <f t="shared" si="353"/>
        <v>42085.954999999994</v>
      </c>
      <c r="Q3732" t="b">
        <v>0</v>
      </c>
      <c r="R3732">
        <v>1</v>
      </c>
      <c r="S3732" t="b">
        <v>0</v>
      </c>
      <c r="T3732" t="s">
        <v>8271</v>
      </c>
      <c r="U3732" s="8">
        <v>0.1</v>
      </c>
      <c r="V3732" s="17">
        <f t="shared" si="348"/>
        <v>100</v>
      </c>
      <c r="W3732" t="s">
        <v>8317</v>
      </c>
      <c r="X3732" t="s">
        <v>8318</v>
      </c>
    </row>
    <row r="3733" spans="1:24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21">
        <f t="shared" si="349"/>
        <v>42203.46943287037</v>
      </c>
      <c r="L3733" s="24">
        <v>42203.46943287037</v>
      </c>
      <c r="M3733" s="27">
        <f t="shared" si="350"/>
        <v>7</v>
      </c>
      <c r="N3733" s="27">
        <f t="shared" si="351"/>
        <v>2015</v>
      </c>
      <c r="O3733" s="25" t="str">
        <f t="shared" si="352"/>
        <v>Jul</v>
      </c>
      <c r="P3733" s="19">
        <f t="shared" si="353"/>
        <v>42233.46943287037</v>
      </c>
      <c r="Q3733" t="b">
        <v>0</v>
      </c>
      <c r="R3733">
        <v>12</v>
      </c>
      <c r="S3733" t="b">
        <v>0</v>
      </c>
      <c r="T3733" t="s">
        <v>8271</v>
      </c>
      <c r="U3733" s="8">
        <v>0.11272727272727273</v>
      </c>
      <c r="V3733" s="17">
        <f t="shared" si="348"/>
        <v>51.666666666666664</v>
      </c>
      <c r="W3733" t="s">
        <v>8317</v>
      </c>
      <c r="X3733" t="s">
        <v>8318</v>
      </c>
    </row>
    <row r="3734" spans="1:24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21">
        <f t="shared" si="349"/>
        <v>41983.544513888883</v>
      </c>
      <c r="L3734" s="24">
        <v>41983.54451388889</v>
      </c>
      <c r="M3734" s="27">
        <f t="shared" si="350"/>
        <v>12</v>
      </c>
      <c r="N3734" s="27">
        <f t="shared" si="351"/>
        <v>2014</v>
      </c>
      <c r="O3734" s="25" t="str">
        <f t="shared" si="352"/>
        <v>Dec</v>
      </c>
      <c r="P3734" s="19">
        <f t="shared" si="353"/>
        <v>42013.932638888888</v>
      </c>
      <c r="Q3734" t="b">
        <v>0</v>
      </c>
      <c r="R3734">
        <v>4</v>
      </c>
      <c r="S3734" t="b">
        <v>0</v>
      </c>
      <c r="T3734" t="s">
        <v>8271</v>
      </c>
      <c r="U3734" s="8">
        <v>0.15411764705882353</v>
      </c>
      <c r="V3734" s="17">
        <f t="shared" si="348"/>
        <v>32.75</v>
      </c>
      <c r="W3734" t="s">
        <v>8317</v>
      </c>
      <c r="X3734" t="s">
        <v>8318</v>
      </c>
    </row>
    <row r="3735" spans="1:24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21">
        <f t="shared" si="349"/>
        <v>41968.469131944446</v>
      </c>
      <c r="L3735" s="24">
        <v>41968.469131944446</v>
      </c>
      <c r="M3735" s="27">
        <f t="shared" si="350"/>
        <v>11</v>
      </c>
      <c r="N3735" s="27">
        <f t="shared" si="351"/>
        <v>2014</v>
      </c>
      <c r="O3735" s="25" t="str">
        <f t="shared" si="352"/>
        <v>Nov</v>
      </c>
      <c r="P3735" s="19">
        <f t="shared" si="353"/>
        <v>42028.291666666664</v>
      </c>
      <c r="Q3735" t="b">
        <v>0</v>
      </c>
      <c r="R3735">
        <v>0</v>
      </c>
      <c r="S3735" t="b">
        <v>0</v>
      </c>
      <c r="T3735" t="s">
        <v>8271</v>
      </c>
      <c r="U3735" s="8">
        <v>0</v>
      </c>
      <c r="V3735" s="17" t="e">
        <f t="shared" si="348"/>
        <v>#DIV/0!</v>
      </c>
      <c r="W3735" t="s">
        <v>8317</v>
      </c>
      <c r="X3735" t="s">
        <v>8318</v>
      </c>
    </row>
    <row r="3736" spans="1:24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21">
        <f t="shared" si="349"/>
        <v>42102.816064814811</v>
      </c>
      <c r="L3736" s="24">
        <v>42102.816064814811</v>
      </c>
      <c r="M3736" s="27">
        <f t="shared" si="350"/>
        <v>4</v>
      </c>
      <c r="N3736" s="27">
        <f t="shared" si="351"/>
        <v>2015</v>
      </c>
      <c r="O3736" s="25" t="str">
        <f t="shared" si="352"/>
        <v>Apr</v>
      </c>
      <c r="P3736" s="19">
        <f t="shared" si="353"/>
        <v>42112.729166666664</v>
      </c>
      <c r="Q3736" t="b">
        <v>0</v>
      </c>
      <c r="R3736">
        <v>7</v>
      </c>
      <c r="S3736" t="b">
        <v>0</v>
      </c>
      <c r="T3736" t="s">
        <v>8271</v>
      </c>
      <c r="U3736" s="8">
        <v>0.28466666666666668</v>
      </c>
      <c r="V3736" s="17">
        <f t="shared" si="348"/>
        <v>61</v>
      </c>
      <c r="W3736" t="s">
        <v>8317</v>
      </c>
      <c r="X3736" t="s">
        <v>8318</v>
      </c>
    </row>
    <row r="3737" spans="1:24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21">
        <f t="shared" si="349"/>
        <v>42089.693240740737</v>
      </c>
      <c r="L3737" s="24">
        <v>42089.693240740744</v>
      </c>
      <c r="M3737" s="27">
        <f t="shared" si="350"/>
        <v>3</v>
      </c>
      <c r="N3737" s="27">
        <f t="shared" si="351"/>
        <v>2015</v>
      </c>
      <c r="O3737" s="25" t="str">
        <f t="shared" si="352"/>
        <v>Mar</v>
      </c>
      <c r="P3737" s="19">
        <f t="shared" si="353"/>
        <v>42149.693240740737</v>
      </c>
      <c r="Q3737" t="b">
        <v>0</v>
      </c>
      <c r="R3737">
        <v>2</v>
      </c>
      <c r="S3737" t="b">
        <v>0</v>
      </c>
      <c r="T3737" t="s">
        <v>8271</v>
      </c>
      <c r="U3737" s="8">
        <v>0.13333333333333333</v>
      </c>
      <c r="V3737" s="17">
        <f t="shared" si="348"/>
        <v>10</v>
      </c>
      <c r="W3737" t="s">
        <v>8317</v>
      </c>
      <c r="X3737" t="s">
        <v>8318</v>
      </c>
    </row>
    <row r="3738" spans="1:24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21">
        <f t="shared" si="349"/>
        <v>42122.484826388885</v>
      </c>
      <c r="L3738" s="24">
        <v>42122.484826388885</v>
      </c>
      <c r="M3738" s="27">
        <f t="shared" si="350"/>
        <v>4</v>
      </c>
      <c r="N3738" s="27">
        <f t="shared" si="351"/>
        <v>2015</v>
      </c>
      <c r="O3738" s="25" t="str">
        <f t="shared" si="352"/>
        <v>Apr</v>
      </c>
      <c r="P3738" s="19">
        <f t="shared" si="353"/>
        <v>42152.484826388885</v>
      </c>
      <c r="Q3738" t="b">
        <v>0</v>
      </c>
      <c r="R3738">
        <v>1</v>
      </c>
      <c r="S3738" t="b">
        <v>0</v>
      </c>
      <c r="T3738" t="s">
        <v>8271</v>
      </c>
      <c r="U3738" s="8">
        <v>6.6666666666666671E-3</v>
      </c>
      <c r="V3738" s="17">
        <f t="shared" si="348"/>
        <v>10</v>
      </c>
      <c r="W3738" t="s">
        <v>8317</v>
      </c>
      <c r="X3738" t="s">
        <v>8318</v>
      </c>
    </row>
    <row r="3739" spans="1:24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21">
        <f t="shared" si="349"/>
        <v>42048.503391203696</v>
      </c>
      <c r="L3739" s="24">
        <v>42048.503391203703</v>
      </c>
      <c r="M3739" s="27">
        <f t="shared" si="350"/>
        <v>2</v>
      </c>
      <c r="N3739" s="27">
        <f t="shared" si="351"/>
        <v>2015</v>
      </c>
      <c r="O3739" s="25" t="str">
        <f t="shared" si="352"/>
        <v>Feb</v>
      </c>
      <c r="P3739" s="19">
        <f t="shared" si="353"/>
        <v>42086.541666666664</v>
      </c>
      <c r="Q3739" t="b">
        <v>0</v>
      </c>
      <c r="R3739">
        <v>4</v>
      </c>
      <c r="S3739" t="b">
        <v>0</v>
      </c>
      <c r="T3739" t="s">
        <v>8271</v>
      </c>
      <c r="U3739" s="8">
        <v>0.21428571428571427</v>
      </c>
      <c r="V3739" s="17">
        <f t="shared" si="348"/>
        <v>37.5</v>
      </c>
      <c r="W3739" t="s">
        <v>8317</v>
      </c>
      <c r="X3739" t="s">
        <v>8318</v>
      </c>
    </row>
    <row r="3740" spans="1:24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21">
        <f t="shared" si="349"/>
        <v>42297.482673611106</v>
      </c>
      <c r="L3740" s="24">
        <v>42297.482673611114</v>
      </c>
      <c r="M3740" s="27">
        <f t="shared" si="350"/>
        <v>10</v>
      </c>
      <c r="N3740" s="27">
        <f t="shared" si="351"/>
        <v>2015</v>
      </c>
      <c r="O3740" s="25" t="str">
        <f t="shared" si="352"/>
        <v>Oct</v>
      </c>
      <c r="P3740" s="19">
        <f t="shared" si="353"/>
        <v>42320.082638888889</v>
      </c>
      <c r="Q3740" t="b">
        <v>0</v>
      </c>
      <c r="R3740">
        <v>6</v>
      </c>
      <c r="S3740" t="b">
        <v>0</v>
      </c>
      <c r="T3740" t="s">
        <v>8271</v>
      </c>
      <c r="U3740" s="8">
        <v>0.18</v>
      </c>
      <c r="V3740" s="17">
        <f t="shared" si="348"/>
        <v>45</v>
      </c>
      <c r="W3740" t="s">
        <v>8317</v>
      </c>
      <c r="X3740" t="s">
        <v>8318</v>
      </c>
    </row>
    <row r="3741" spans="1:24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21">
        <f t="shared" si="349"/>
        <v>41813.730381944442</v>
      </c>
      <c r="L3741" s="24">
        <v>41813.730381944442</v>
      </c>
      <c r="M3741" s="27">
        <f t="shared" si="350"/>
        <v>6</v>
      </c>
      <c r="N3741" s="27">
        <f t="shared" si="351"/>
        <v>2014</v>
      </c>
      <c r="O3741" s="25" t="str">
        <f t="shared" si="352"/>
        <v>Jun</v>
      </c>
      <c r="P3741" s="19">
        <f t="shared" si="353"/>
        <v>41835.708333333328</v>
      </c>
      <c r="Q3741" t="b">
        <v>0</v>
      </c>
      <c r="R3741">
        <v>8</v>
      </c>
      <c r="S3741" t="b">
        <v>0</v>
      </c>
      <c r="T3741" t="s">
        <v>8271</v>
      </c>
      <c r="U3741" s="8">
        <v>0.20125000000000001</v>
      </c>
      <c r="V3741" s="17">
        <f t="shared" si="348"/>
        <v>100.625</v>
      </c>
      <c r="W3741" t="s">
        <v>8317</v>
      </c>
      <c r="X3741" t="s">
        <v>8318</v>
      </c>
    </row>
    <row r="3742" spans="1:24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21">
        <f t="shared" si="349"/>
        <v>42548.241527777776</v>
      </c>
      <c r="L3742" s="24">
        <v>42548.241527777776</v>
      </c>
      <c r="M3742" s="27">
        <f t="shared" si="350"/>
        <v>6</v>
      </c>
      <c r="N3742" s="27">
        <f t="shared" si="351"/>
        <v>2016</v>
      </c>
      <c r="O3742" s="25" t="str">
        <f t="shared" si="352"/>
        <v>Jun</v>
      </c>
      <c r="P3742" s="19">
        <f t="shared" si="353"/>
        <v>42568.241527777776</v>
      </c>
      <c r="Q3742" t="b">
        <v>0</v>
      </c>
      <c r="R3742">
        <v>14</v>
      </c>
      <c r="S3742" t="b">
        <v>0</v>
      </c>
      <c r="T3742" t="s">
        <v>8271</v>
      </c>
      <c r="U3742" s="8">
        <v>0.17899999999999999</v>
      </c>
      <c r="V3742" s="17">
        <f t="shared" si="348"/>
        <v>25.571428571428573</v>
      </c>
      <c r="W3742" t="s">
        <v>8317</v>
      </c>
      <c r="X3742" t="s">
        <v>8318</v>
      </c>
    </row>
    <row r="3743" spans="1:24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21">
        <f t="shared" si="349"/>
        <v>41832.881423611107</v>
      </c>
      <c r="L3743" s="24">
        <v>41832.881423611114</v>
      </c>
      <c r="M3743" s="27">
        <f t="shared" si="350"/>
        <v>7</v>
      </c>
      <c r="N3743" s="27">
        <f t="shared" si="351"/>
        <v>2014</v>
      </c>
      <c r="O3743" s="25" t="str">
        <f t="shared" si="352"/>
        <v>Jul</v>
      </c>
      <c r="P3743" s="19">
        <f t="shared" si="353"/>
        <v>41862.870810185181</v>
      </c>
      <c r="Q3743" t="b">
        <v>0</v>
      </c>
      <c r="R3743">
        <v>0</v>
      </c>
      <c r="S3743" t="b">
        <v>0</v>
      </c>
      <c r="T3743" t="s">
        <v>8271</v>
      </c>
      <c r="U3743" s="8">
        <v>0</v>
      </c>
      <c r="V3743" s="17" t="e">
        <f t="shared" si="348"/>
        <v>#DIV/0!</v>
      </c>
      <c r="W3743" t="s">
        <v>8317</v>
      </c>
      <c r="X3743" t="s">
        <v>8318</v>
      </c>
    </row>
    <row r="3744" spans="1:24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21">
        <f t="shared" si="349"/>
        <v>42325.712384259255</v>
      </c>
      <c r="L3744" s="24">
        <v>42325.712384259263</v>
      </c>
      <c r="M3744" s="27">
        <f t="shared" si="350"/>
        <v>11</v>
      </c>
      <c r="N3744" s="27">
        <f t="shared" si="351"/>
        <v>2015</v>
      </c>
      <c r="O3744" s="25" t="str">
        <f t="shared" si="352"/>
        <v>Nov</v>
      </c>
      <c r="P3744" s="19">
        <f t="shared" si="353"/>
        <v>42355.712384259255</v>
      </c>
      <c r="Q3744" t="b">
        <v>0</v>
      </c>
      <c r="R3744">
        <v>4</v>
      </c>
      <c r="S3744" t="b">
        <v>0</v>
      </c>
      <c r="T3744" t="s">
        <v>8271</v>
      </c>
      <c r="U3744" s="8">
        <v>0.02</v>
      </c>
      <c r="V3744" s="17">
        <f t="shared" si="348"/>
        <v>25</v>
      </c>
      <c r="W3744" t="s">
        <v>8317</v>
      </c>
      <c r="X3744" t="s">
        <v>8318</v>
      </c>
    </row>
    <row r="3745" spans="1:24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21">
        <f t="shared" si="349"/>
        <v>41858.006296296291</v>
      </c>
      <c r="L3745" s="24">
        <v>41858.006296296298</v>
      </c>
      <c r="M3745" s="27">
        <f t="shared" si="350"/>
        <v>8</v>
      </c>
      <c r="N3745" s="27">
        <f t="shared" si="351"/>
        <v>2014</v>
      </c>
      <c r="O3745" s="25" t="str">
        <f t="shared" si="352"/>
        <v>Aug</v>
      </c>
      <c r="P3745" s="19">
        <f t="shared" si="353"/>
        <v>41888.006296296291</v>
      </c>
      <c r="Q3745" t="b">
        <v>0</v>
      </c>
      <c r="R3745">
        <v>0</v>
      </c>
      <c r="S3745" t="b">
        <v>0</v>
      </c>
      <c r="T3745" t="s">
        <v>8271</v>
      </c>
      <c r="U3745" s="8">
        <v>0</v>
      </c>
      <c r="V3745" s="17" t="e">
        <f t="shared" si="348"/>
        <v>#DIV/0!</v>
      </c>
      <c r="W3745" t="s">
        <v>8317</v>
      </c>
      <c r="X3745" t="s">
        <v>8318</v>
      </c>
    </row>
    <row r="3746" spans="1:24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21">
        <f t="shared" si="349"/>
        <v>41793.501898148148</v>
      </c>
      <c r="L3746" s="24">
        <v>41793.501898148148</v>
      </c>
      <c r="M3746" s="27">
        <f t="shared" si="350"/>
        <v>6</v>
      </c>
      <c r="N3746" s="27">
        <f t="shared" si="351"/>
        <v>2014</v>
      </c>
      <c r="O3746" s="25" t="str">
        <f t="shared" si="352"/>
        <v>Jun</v>
      </c>
      <c r="P3746" s="19">
        <f t="shared" si="353"/>
        <v>41823.501898148148</v>
      </c>
      <c r="Q3746" t="b">
        <v>0</v>
      </c>
      <c r="R3746">
        <v>0</v>
      </c>
      <c r="S3746" t="b">
        <v>0</v>
      </c>
      <c r="T3746" t="s">
        <v>8271</v>
      </c>
      <c r="U3746" s="8">
        <v>0</v>
      </c>
      <c r="V3746" s="17" t="e">
        <f t="shared" si="348"/>
        <v>#DIV/0!</v>
      </c>
      <c r="W3746" t="s">
        <v>8317</v>
      </c>
      <c r="X3746" t="s">
        <v>8318</v>
      </c>
    </row>
    <row r="3747" spans="1:24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21">
        <f t="shared" si="349"/>
        <v>41793.605925925927</v>
      </c>
      <c r="L3747" s="24">
        <v>41793.605925925927</v>
      </c>
      <c r="M3747" s="27">
        <f t="shared" si="350"/>
        <v>6</v>
      </c>
      <c r="N3747" s="27">
        <f t="shared" si="351"/>
        <v>2014</v>
      </c>
      <c r="O3747" s="25" t="str">
        <f t="shared" si="352"/>
        <v>Jun</v>
      </c>
      <c r="P3747" s="19">
        <f t="shared" si="353"/>
        <v>41824.957638888889</v>
      </c>
      <c r="Q3747" t="b">
        <v>0</v>
      </c>
      <c r="R3747">
        <v>1</v>
      </c>
      <c r="S3747" t="b">
        <v>0</v>
      </c>
      <c r="T3747" t="s">
        <v>8271</v>
      </c>
      <c r="U3747" s="8">
        <v>0.1</v>
      </c>
      <c r="V3747" s="17">
        <f t="shared" si="348"/>
        <v>10</v>
      </c>
      <c r="W3747" t="s">
        <v>8317</v>
      </c>
      <c r="X3747" t="s">
        <v>8318</v>
      </c>
    </row>
    <row r="3748" spans="1:24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21">
        <f t="shared" si="349"/>
        <v>41831.489606481475</v>
      </c>
      <c r="L3748" s="24">
        <v>41831.489606481482</v>
      </c>
      <c r="M3748" s="27">
        <f t="shared" si="350"/>
        <v>7</v>
      </c>
      <c r="N3748" s="27">
        <f t="shared" si="351"/>
        <v>2014</v>
      </c>
      <c r="O3748" s="25" t="str">
        <f t="shared" si="352"/>
        <v>Jul</v>
      </c>
      <c r="P3748" s="19">
        <f t="shared" si="353"/>
        <v>41861.489606481475</v>
      </c>
      <c r="Q3748" t="b">
        <v>0</v>
      </c>
      <c r="R3748">
        <v>1</v>
      </c>
      <c r="S3748" t="b">
        <v>0</v>
      </c>
      <c r="T3748" t="s">
        <v>8271</v>
      </c>
      <c r="U3748" s="8">
        <v>2.3764705882352941E-2</v>
      </c>
      <c r="V3748" s="17">
        <f t="shared" si="348"/>
        <v>202</v>
      </c>
      <c r="W3748" t="s">
        <v>8317</v>
      </c>
      <c r="X3748" t="s">
        <v>8318</v>
      </c>
    </row>
    <row r="3749" spans="1:24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21">
        <f t="shared" si="349"/>
        <v>42621.18100694444</v>
      </c>
      <c r="L3749" s="24">
        <v>42621.181006944447</v>
      </c>
      <c r="M3749" s="27">
        <f t="shared" si="350"/>
        <v>9</v>
      </c>
      <c r="N3749" s="27">
        <f t="shared" si="351"/>
        <v>2016</v>
      </c>
      <c r="O3749" s="25" t="str">
        <f t="shared" si="352"/>
        <v>Sep</v>
      </c>
      <c r="P3749" s="19">
        <f t="shared" si="353"/>
        <v>42651.18100694444</v>
      </c>
      <c r="Q3749" t="b">
        <v>0</v>
      </c>
      <c r="R3749">
        <v>1</v>
      </c>
      <c r="S3749" t="b">
        <v>0</v>
      </c>
      <c r="T3749" t="s">
        <v>8271</v>
      </c>
      <c r="U3749" s="8">
        <v>0.01</v>
      </c>
      <c r="V3749" s="17">
        <f t="shared" si="348"/>
        <v>25</v>
      </c>
      <c r="W3749" t="s">
        <v>8317</v>
      </c>
      <c r="X3749" t="s">
        <v>8318</v>
      </c>
    </row>
    <row r="3750" spans="1:24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21">
        <f t="shared" si="349"/>
        <v>42164.091388888883</v>
      </c>
      <c r="L3750" s="24">
        <v>42164.09138888889</v>
      </c>
      <c r="M3750" s="27">
        <f t="shared" si="350"/>
        <v>6</v>
      </c>
      <c r="N3750" s="27">
        <f t="shared" si="351"/>
        <v>2015</v>
      </c>
      <c r="O3750" s="25" t="str">
        <f t="shared" si="352"/>
        <v>Jun</v>
      </c>
      <c r="P3750" s="19">
        <f t="shared" si="353"/>
        <v>42190.749305555553</v>
      </c>
      <c r="Q3750" t="b">
        <v>0</v>
      </c>
      <c r="R3750">
        <v>52</v>
      </c>
      <c r="S3750" t="b">
        <v>1</v>
      </c>
      <c r="T3750" t="s">
        <v>8305</v>
      </c>
      <c r="U3750" s="8">
        <v>1.0351999999999999</v>
      </c>
      <c r="V3750" s="17">
        <f t="shared" si="348"/>
        <v>99.538461538461533</v>
      </c>
      <c r="W3750" t="s">
        <v>8317</v>
      </c>
      <c r="X3750" t="s">
        <v>8359</v>
      </c>
    </row>
    <row r="3751" spans="1:24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21">
        <f t="shared" si="349"/>
        <v>42395.498101851852</v>
      </c>
      <c r="L3751" s="24">
        <v>42395.498101851852</v>
      </c>
      <c r="M3751" s="27">
        <f t="shared" si="350"/>
        <v>1</v>
      </c>
      <c r="N3751" s="27">
        <f t="shared" si="351"/>
        <v>2016</v>
      </c>
      <c r="O3751" s="25" t="str">
        <f t="shared" si="352"/>
        <v>Jan</v>
      </c>
      <c r="P3751" s="19">
        <f t="shared" si="353"/>
        <v>42416.040972222218</v>
      </c>
      <c r="Q3751" t="b">
        <v>0</v>
      </c>
      <c r="R3751">
        <v>7</v>
      </c>
      <c r="S3751" t="b">
        <v>1</v>
      </c>
      <c r="T3751" t="s">
        <v>8305</v>
      </c>
      <c r="U3751" s="8">
        <v>1.05</v>
      </c>
      <c r="V3751" s="17">
        <f t="shared" si="348"/>
        <v>75</v>
      </c>
      <c r="W3751" t="s">
        <v>8317</v>
      </c>
      <c r="X3751" t="s">
        <v>8359</v>
      </c>
    </row>
    <row r="3752" spans="1:24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21">
        <f t="shared" si="349"/>
        <v>42457.918842592589</v>
      </c>
      <c r="L3752" s="24">
        <v>42457.918842592589</v>
      </c>
      <c r="M3752" s="27">
        <f t="shared" si="350"/>
        <v>3</v>
      </c>
      <c r="N3752" s="27">
        <f t="shared" si="351"/>
        <v>2016</v>
      </c>
      <c r="O3752" s="25" t="str">
        <f t="shared" si="352"/>
        <v>Mar</v>
      </c>
      <c r="P3752" s="19">
        <f t="shared" si="353"/>
        <v>42488.957638888889</v>
      </c>
      <c r="Q3752" t="b">
        <v>0</v>
      </c>
      <c r="R3752">
        <v>28</v>
      </c>
      <c r="S3752" t="b">
        <v>1</v>
      </c>
      <c r="T3752" t="s">
        <v>8305</v>
      </c>
      <c r="U3752" s="8">
        <v>1.0044999999999999</v>
      </c>
      <c r="V3752" s="17">
        <f t="shared" si="348"/>
        <v>215.25</v>
      </c>
      <c r="W3752" t="s">
        <v>8317</v>
      </c>
      <c r="X3752" t="s">
        <v>8359</v>
      </c>
    </row>
    <row r="3753" spans="1:24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21">
        <f t="shared" si="349"/>
        <v>42016.773240740738</v>
      </c>
      <c r="L3753" s="24">
        <v>42016.773240740738</v>
      </c>
      <c r="M3753" s="27">
        <f t="shared" si="350"/>
        <v>1</v>
      </c>
      <c r="N3753" s="27">
        <f t="shared" si="351"/>
        <v>2015</v>
      </c>
      <c r="O3753" s="25" t="str">
        <f t="shared" si="352"/>
        <v>Jan</v>
      </c>
      <c r="P3753" s="19">
        <f t="shared" si="353"/>
        <v>42045.124305555553</v>
      </c>
      <c r="Q3753" t="b">
        <v>0</v>
      </c>
      <c r="R3753">
        <v>11</v>
      </c>
      <c r="S3753" t="b">
        <v>1</v>
      </c>
      <c r="T3753" t="s">
        <v>8305</v>
      </c>
      <c r="U3753" s="8">
        <v>1.3260000000000001</v>
      </c>
      <c r="V3753" s="17">
        <f t="shared" si="348"/>
        <v>120.54545454545455</v>
      </c>
      <c r="W3753" t="s">
        <v>8317</v>
      </c>
      <c r="X3753" t="s">
        <v>8359</v>
      </c>
    </row>
    <row r="3754" spans="1:24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21">
        <f t="shared" si="349"/>
        <v>42402.827233796292</v>
      </c>
      <c r="L3754" s="24">
        <v>42402.827233796299</v>
      </c>
      <c r="M3754" s="27">
        <f t="shared" si="350"/>
        <v>2</v>
      </c>
      <c r="N3754" s="27">
        <f t="shared" si="351"/>
        <v>2016</v>
      </c>
      <c r="O3754" s="25" t="str">
        <f t="shared" si="352"/>
        <v>Feb</v>
      </c>
      <c r="P3754" s="19">
        <f t="shared" si="353"/>
        <v>42462.785567129627</v>
      </c>
      <c r="Q3754" t="b">
        <v>0</v>
      </c>
      <c r="R3754">
        <v>15</v>
      </c>
      <c r="S3754" t="b">
        <v>1</v>
      </c>
      <c r="T3754" t="s">
        <v>8305</v>
      </c>
      <c r="U3754" s="8">
        <v>1.1299999999999999</v>
      </c>
      <c r="V3754" s="17">
        <f t="shared" si="348"/>
        <v>37.666666666666664</v>
      </c>
      <c r="W3754" t="s">
        <v>8317</v>
      </c>
      <c r="X3754" t="s">
        <v>8359</v>
      </c>
    </row>
    <row r="3755" spans="1:24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21">
        <f t="shared" si="349"/>
        <v>42619.594155092585</v>
      </c>
      <c r="L3755" s="24">
        <v>42619.594155092593</v>
      </c>
      <c r="M3755" s="27">
        <f t="shared" si="350"/>
        <v>9</v>
      </c>
      <c r="N3755" s="27">
        <f t="shared" si="351"/>
        <v>2016</v>
      </c>
      <c r="O3755" s="25" t="str">
        <f t="shared" si="352"/>
        <v>Sep</v>
      </c>
      <c r="P3755" s="19">
        <f t="shared" si="353"/>
        <v>42659.666666666664</v>
      </c>
      <c r="Q3755" t="b">
        <v>0</v>
      </c>
      <c r="R3755">
        <v>30</v>
      </c>
      <c r="S3755" t="b">
        <v>1</v>
      </c>
      <c r="T3755" t="s">
        <v>8305</v>
      </c>
      <c r="U3755" s="8">
        <v>1.0334000000000001</v>
      </c>
      <c r="V3755" s="17">
        <f t="shared" si="348"/>
        <v>172.23333333333332</v>
      </c>
      <c r="W3755" t="s">
        <v>8317</v>
      </c>
      <c r="X3755" t="s">
        <v>8359</v>
      </c>
    </row>
    <row r="3756" spans="1:24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21">
        <f t="shared" si="349"/>
        <v>42128.615740740737</v>
      </c>
      <c r="L3756" s="24">
        <v>42128.615740740737</v>
      </c>
      <c r="M3756" s="27">
        <f t="shared" si="350"/>
        <v>5</v>
      </c>
      <c r="N3756" s="27">
        <f t="shared" si="351"/>
        <v>2015</v>
      </c>
      <c r="O3756" s="25" t="str">
        <f t="shared" si="352"/>
        <v>May</v>
      </c>
      <c r="P3756" s="19">
        <f t="shared" si="353"/>
        <v>42157.791666666664</v>
      </c>
      <c r="Q3756" t="b">
        <v>0</v>
      </c>
      <c r="R3756">
        <v>27</v>
      </c>
      <c r="S3756" t="b">
        <v>1</v>
      </c>
      <c r="T3756" t="s">
        <v>8305</v>
      </c>
      <c r="U3756" s="8">
        <v>1.2</v>
      </c>
      <c r="V3756" s="17">
        <f t="shared" si="348"/>
        <v>111.11111111111111</v>
      </c>
      <c r="W3756" t="s">
        <v>8317</v>
      </c>
      <c r="X3756" t="s">
        <v>8359</v>
      </c>
    </row>
    <row r="3757" spans="1:24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21">
        <f t="shared" si="349"/>
        <v>41808.67288194444</v>
      </c>
      <c r="L3757" s="24">
        <v>41808.672881944447</v>
      </c>
      <c r="M3757" s="27">
        <f t="shared" si="350"/>
        <v>6</v>
      </c>
      <c r="N3757" s="27">
        <f t="shared" si="351"/>
        <v>2014</v>
      </c>
      <c r="O3757" s="25" t="str">
        <f t="shared" si="352"/>
        <v>Jun</v>
      </c>
      <c r="P3757" s="19">
        <f t="shared" si="353"/>
        <v>41845.999305555553</v>
      </c>
      <c r="Q3757" t="b">
        <v>0</v>
      </c>
      <c r="R3757">
        <v>28</v>
      </c>
      <c r="S3757" t="b">
        <v>1</v>
      </c>
      <c r="T3757" t="s">
        <v>8305</v>
      </c>
      <c r="U3757" s="8">
        <v>1.2963636363636364</v>
      </c>
      <c r="V3757" s="17">
        <f t="shared" si="348"/>
        <v>25.464285714285715</v>
      </c>
      <c r="W3757" t="s">
        <v>8317</v>
      </c>
      <c r="X3757" t="s">
        <v>8359</v>
      </c>
    </row>
    <row r="3758" spans="1:24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21">
        <f t="shared" si="349"/>
        <v>42445.658645833326</v>
      </c>
      <c r="L3758" s="24">
        <v>42445.658645833333</v>
      </c>
      <c r="M3758" s="27">
        <f t="shared" si="350"/>
        <v>3</v>
      </c>
      <c r="N3758" s="27">
        <f t="shared" si="351"/>
        <v>2016</v>
      </c>
      <c r="O3758" s="25" t="str">
        <f t="shared" si="352"/>
        <v>Mar</v>
      </c>
      <c r="P3758" s="19">
        <f t="shared" si="353"/>
        <v>42475.658645833326</v>
      </c>
      <c r="Q3758" t="b">
        <v>0</v>
      </c>
      <c r="R3758">
        <v>17</v>
      </c>
      <c r="S3758" t="b">
        <v>1</v>
      </c>
      <c r="T3758" t="s">
        <v>8305</v>
      </c>
      <c r="U3758" s="8">
        <v>1.0111111111111111</v>
      </c>
      <c r="V3758" s="17">
        <f t="shared" si="348"/>
        <v>267.64705882352939</v>
      </c>
      <c r="W3758" t="s">
        <v>8317</v>
      </c>
      <c r="X3758" t="s">
        <v>8359</v>
      </c>
    </row>
    <row r="3759" spans="1:24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21">
        <f t="shared" si="349"/>
        <v>41771.606458333328</v>
      </c>
      <c r="L3759" s="24">
        <v>41771.606458333335</v>
      </c>
      <c r="M3759" s="27">
        <f t="shared" si="350"/>
        <v>5</v>
      </c>
      <c r="N3759" s="27">
        <f t="shared" si="351"/>
        <v>2014</v>
      </c>
      <c r="O3759" s="25" t="str">
        <f t="shared" si="352"/>
        <v>May</v>
      </c>
      <c r="P3759" s="19">
        <f t="shared" si="353"/>
        <v>41801.606458333328</v>
      </c>
      <c r="Q3759" t="b">
        <v>0</v>
      </c>
      <c r="R3759">
        <v>50</v>
      </c>
      <c r="S3759" t="b">
        <v>1</v>
      </c>
      <c r="T3759" t="s">
        <v>8305</v>
      </c>
      <c r="U3759" s="8">
        <v>1.0851428571428572</v>
      </c>
      <c r="V3759" s="17">
        <f t="shared" si="348"/>
        <v>75.959999999999994</v>
      </c>
      <c r="W3759" t="s">
        <v>8317</v>
      </c>
      <c r="X3759" t="s">
        <v>8359</v>
      </c>
    </row>
    <row r="3760" spans="1:24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21">
        <f t="shared" si="349"/>
        <v>41954.642534722218</v>
      </c>
      <c r="L3760" s="24">
        <v>41954.642534722225</v>
      </c>
      <c r="M3760" s="27">
        <f t="shared" si="350"/>
        <v>11</v>
      </c>
      <c r="N3760" s="27">
        <f t="shared" si="351"/>
        <v>2014</v>
      </c>
      <c r="O3760" s="25" t="str">
        <f t="shared" si="352"/>
        <v>Nov</v>
      </c>
      <c r="P3760" s="19">
        <f t="shared" si="353"/>
        <v>41974.642534722218</v>
      </c>
      <c r="Q3760" t="b">
        <v>0</v>
      </c>
      <c r="R3760">
        <v>26</v>
      </c>
      <c r="S3760" t="b">
        <v>1</v>
      </c>
      <c r="T3760" t="s">
        <v>8305</v>
      </c>
      <c r="U3760" s="8">
        <v>1.0233333333333334</v>
      </c>
      <c r="V3760" s="17">
        <f t="shared" si="348"/>
        <v>59.03846153846154</v>
      </c>
      <c r="W3760" t="s">
        <v>8317</v>
      </c>
      <c r="X3760" t="s">
        <v>8359</v>
      </c>
    </row>
    <row r="3761" spans="1:24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21">
        <f t="shared" si="349"/>
        <v>41747.263171296298</v>
      </c>
      <c r="L3761" s="24">
        <v>41747.263171296298</v>
      </c>
      <c r="M3761" s="27">
        <f t="shared" si="350"/>
        <v>4</v>
      </c>
      <c r="N3761" s="27">
        <f t="shared" si="351"/>
        <v>2014</v>
      </c>
      <c r="O3761" s="25" t="str">
        <f t="shared" si="352"/>
        <v>Apr</v>
      </c>
      <c r="P3761" s="19">
        <f t="shared" si="353"/>
        <v>41778</v>
      </c>
      <c r="Q3761" t="b">
        <v>0</v>
      </c>
      <c r="R3761">
        <v>88</v>
      </c>
      <c r="S3761" t="b">
        <v>1</v>
      </c>
      <c r="T3761" t="s">
        <v>8305</v>
      </c>
      <c r="U3761" s="8">
        <v>1.1024425000000002</v>
      </c>
      <c r="V3761" s="17">
        <f t="shared" si="348"/>
        <v>50.111022727272733</v>
      </c>
      <c r="W3761" t="s">
        <v>8317</v>
      </c>
      <c r="X3761" t="s">
        <v>8359</v>
      </c>
    </row>
    <row r="3762" spans="1:24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21">
        <f t="shared" si="349"/>
        <v>42181.899918981479</v>
      </c>
      <c r="L3762" s="24">
        <v>42181.899918981479</v>
      </c>
      <c r="M3762" s="27">
        <f t="shared" si="350"/>
        <v>6</v>
      </c>
      <c r="N3762" s="27">
        <f t="shared" si="351"/>
        <v>2015</v>
      </c>
      <c r="O3762" s="25" t="str">
        <f t="shared" si="352"/>
        <v>Jun</v>
      </c>
      <c r="P3762" s="19">
        <f t="shared" si="353"/>
        <v>42241.899918981479</v>
      </c>
      <c r="Q3762" t="b">
        <v>0</v>
      </c>
      <c r="R3762">
        <v>91</v>
      </c>
      <c r="S3762" t="b">
        <v>1</v>
      </c>
      <c r="T3762" t="s">
        <v>8305</v>
      </c>
      <c r="U3762" s="8">
        <v>1.010154</v>
      </c>
      <c r="V3762" s="17">
        <f t="shared" si="348"/>
        <v>55.502967032967035</v>
      </c>
      <c r="W3762" t="s">
        <v>8317</v>
      </c>
      <c r="X3762" t="s">
        <v>8359</v>
      </c>
    </row>
    <row r="3763" spans="1:24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21">
        <f t="shared" si="349"/>
        <v>41739.316967592589</v>
      </c>
      <c r="L3763" s="24">
        <v>41739.316967592589</v>
      </c>
      <c r="M3763" s="27">
        <f t="shared" si="350"/>
        <v>4</v>
      </c>
      <c r="N3763" s="27">
        <f t="shared" si="351"/>
        <v>2014</v>
      </c>
      <c r="O3763" s="25" t="str">
        <f t="shared" si="352"/>
        <v>Apr</v>
      </c>
      <c r="P3763" s="19">
        <f t="shared" si="353"/>
        <v>41764.316967592589</v>
      </c>
      <c r="Q3763" t="b">
        <v>0</v>
      </c>
      <c r="R3763">
        <v>3</v>
      </c>
      <c r="S3763" t="b">
        <v>1</v>
      </c>
      <c r="T3763" t="s">
        <v>8305</v>
      </c>
      <c r="U3763" s="8">
        <v>1</v>
      </c>
      <c r="V3763" s="17">
        <f t="shared" si="348"/>
        <v>166.66666666666666</v>
      </c>
      <c r="W3763" t="s">
        <v>8317</v>
      </c>
      <c r="X3763" t="s">
        <v>8359</v>
      </c>
    </row>
    <row r="3764" spans="1:24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21">
        <f t="shared" si="349"/>
        <v>42173.258530092593</v>
      </c>
      <c r="L3764" s="24">
        <v>42173.258530092593</v>
      </c>
      <c r="M3764" s="27">
        <f t="shared" si="350"/>
        <v>6</v>
      </c>
      <c r="N3764" s="27">
        <f t="shared" si="351"/>
        <v>2015</v>
      </c>
      <c r="O3764" s="25" t="str">
        <f t="shared" si="352"/>
        <v>Jun</v>
      </c>
      <c r="P3764" s="19">
        <f t="shared" si="353"/>
        <v>42226.749999999993</v>
      </c>
      <c r="Q3764" t="b">
        <v>0</v>
      </c>
      <c r="R3764">
        <v>28</v>
      </c>
      <c r="S3764" t="b">
        <v>1</v>
      </c>
      <c r="T3764" t="s">
        <v>8305</v>
      </c>
      <c r="U3764" s="8">
        <v>1.0624</v>
      </c>
      <c r="V3764" s="17">
        <f t="shared" si="348"/>
        <v>47.428571428571431</v>
      </c>
      <c r="W3764" t="s">
        <v>8317</v>
      </c>
      <c r="X3764" t="s">
        <v>8359</v>
      </c>
    </row>
    <row r="3765" spans="1:24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21">
        <f t="shared" si="349"/>
        <v>42193.605196759258</v>
      </c>
      <c r="L3765" s="24">
        <v>42193.605196759258</v>
      </c>
      <c r="M3765" s="27">
        <f t="shared" si="350"/>
        <v>7</v>
      </c>
      <c r="N3765" s="27">
        <f t="shared" si="351"/>
        <v>2015</v>
      </c>
      <c r="O3765" s="25" t="str">
        <f t="shared" si="352"/>
        <v>Jul</v>
      </c>
      <c r="P3765" s="19">
        <f t="shared" si="353"/>
        <v>42218.605196759258</v>
      </c>
      <c r="Q3765" t="b">
        <v>0</v>
      </c>
      <c r="R3765">
        <v>77</v>
      </c>
      <c r="S3765" t="b">
        <v>1</v>
      </c>
      <c r="T3765" t="s">
        <v>8305</v>
      </c>
      <c r="U3765" s="8">
        <v>1</v>
      </c>
      <c r="V3765" s="17">
        <f t="shared" si="348"/>
        <v>64.935064935064929</v>
      </c>
      <c r="W3765" t="s">
        <v>8317</v>
      </c>
      <c r="X3765" t="s">
        <v>8359</v>
      </c>
    </row>
    <row r="3766" spans="1:24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21">
        <f t="shared" si="349"/>
        <v>42065.541967592588</v>
      </c>
      <c r="L3766" s="24">
        <v>42065.541967592595</v>
      </c>
      <c r="M3766" s="27">
        <f t="shared" si="350"/>
        <v>3</v>
      </c>
      <c r="N3766" s="27">
        <f t="shared" si="351"/>
        <v>2015</v>
      </c>
      <c r="O3766" s="25" t="str">
        <f t="shared" si="352"/>
        <v>Mar</v>
      </c>
      <c r="P3766" s="19">
        <f t="shared" si="353"/>
        <v>42095.500300925924</v>
      </c>
      <c r="Q3766" t="b">
        <v>0</v>
      </c>
      <c r="R3766">
        <v>27</v>
      </c>
      <c r="S3766" t="b">
        <v>1</v>
      </c>
      <c r="T3766" t="s">
        <v>8305</v>
      </c>
      <c r="U3766" s="8">
        <v>1</v>
      </c>
      <c r="V3766" s="17">
        <f t="shared" si="348"/>
        <v>55.555555555555557</v>
      </c>
      <c r="W3766" t="s">
        <v>8317</v>
      </c>
      <c r="X3766" t="s">
        <v>8359</v>
      </c>
    </row>
    <row r="3767" spans="1:24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21">
        <f t="shared" si="349"/>
        <v>42499.634629629632</v>
      </c>
      <c r="L3767" s="24">
        <v>42499.634629629632</v>
      </c>
      <c r="M3767" s="27">
        <f t="shared" si="350"/>
        <v>5</v>
      </c>
      <c r="N3767" s="27">
        <f t="shared" si="351"/>
        <v>2016</v>
      </c>
      <c r="O3767" s="25" t="str">
        <f t="shared" si="352"/>
        <v>May</v>
      </c>
      <c r="P3767" s="19">
        <f t="shared" si="353"/>
        <v>42518.816666666666</v>
      </c>
      <c r="Q3767" t="b">
        <v>0</v>
      </c>
      <c r="R3767">
        <v>107</v>
      </c>
      <c r="S3767" t="b">
        <v>1</v>
      </c>
      <c r="T3767" t="s">
        <v>8305</v>
      </c>
      <c r="U3767" s="8">
        <v>1.1345714285714286</v>
      </c>
      <c r="V3767" s="17">
        <f t="shared" si="348"/>
        <v>74.224299065420567</v>
      </c>
      <c r="W3767" t="s">
        <v>8317</v>
      </c>
      <c r="X3767" t="s">
        <v>8359</v>
      </c>
    </row>
    <row r="3768" spans="1:24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21">
        <f t="shared" si="349"/>
        <v>41820.568078703705</v>
      </c>
      <c r="L3768" s="24">
        <v>41820.568078703705</v>
      </c>
      <c r="M3768" s="27">
        <f t="shared" si="350"/>
        <v>6</v>
      </c>
      <c r="N3768" s="27">
        <f t="shared" si="351"/>
        <v>2014</v>
      </c>
      <c r="O3768" s="25" t="str">
        <f t="shared" si="352"/>
        <v>Jun</v>
      </c>
      <c r="P3768" s="19">
        <f t="shared" si="353"/>
        <v>41850.568078703705</v>
      </c>
      <c r="Q3768" t="b">
        <v>0</v>
      </c>
      <c r="R3768">
        <v>96</v>
      </c>
      <c r="S3768" t="b">
        <v>1</v>
      </c>
      <c r="T3768" t="s">
        <v>8305</v>
      </c>
      <c r="U3768" s="8">
        <v>1.0265010000000001</v>
      </c>
      <c r="V3768" s="17">
        <f t="shared" si="348"/>
        <v>106.9271875</v>
      </c>
      <c r="W3768" t="s">
        <v>8317</v>
      </c>
      <c r="X3768" t="s">
        <v>8359</v>
      </c>
    </row>
    <row r="3769" spans="1:24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21">
        <f t="shared" si="349"/>
        <v>41787.958854166667</v>
      </c>
      <c r="L3769" s="24">
        <v>41787.958854166667</v>
      </c>
      <c r="M3769" s="27">
        <f t="shared" si="350"/>
        <v>5</v>
      </c>
      <c r="N3769" s="27">
        <f t="shared" si="351"/>
        <v>2014</v>
      </c>
      <c r="O3769" s="25" t="str">
        <f t="shared" si="352"/>
        <v>May</v>
      </c>
      <c r="P3769" s="19">
        <f t="shared" si="353"/>
        <v>41822.958854166667</v>
      </c>
      <c r="Q3769" t="b">
        <v>0</v>
      </c>
      <c r="R3769">
        <v>56</v>
      </c>
      <c r="S3769" t="b">
        <v>1</v>
      </c>
      <c r="T3769" t="s">
        <v>8305</v>
      </c>
      <c r="U3769" s="8">
        <v>1.1675</v>
      </c>
      <c r="V3769" s="17">
        <f t="shared" si="348"/>
        <v>41.696428571428569</v>
      </c>
      <c r="W3769" t="s">
        <v>8317</v>
      </c>
      <c r="X3769" t="s">
        <v>8359</v>
      </c>
    </row>
    <row r="3770" spans="1:24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21">
        <f t="shared" si="349"/>
        <v>42049.811307870368</v>
      </c>
      <c r="L3770" s="24">
        <v>42049.811307870368</v>
      </c>
      <c r="M3770" s="27">
        <f t="shared" si="350"/>
        <v>2</v>
      </c>
      <c r="N3770" s="27">
        <f t="shared" si="351"/>
        <v>2015</v>
      </c>
      <c r="O3770" s="25" t="str">
        <f t="shared" si="352"/>
        <v>Feb</v>
      </c>
      <c r="P3770" s="19">
        <f t="shared" si="353"/>
        <v>42063.999305555553</v>
      </c>
      <c r="Q3770" t="b">
        <v>0</v>
      </c>
      <c r="R3770">
        <v>58</v>
      </c>
      <c r="S3770" t="b">
        <v>1</v>
      </c>
      <c r="T3770" t="s">
        <v>8305</v>
      </c>
      <c r="U3770" s="8">
        <v>1.0765274999999999</v>
      </c>
      <c r="V3770" s="17">
        <f t="shared" si="348"/>
        <v>74.243275862068955</v>
      </c>
      <c r="W3770" t="s">
        <v>8317</v>
      </c>
      <c r="X3770" t="s">
        <v>8359</v>
      </c>
    </row>
    <row r="3771" spans="1:24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21">
        <f t="shared" si="349"/>
        <v>41772.519560185181</v>
      </c>
      <c r="L3771" s="24">
        <v>41772.519560185188</v>
      </c>
      <c r="M3771" s="27">
        <f t="shared" si="350"/>
        <v>5</v>
      </c>
      <c r="N3771" s="27">
        <f t="shared" si="351"/>
        <v>2014</v>
      </c>
      <c r="O3771" s="25" t="str">
        <f t="shared" si="352"/>
        <v>May</v>
      </c>
      <c r="P3771" s="19">
        <f t="shared" si="353"/>
        <v>41802.519560185181</v>
      </c>
      <c r="Q3771" t="b">
        <v>0</v>
      </c>
      <c r="R3771">
        <v>15</v>
      </c>
      <c r="S3771" t="b">
        <v>1</v>
      </c>
      <c r="T3771" t="s">
        <v>8305</v>
      </c>
      <c r="U3771" s="8">
        <v>1</v>
      </c>
      <c r="V3771" s="17">
        <f t="shared" si="348"/>
        <v>73.333333333333329</v>
      </c>
      <c r="W3771" t="s">
        <v>8317</v>
      </c>
      <c r="X3771" t="s">
        <v>8359</v>
      </c>
    </row>
    <row r="3772" spans="1:24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21">
        <f t="shared" si="349"/>
        <v>42445.389803240738</v>
      </c>
      <c r="L3772" s="24">
        <v>42445.389803240738</v>
      </c>
      <c r="M3772" s="27">
        <f t="shared" si="350"/>
        <v>3</v>
      </c>
      <c r="N3772" s="27">
        <f t="shared" si="351"/>
        <v>2016</v>
      </c>
      <c r="O3772" s="25" t="str">
        <f t="shared" si="352"/>
        <v>Mar</v>
      </c>
      <c r="P3772" s="19">
        <f t="shared" si="353"/>
        <v>42475.389803240738</v>
      </c>
      <c r="Q3772" t="b">
        <v>0</v>
      </c>
      <c r="R3772">
        <v>20</v>
      </c>
      <c r="S3772" t="b">
        <v>1</v>
      </c>
      <c r="T3772" t="s">
        <v>8305</v>
      </c>
      <c r="U3772" s="8">
        <v>1</v>
      </c>
      <c r="V3772" s="17">
        <f t="shared" si="348"/>
        <v>100</v>
      </c>
      <c r="W3772" t="s">
        <v>8317</v>
      </c>
      <c r="X3772" t="s">
        <v>8359</v>
      </c>
    </row>
    <row r="3773" spans="1:24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21">
        <f t="shared" si="349"/>
        <v>42138.722337962965</v>
      </c>
      <c r="L3773" s="24">
        <v>42138.722337962965</v>
      </c>
      <c r="M3773" s="27">
        <f t="shared" si="350"/>
        <v>5</v>
      </c>
      <c r="N3773" s="27">
        <f t="shared" si="351"/>
        <v>2015</v>
      </c>
      <c r="O3773" s="25" t="str">
        <f t="shared" si="352"/>
        <v>May</v>
      </c>
      <c r="P3773" s="19">
        <f t="shared" si="353"/>
        <v>42168.722337962965</v>
      </c>
      <c r="Q3773" t="b">
        <v>0</v>
      </c>
      <c r="R3773">
        <v>38</v>
      </c>
      <c r="S3773" t="b">
        <v>1</v>
      </c>
      <c r="T3773" t="s">
        <v>8305</v>
      </c>
      <c r="U3773" s="8">
        <v>1.46</v>
      </c>
      <c r="V3773" s="17">
        <f t="shared" si="348"/>
        <v>38.421052631578945</v>
      </c>
      <c r="W3773" t="s">
        <v>8317</v>
      </c>
      <c r="X3773" t="s">
        <v>8359</v>
      </c>
    </row>
    <row r="3774" spans="1:24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21">
        <f t="shared" si="349"/>
        <v>42493.64875</v>
      </c>
      <c r="L3774" s="24">
        <v>42493.64875</v>
      </c>
      <c r="M3774" s="27">
        <f t="shared" si="350"/>
        <v>5</v>
      </c>
      <c r="N3774" s="27">
        <f t="shared" si="351"/>
        <v>2016</v>
      </c>
      <c r="O3774" s="25" t="str">
        <f t="shared" si="352"/>
        <v>May</v>
      </c>
      <c r="P3774" s="19">
        <f t="shared" si="353"/>
        <v>42507.791666666664</v>
      </c>
      <c r="Q3774" t="b">
        <v>0</v>
      </c>
      <c r="R3774">
        <v>33</v>
      </c>
      <c r="S3774" t="b">
        <v>1</v>
      </c>
      <c r="T3774" t="s">
        <v>8305</v>
      </c>
      <c r="U3774" s="8">
        <v>1.1020000000000001</v>
      </c>
      <c r="V3774" s="17">
        <f t="shared" si="348"/>
        <v>166.96969696969697</v>
      </c>
      <c r="W3774" t="s">
        <v>8317</v>
      </c>
      <c r="X3774" t="s">
        <v>8359</v>
      </c>
    </row>
    <row r="3775" spans="1:24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21">
        <f t="shared" si="349"/>
        <v>42682.408634259256</v>
      </c>
      <c r="L3775" s="24">
        <v>42682.408634259256</v>
      </c>
      <c r="M3775" s="27">
        <f t="shared" si="350"/>
        <v>11</v>
      </c>
      <c r="N3775" s="27">
        <f t="shared" si="351"/>
        <v>2016</v>
      </c>
      <c r="O3775" s="25" t="str">
        <f t="shared" si="352"/>
        <v>Nov</v>
      </c>
      <c r="P3775" s="19">
        <f t="shared" si="353"/>
        <v>42703.041666666664</v>
      </c>
      <c r="Q3775" t="b">
        <v>0</v>
      </c>
      <c r="R3775">
        <v>57</v>
      </c>
      <c r="S3775" t="b">
        <v>1</v>
      </c>
      <c r="T3775" t="s">
        <v>8305</v>
      </c>
      <c r="U3775" s="8">
        <v>1.0820000000000001</v>
      </c>
      <c r="V3775" s="17">
        <f t="shared" si="348"/>
        <v>94.912280701754383</v>
      </c>
      <c r="W3775" t="s">
        <v>8317</v>
      </c>
      <c r="X3775" t="s">
        <v>8359</v>
      </c>
    </row>
    <row r="3776" spans="1:24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21">
        <f t="shared" si="349"/>
        <v>42655.796840277777</v>
      </c>
      <c r="L3776" s="24">
        <v>42655.796840277777</v>
      </c>
      <c r="M3776" s="27">
        <f t="shared" si="350"/>
        <v>10</v>
      </c>
      <c r="N3776" s="27">
        <f t="shared" si="351"/>
        <v>2016</v>
      </c>
      <c r="O3776" s="25" t="str">
        <f t="shared" si="352"/>
        <v>Oct</v>
      </c>
      <c r="P3776" s="19">
        <f t="shared" si="353"/>
        <v>42688.880555555552</v>
      </c>
      <c r="Q3776" t="b">
        <v>0</v>
      </c>
      <c r="R3776">
        <v>25</v>
      </c>
      <c r="S3776" t="b">
        <v>1</v>
      </c>
      <c r="T3776" t="s">
        <v>8305</v>
      </c>
      <c r="U3776" s="8">
        <v>1</v>
      </c>
      <c r="V3776" s="17">
        <f t="shared" si="348"/>
        <v>100</v>
      </c>
      <c r="W3776" t="s">
        <v>8317</v>
      </c>
      <c r="X3776" t="s">
        <v>8359</v>
      </c>
    </row>
    <row r="3777" spans="1:24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21">
        <f t="shared" si="349"/>
        <v>42087.583969907406</v>
      </c>
      <c r="L3777" s="24">
        <v>42087.583969907406</v>
      </c>
      <c r="M3777" s="27">
        <f t="shared" si="350"/>
        <v>3</v>
      </c>
      <c r="N3777" s="27">
        <f t="shared" si="351"/>
        <v>2015</v>
      </c>
      <c r="O3777" s="25" t="str">
        <f t="shared" si="352"/>
        <v>Mar</v>
      </c>
      <c r="P3777" s="19">
        <f t="shared" si="353"/>
        <v>42103.583969907406</v>
      </c>
      <c r="Q3777" t="b">
        <v>0</v>
      </c>
      <c r="R3777">
        <v>14</v>
      </c>
      <c r="S3777" t="b">
        <v>1</v>
      </c>
      <c r="T3777" t="s">
        <v>8305</v>
      </c>
      <c r="U3777" s="8">
        <v>1.0024999999999999</v>
      </c>
      <c r="V3777" s="17">
        <f t="shared" si="348"/>
        <v>143.21428571428572</v>
      </c>
      <c r="W3777" t="s">
        <v>8317</v>
      </c>
      <c r="X3777" t="s">
        <v>8359</v>
      </c>
    </row>
    <row r="3778" spans="1:24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21">
        <f t="shared" si="349"/>
        <v>42075.734293981477</v>
      </c>
      <c r="L3778" s="24">
        <v>42075.734293981484</v>
      </c>
      <c r="M3778" s="27">
        <f t="shared" si="350"/>
        <v>3</v>
      </c>
      <c r="N3778" s="27">
        <f t="shared" si="351"/>
        <v>2015</v>
      </c>
      <c r="O3778" s="25" t="str">
        <f t="shared" si="352"/>
        <v>Mar</v>
      </c>
      <c r="P3778" s="19">
        <f t="shared" si="353"/>
        <v>42102.958333333336</v>
      </c>
      <c r="Q3778" t="b">
        <v>0</v>
      </c>
      <c r="R3778">
        <v>94</v>
      </c>
      <c r="S3778" t="b">
        <v>1</v>
      </c>
      <c r="T3778" t="s">
        <v>8305</v>
      </c>
      <c r="U3778" s="8">
        <v>1.0671250000000001</v>
      </c>
      <c r="V3778" s="17">
        <f t="shared" ref="V3778:V3841" si="354">E3778/R3778</f>
        <v>90.819148936170208</v>
      </c>
      <c r="W3778" t="s">
        <v>8317</v>
      </c>
      <c r="X3778" t="s">
        <v>8359</v>
      </c>
    </row>
    <row r="3779" spans="1:24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21">
        <f t="shared" ref="K3779:K3842" si="355">(J3778/86400)+25569+(-5/24)</f>
        <v>41814.159467592588</v>
      </c>
      <c r="L3779" s="24">
        <v>41814.159467592595</v>
      </c>
      <c r="M3779" s="27">
        <f t="shared" ref="M3779:M3842" si="356">MONTH(L3779)</f>
        <v>6</v>
      </c>
      <c r="N3779" s="27">
        <f t="shared" ref="N3779:N3842" si="357">YEAR(L3779)</f>
        <v>2014</v>
      </c>
      <c r="O3779" s="25" t="str">
        <f t="shared" ref="O3779:O3842" si="358">VLOOKUP($M3779,$AI$3:$AJ$14,2,FALSE)</f>
        <v>Jun</v>
      </c>
      <c r="P3779" s="19">
        <f t="shared" ref="P3779:P3842" si="359">(I3778/86400)+25569+(-5/24)</f>
        <v>41851.833333333328</v>
      </c>
      <c r="Q3779" t="b">
        <v>0</v>
      </c>
      <c r="R3779">
        <v>59</v>
      </c>
      <c r="S3779" t="b">
        <v>1</v>
      </c>
      <c r="T3779" t="s">
        <v>8305</v>
      </c>
      <c r="U3779" s="8">
        <v>1.4319999999999999</v>
      </c>
      <c r="V3779" s="17">
        <f t="shared" si="354"/>
        <v>48.542372881355931</v>
      </c>
      <c r="W3779" t="s">
        <v>8317</v>
      </c>
      <c r="X3779" t="s">
        <v>8359</v>
      </c>
    </row>
    <row r="3780" spans="1:24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21">
        <f t="shared" si="355"/>
        <v>41886.903020833335</v>
      </c>
      <c r="L3780" s="24">
        <v>41886.903020833335</v>
      </c>
      <c r="M3780" s="27">
        <f t="shared" si="356"/>
        <v>9</v>
      </c>
      <c r="N3780" s="27">
        <f t="shared" si="357"/>
        <v>2014</v>
      </c>
      <c r="O3780" s="25" t="str">
        <f t="shared" si="358"/>
        <v>Sep</v>
      </c>
      <c r="P3780" s="19">
        <f t="shared" si="359"/>
        <v>41908.958333333328</v>
      </c>
      <c r="Q3780" t="b">
        <v>0</v>
      </c>
      <c r="R3780">
        <v>36</v>
      </c>
      <c r="S3780" t="b">
        <v>1</v>
      </c>
      <c r="T3780" t="s">
        <v>8305</v>
      </c>
      <c r="U3780" s="8">
        <v>1.0504166666666668</v>
      </c>
      <c r="V3780" s="17">
        <f t="shared" si="354"/>
        <v>70.027777777777771</v>
      </c>
      <c r="W3780" t="s">
        <v>8317</v>
      </c>
      <c r="X3780" t="s">
        <v>8359</v>
      </c>
    </row>
    <row r="3781" spans="1:24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21">
        <f t="shared" si="355"/>
        <v>41989.610879629625</v>
      </c>
      <c r="L3781" s="24">
        <v>41989.610879629632</v>
      </c>
      <c r="M3781" s="27">
        <f t="shared" si="356"/>
        <v>12</v>
      </c>
      <c r="N3781" s="27">
        <f t="shared" si="357"/>
        <v>2014</v>
      </c>
      <c r="O3781" s="25" t="str">
        <f t="shared" si="358"/>
        <v>Dec</v>
      </c>
      <c r="P3781" s="19">
        <f t="shared" si="359"/>
        <v>42049.610879629625</v>
      </c>
      <c r="Q3781" t="b">
        <v>0</v>
      </c>
      <c r="R3781">
        <v>115</v>
      </c>
      <c r="S3781" t="b">
        <v>1</v>
      </c>
      <c r="T3781" t="s">
        <v>8305</v>
      </c>
      <c r="U3781" s="8">
        <v>1.0398000000000001</v>
      </c>
      <c r="V3781" s="17">
        <f t="shared" si="354"/>
        <v>135.62608695652173</v>
      </c>
      <c r="W3781" t="s">
        <v>8317</v>
      </c>
      <c r="X3781" t="s">
        <v>8359</v>
      </c>
    </row>
    <row r="3782" spans="1:24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21">
        <f t="shared" si="355"/>
        <v>42425.527083333327</v>
      </c>
      <c r="L3782" s="24">
        <v>42425.527083333334</v>
      </c>
      <c r="M3782" s="27">
        <f t="shared" si="356"/>
        <v>2</v>
      </c>
      <c r="N3782" s="27">
        <f t="shared" si="357"/>
        <v>2016</v>
      </c>
      <c r="O3782" s="25" t="str">
        <f t="shared" si="358"/>
        <v>Feb</v>
      </c>
      <c r="P3782" s="19">
        <f t="shared" si="359"/>
        <v>42455.485416666663</v>
      </c>
      <c r="Q3782" t="b">
        <v>0</v>
      </c>
      <c r="R3782">
        <v>30</v>
      </c>
      <c r="S3782" t="b">
        <v>1</v>
      </c>
      <c r="T3782" t="s">
        <v>8305</v>
      </c>
      <c r="U3782" s="8">
        <v>1.2</v>
      </c>
      <c r="V3782" s="17">
        <f t="shared" si="354"/>
        <v>100</v>
      </c>
      <c r="W3782" t="s">
        <v>8317</v>
      </c>
      <c r="X3782" t="s">
        <v>8359</v>
      </c>
    </row>
    <row r="3783" spans="1:24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21">
        <f t="shared" si="355"/>
        <v>42166.011400462965</v>
      </c>
      <c r="L3783" s="24">
        <v>42166.011400462965</v>
      </c>
      <c r="M3783" s="27">
        <f t="shared" si="356"/>
        <v>6</v>
      </c>
      <c r="N3783" s="27">
        <f t="shared" si="357"/>
        <v>2015</v>
      </c>
      <c r="O3783" s="25" t="str">
        <f t="shared" si="358"/>
        <v>Jun</v>
      </c>
      <c r="P3783" s="19">
        <f t="shared" si="359"/>
        <v>42198.629166666666</v>
      </c>
      <c r="Q3783" t="b">
        <v>0</v>
      </c>
      <c r="R3783">
        <v>52</v>
      </c>
      <c r="S3783" t="b">
        <v>1</v>
      </c>
      <c r="T3783" t="s">
        <v>8305</v>
      </c>
      <c r="U3783" s="8">
        <v>1.0966666666666667</v>
      </c>
      <c r="V3783" s="17">
        <f t="shared" si="354"/>
        <v>94.90384615384616</v>
      </c>
      <c r="W3783" t="s">
        <v>8317</v>
      </c>
      <c r="X3783" t="s">
        <v>8359</v>
      </c>
    </row>
    <row r="3784" spans="1:24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21">
        <f t="shared" si="355"/>
        <v>41865.674594907403</v>
      </c>
      <c r="L3784" s="24">
        <v>41865.67459490741</v>
      </c>
      <c r="M3784" s="27">
        <f t="shared" si="356"/>
        <v>8</v>
      </c>
      <c r="N3784" s="27">
        <f t="shared" si="357"/>
        <v>2014</v>
      </c>
      <c r="O3784" s="25" t="str">
        <f t="shared" si="358"/>
        <v>Aug</v>
      </c>
      <c r="P3784" s="19">
        <f t="shared" si="359"/>
        <v>41890.674594907403</v>
      </c>
      <c r="Q3784" t="b">
        <v>0</v>
      </c>
      <c r="R3784">
        <v>27</v>
      </c>
      <c r="S3784" t="b">
        <v>1</v>
      </c>
      <c r="T3784" t="s">
        <v>8305</v>
      </c>
      <c r="U3784" s="8">
        <v>1.0175000000000001</v>
      </c>
      <c r="V3784" s="17">
        <f t="shared" si="354"/>
        <v>75.370370370370367</v>
      </c>
      <c r="W3784" t="s">
        <v>8317</v>
      </c>
      <c r="X3784" t="s">
        <v>8359</v>
      </c>
    </row>
    <row r="3785" spans="1:24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21">
        <f t="shared" si="355"/>
        <v>42546.653900462959</v>
      </c>
      <c r="L3785" s="24">
        <v>42546.653900462959</v>
      </c>
      <c r="M3785" s="27">
        <f t="shared" si="356"/>
        <v>6</v>
      </c>
      <c r="N3785" s="27">
        <f t="shared" si="357"/>
        <v>2016</v>
      </c>
      <c r="O3785" s="25" t="str">
        <f t="shared" si="358"/>
        <v>Jun</v>
      </c>
      <c r="P3785" s="19">
        <f t="shared" si="359"/>
        <v>42575.749999999993</v>
      </c>
      <c r="Q3785" t="b">
        <v>0</v>
      </c>
      <c r="R3785">
        <v>24</v>
      </c>
      <c r="S3785" t="b">
        <v>1</v>
      </c>
      <c r="T3785" t="s">
        <v>8305</v>
      </c>
      <c r="U3785" s="8">
        <v>1.2891666666666666</v>
      </c>
      <c r="V3785" s="17">
        <f t="shared" si="354"/>
        <v>64.458333333333329</v>
      </c>
      <c r="W3785" t="s">
        <v>8317</v>
      </c>
      <c r="X3785" t="s">
        <v>8359</v>
      </c>
    </row>
    <row r="3786" spans="1:24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21">
        <f t="shared" si="355"/>
        <v>42419.931944444441</v>
      </c>
      <c r="L3786" s="24">
        <v>42419.931944444441</v>
      </c>
      <c r="M3786" s="27">
        <f t="shared" si="356"/>
        <v>2</v>
      </c>
      <c r="N3786" s="27">
        <f t="shared" si="357"/>
        <v>2016</v>
      </c>
      <c r="O3786" s="25" t="str">
        <f t="shared" si="358"/>
        <v>Feb</v>
      </c>
      <c r="P3786" s="19">
        <f t="shared" si="359"/>
        <v>42444.458333333336</v>
      </c>
      <c r="Q3786" t="b">
        <v>0</v>
      </c>
      <c r="R3786">
        <v>10</v>
      </c>
      <c r="S3786" t="b">
        <v>1</v>
      </c>
      <c r="T3786" t="s">
        <v>8305</v>
      </c>
      <c r="U3786" s="8">
        <v>1.1499999999999999</v>
      </c>
      <c r="V3786" s="17">
        <f t="shared" si="354"/>
        <v>115</v>
      </c>
      <c r="W3786" t="s">
        <v>8317</v>
      </c>
      <c r="X3786" t="s">
        <v>8359</v>
      </c>
    </row>
    <row r="3787" spans="1:24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21">
        <f t="shared" si="355"/>
        <v>42531.772361111107</v>
      </c>
      <c r="L3787" s="24">
        <v>42531.772361111114</v>
      </c>
      <c r="M3787" s="27">
        <f t="shared" si="356"/>
        <v>6</v>
      </c>
      <c r="N3787" s="27">
        <f t="shared" si="357"/>
        <v>2016</v>
      </c>
      <c r="O3787" s="25" t="str">
        <f t="shared" si="358"/>
        <v>Jun</v>
      </c>
      <c r="P3787" s="19">
        <f t="shared" si="359"/>
        <v>42561.772361111107</v>
      </c>
      <c r="Q3787" t="b">
        <v>0</v>
      </c>
      <c r="R3787">
        <v>30</v>
      </c>
      <c r="S3787" t="b">
        <v>1</v>
      </c>
      <c r="T3787" t="s">
        <v>8305</v>
      </c>
      <c r="U3787" s="8">
        <v>1.5075000000000001</v>
      </c>
      <c r="V3787" s="17">
        <f t="shared" si="354"/>
        <v>100.5</v>
      </c>
      <c r="W3787" t="s">
        <v>8317</v>
      </c>
      <c r="X3787" t="s">
        <v>8359</v>
      </c>
    </row>
    <row r="3788" spans="1:24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21">
        <f t="shared" si="355"/>
        <v>42548.430196759255</v>
      </c>
      <c r="L3788" s="24">
        <v>42548.430196759262</v>
      </c>
      <c r="M3788" s="27">
        <f t="shared" si="356"/>
        <v>6</v>
      </c>
      <c r="N3788" s="27">
        <f t="shared" si="357"/>
        <v>2016</v>
      </c>
      <c r="O3788" s="25" t="str">
        <f t="shared" si="358"/>
        <v>Jun</v>
      </c>
      <c r="P3788" s="19">
        <f t="shared" si="359"/>
        <v>42584.210416666661</v>
      </c>
      <c r="Q3788" t="b">
        <v>0</v>
      </c>
      <c r="R3788">
        <v>71</v>
      </c>
      <c r="S3788" t="b">
        <v>1</v>
      </c>
      <c r="T3788" t="s">
        <v>8305</v>
      </c>
      <c r="U3788" s="8">
        <v>1.1096666666666666</v>
      </c>
      <c r="V3788" s="17">
        <f t="shared" si="354"/>
        <v>93.774647887323937</v>
      </c>
      <c r="W3788" t="s">
        <v>8317</v>
      </c>
      <c r="X3788" t="s">
        <v>8359</v>
      </c>
    </row>
    <row r="3789" spans="1:24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21">
        <f t="shared" si="355"/>
        <v>42486.829571759255</v>
      </c>
      <c r="L3789" s="24">
        <v>42486.829571759263</v>
      </c>
      <c r="M3789" s="27">
        <f t="shared" si="356"/>
        <v>4</v>
      </c>
      <c r="N3789" s="27">
        <f t="shared" si="357"/>
        <v>2016</v>
      </c>
      <c r="O3789" s="25" t="str">
        <f t="shared" si="358"/>
        <v>Apr</v>
      </c>
      <c r="P3789" s="19">
        <f t="shared" si="359"/>
        <v>42516.829571759255</v>
      </c>
      <c r="Q3789" t="b">
        <v>0</v>
      </c>
      <c r="R3789">
        <v>10</v>
      </c>
      <c r="S3789" t="b">
        <v>1</v>
      </c>
      <c r="T3789" t="s">
        <v>8305</v>
      </c>
      <c r="U3789" s="8">
        <v>1.0028571428571429</v>
      </c>
      <c r="V3789" s="17">
        <f t="shared" si="354"/>
        <v>35.1</v>
      </c>
      <c r="W3789" t="s">
        <v>8317</v>
      </c>
      <c r="X3789" t="s">
        <v>8359</v>
      </c>
    </row>
    <row r="3790" spans="1:24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21">
        <f t="shared" si="355"/>
        <v>42167.326458333329</v>
      </c>
      <c r="L3790" s="24">
        <v>42167.326458333337</v>
      </c>
      <c r="M3790" s="27">
        <f t="shared" si="356"/>
        <v>6</v>
      </c>
      <c r="N3790" s="27">
        <f t="shared" si="357"/>
        <v>2015</v>
      </c>
      <c r="O3790" s="25" t="str">
        <f t="shared" si="358"/>
        <v>Jun</v>
      </c>
      <c r="P3790" s="19">
        <f t="shared" si="359"/>
        <v>42195.957638888889</v>
      </c>
      <c r="Q3790" t="b">
        <v>0</v>
      </c>
      <c r="R3790">
        <v>1</v>
      </c>
      <c r="S3790" t="b">
        <v>0</v>
      </c>
      <c r="T3790" t="s">
        <v>8305</v>
      </c>
      <c r="U3790" s="8">
        <v>6.6666666666666671E-3</v>
      </c>
      <c r="V3790" s="17">
        <f t="shared" si="354"/>
        <v>500</v>
      </c>
      <c r="W3790" t="s">
        <v>8317</v>
      </c>
      <c r="X3790" t="s">
        <v>8359</v>
      </c>
    </row>
    <row r="3791" spans="1:24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21">
        <f t="shared" si="355"/>
        <v>42333.487488425926</v>
      </c>
      <c r="L3791" s="24">
        <v>42333.487488425926</v>
      </c>
      <c r="M3791" s="27">
        <f t="shared" si="356"/>
        <v>11</v>
      </c>
      <c r="N3791" s="27">
        <f t="shared" si="357"/>
        <v>2015</v>
      </c>
      <c r="O3791" s="25" t="str">
        <f t="shared" si="358"/>
        <v>Nov</v>
      </c>
      <c r="P3791" s="19">
        <f t="shared" si="359"/>
        <v>42361.470833333333</v>
      </c>
      <c r="Q3791" t="b">
        <v>0</v>
      </c>
      <c r="R3791">
        <v>4</v>
      </c>
      <c r="S3791" t="b">
        <v>0</v>
      </c>
      <c r="T3791" t="s">
        <v>8305</v>
      </c>
      <c r="U3791" s="8">
        <v>3.267605633802817E-2</v>
      </c>
      <c r="V3791" s="17">
        <f t="shared" si="354"/>
        <v>29</v>
      </c>
      <c r="W3791" t="s">
        <v>8317</v>
      </c>
      <c r="X3791" t="s">
        <v>8359</v>
      </c>
    </row>
    <row r="3792" spans="1:24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21">
        <f t="shared" si="355"/>
        <v>42138.590486111112</v>
      </c>
      <c r="L3792" s="24">
        <v>42138.590486111112</v>
      </c>
      <c r="M3792" s="27">
        <f t="shared" si="356"/>
        <v>5</v>
      </c>
      <c r="N3792" s="27">
        <f t="shared" si="357"/>
        <v>2015</v>
      </c>
      <c r="O3792" s="25" t="str">
        <f t="shared" si="358"/>
        <v>May</v>
      </c>
      <c r="P3792" s="19">
        <f t="shared" si="359"/>
        <v>42170.590486111112</v>
      </c>
      <c r="Q3792" t="b">
        <v>0</v>
      </c>
      <c r="R3792">
        <v>0</v>
      </c>
      <c r="S3792" t="b">
        <v>0</v>
      </c>
      <c r="T3792" t="s">
        <v>8305</v>
      </c>
      <c r="U3792" s="8">
        <v>0</v>
      </c>
      <c r="V3792" s="17" t="e">
        <f t="shared" si="354"/>
        <v>#DIV/0!</v>
      </c>
      <c r="W3792" t="s">
        <v>8317</v>
      </c>
      <c r="X3792" t="s">
        <v>8359</v>
      </c>
    </row>
    <row r="3793" spans="1:24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21">
        <f t="shared" si="355"/>
        <v>42666.458599537036</v>
      </c>
      <c r="L3793" s="24">
        <v>42666.458599537036</v>
      </c>
      <c r="M3793" s="27">
        <f t="shared" si="356"/>
        <v>10</v>
      </c>
      <c r="N3793" s="27">
        <f t="shared" si="357"/>
        <v>2016</v>
      </c>
      <c r="O3793" s="25" t="str">
        <f t="shared" si="358"/>
        <v>Oct</v>
      </c>
      <c r="P3793" s="19">
        <f t="shared" si="359"/>
        <v>42696.5002662037</v>
      </c>
      <c r="Q3793" t="b">
        <v>0</v>
      </c>
      <c r="R3793">
        <v>0</v>
      </c>
      <c r="S3793" t="b">
        <v>0</v>
      </c>
      <c r="T3793" t="s">
        <v>8305</v>
      </c>
      <c r="U3793" s="8">
        <v>0</v>
      </c>
      <c r="V3793" s="17" t="e">
        <f t="shared" si="354"/>
        <v>#DIV/0!</v>
      </c>
      <c r="W3793" t="s">
        <v>8317</v>
      </c>
      <c r="X3793" t="s">
        <v>8359</v>
      </c>
    </row>
    <row r="3794" spans="1:24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21">
        <f t="shared" si="355"/>
        <v>41766.4837037037</v>
      </c>
      <c r="L3794" s="24">
        <v>41766.483703703707</v>
      </c>
      <c r="M3794" s="27">
        <f t="shared" si="356"/>
        <v>5</v>
      </c>
      <c r="N3794" s="27">
        <f t="shared" si="357"/>
        <v>2014</v>
      </c>
      <c r="O3794" s="25" t="str">
        <f t="shared" si="358"/>
        <v>May</v>
      </c>
      <c r="P3794" s="19">
        <f t="shared" si="359"/>
        <v>41826.4837037037</v>
      </c>
      <c r="Q3794" t="b">
        <v>0</v>
      </c>
      <c r="R3794">
        <v>2</v>
      </c>
      <c r="S3794" t="b">
        <v>0</v>
      </c>
      <c r="T3794" t="s">
        <v>8305</v>
      </c>
      <c r="U3794" s="8">
        <v>2.8E-3</v>
      </c>
      <c r="V3794" s="17">
        <f t="shared" si="354"/>
        <v>17.5</v>
      </c>
      <c r="W3794" t="s">
        <v>8317</v>
      </c>
      <c r="X3794" t="s">
        <v>8359</v>
      </c>
    </row>
    <row r="3795" spans="1:24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21">
        <f t="shared" si="355"/>
        <v>42170.238680555551</v>
      </c>
      <c r="L3795" s="24">
        <v>42170.238680555558</v>
      </c>
      <c r="M3795" s="27">
        <f t="shared" si="356"/>
        <v>6</v>
      </c>
      <c r="N3795" s="27">
        <f t="shared" si="357"/>
        <v>2015</v>
      </c>
      <c r="O3795" s="25" t="str">
        <f t="shared" si="358"/>
        <v>Jun</v>
      </c>
      <c r="P3795" s="19">
        <f t="shared" si="359"/>
        <v>42200.238680555551</v>
      </c>
      <c r="Q3795" t="b">
        <v>0</v>
      </c>
      <c r="R3795">
        <v>24</v>
      </c>
      <c r="S3795" t="b">
        <v>0</v>
      </c>
      <c r="T3795" t="s">
        <v>8305</v>
      </c>
      <c r="U3795" s="8">
        <v>0.59657142857142853</v>
      </c>
      <c r="V3795" s="17">
        <f t="shared" si="354"/>
        <v>174</v>
      </c>
      <c r="W3795" t="s">
        <v>8317</v>
      </c>
      <c r="X3795" t="s">
        <v>8359</v>
      </c>
    </row>
    <row r="3796" spans="1:24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21">
        <f t="shared" si="355"/>
        <v>41968.73065972222</v>
      </c>
      <c r="L3796" s="24">
        <v>41968.73065972222</v>
      </c>
      <c r="M3796" s="27">
        <f t="shared" si="356"/>
        <v>11</v>
      </c>
      <c r="N3796" s="27">
        <f t="shared" si="357"/>
        <v>2014</v>
      </c>
      <c r="O3796" s="25" t="str">
        <f t="shared" si="358"/>
        <v>Nov</v>
      </c>
      <c r="P3796" s="19">
        <f t="shared" si="359"/>
        <v>41989.73065972222</v>
      </c>
      <c r="Q3796" t="b">
        <v>0</v>
      </c>
      <c r="R3796">
        <v>1</v>
      </c>
      <c r="S3796" t="b">
        <v>0</v>
      </c>
      <c r="T3796" t="s">
        <v>8305</v>
      </c>
      <c r="U3796" s="8">
        <v>0.01</v>
      </c>
      <c r="V3796" s="17">
        <f t="shared" si="354"/>
        <v>50</v>
      </c>
      <c r="W3796" t="s">
        <v>8317</v>
      </c>
      <c r="X3796" t="s">
        <v>8359</v>
      </c>
    </row>
    <row r="3797" spans="1:24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21">
        <f t="shared" si="355"/>
        <v>42132.372152777774</v>
      </c>
      <c r="L3797" s="24">
        <v>42132.372152777774</v>
      </c>
      <c r="M3797" s="27">
        <f t="shared" si="356"/>
        <v>5</v>
      </c>
      <c r="N3797" s="27">
        <f t="shared" si="357"/>
        <v>2015</v>
      </c>
      <c r="O3797" s="25" t="str">
        <f t="shared" si="358"/>
        <v>May</v>
      </c>
      <c r="P3797" s="19">
        <f t="shared" si="359"/>
        <v>42162.372152777774</v>
      </c>
      <c r="Q3797" t="b">
        <v>0</v>
      </c>
      <c r="R3797">
        <v>2</v>
      </c>
      <c r="S3797" t="b">
        <v>0</v>
      </c>
      <c r="T3797" t="s">
        <v>8305</v>
      </c>
      <c r="U3797" s="8">
        <v>1.6666666666666666E-2</v>
      </c>
      <c r="V3797" s="17">
        <f t="shared" si="354"/>
        <v>5</v>
      </c>
      <c r="W3797" t="s">
        <v>8317</v>
      </c>
      <c r="X3797" t="s">
        <v>8359</v>
      </c>
    </row>
    <row r="3798" spans="1:24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21">
        <f t="shared" si="355"/>
        <v>42201.227893518517</v>
      </c>
      <c r="L3798" s="24">
        <v>42201.227893518517</v>
      </c>
      <c r="M3798" s="27">
        <f t="shared" si="356"/>
        <v>7</v>
      </c>
      <c r="N3798" s="27">
        <f t="shared" si="357"/>
        <v>2015</v>
      </c>
      <c r="O3798" s="25" t="str">
        <f t="shared" si="358"/>
        <v>Jul</v>
      </c>
      <c r="P3798" s="19">
        <f t="shared" si="359"/>
        <v>42244.729166666664</v>
      </c>
      <c r="Q3798" t="b">
        <v>0</v>
      </c>
      <c r="R3798">
        <v>1</v>
      </c>
      <c r="S3798" t="b">
        <v>0</v>
      </c>
      <c r="T3798" t="s">
        <v>8305</v>
      </c>
      <c r="U3798" s="8">
        <v>4.4444444444444447E-5</v>
      </c>
      <c r="V3798" s="17">
        <f t="shared" si="354"/>
        <v>1</v>
      </c>
      <c r="W3798" t="s">
        <v>8317</v>
      </c>
      <c r="X3798" t="s">
        <v>8359</v>
      </c>
    </row>
    <row r="3799" spans="1:24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21">
        <f t="shared" si="355"/>
        <v>42688.821250000001</v>
      </c>
      <c r="L3799" s="24">
        <v>42688.821250000001</v>
      </c>
      <c r="M3799" s="27">
        <f t="shared" si="356"/>
        <v>11</v>
      </c>
      <c r="N3799" s="27">
        <f t="shared" si="357"/>
        <v>2016</v>
      </c>
      <c r="O3799" s="25" t="str">
        <f t="shared" si="358"/>
        <v>Nov</v>
      </c>
      <c r="P3799" s="19">
        <f t="shared" si="359"/>
        <v>42748.821250000001</v>
      </c>
      <c r="Q3799" t="b">
        <v>0</v>
      </c>
      <c r="R3799">
        <v>37</v>
      </c>
      <c r="S3799" t="b">
        <v>0</v>
      </c>
      <c r="T3799" t="s">
        <v>8305</v>
      </c>
      <c r="U3799" s="8">
        <v>0.89666666666666661</v>
      </c>
      <c r="V3799" s="17">
        <f t="shared" si="354"/>
        <v>145.40540540540542</v>
      </c>
      <c r="W3799" t="s">
        <v>8317</v>
      </c>
      <c r="X3799" t="s">
        <v>8359</v>
      </c>
    </row>
    <row r="3800" spans="1:24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21">
        <f t="shared" si="355"/>
        <v>42084.673206018517</v>
      </c>
      <c r="L3800" s="24">
        <v>42084.673206018517</v>
      </c>
      <c r="M3800" s="27">
        <f t="shared" si="356"/>
        <v>3</v>
      </c>
      <c r="N3800" s="27">
        <f t="shared" si="357"/>
        <v>2015</v>
      </c>
      <c r="O3800" s="25" t="str">
        <f t="shared" si="358"/>
        <v>Mar</v>
      </c>
      <c r="P3800" s="19">
        <f t="shared" si="359"/>
        <v>42114.673206018517</v>
      </c>
      <c r="Q3800" t="b">
        <v>0</v>
      </c>
      <c r="R3800">
        <v>5</v>
      </c>
      <c r="S3800" t="b">
        <v>0</v>
      </c>
      <c r="T3800" t="s">
        <v>8305</v>
      </c>
      <c r="U3800" s="8">
        <v>1.4642857142857143E-2</v>
      </c>
      <c r="V3800" s="17">
        <f t="shared" si="354"/>
        <v>205</v>
      </c>
      <c r="W3800" t="s">
        <v>8317</v>
      </c>
      <c r="X3800" t="s">
        <v>8359</v>
      </c>
    </row>
    <row r="3801" spans="1:24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21">
        <f t="shared" si="355"/>
        <v>41831.514444444438</v>
      </c>
      <c r="L3801" s="24">
        <v>41831.514444444445</v>
      </c>
      <c r="M3801" s="27">
        <f t="shared" si="356"/>
        <v>7</v>
      </c>
      <c r="N3801" s="27">
        <f t="shared" si="357"/>
        <v>2014</v>
      </c>
      <c r="O3801" s="25" t="str">
        <f t="shared" si="358"/>
        <v>Jul</v>
      </c>
      <c r="P3801" s="19">
        <f t="shared" si="359"/>
        <v>41861.514444444438</v>
      </c>
      <c r="Q3801" t="b">
        <v>0</v>
      </c>
      <c r="R3801">
        <v>4</v>
      </c>
      <c r="S3801" t="b">
        <v>0</v>
      </c>
      <c r="T3801" t="s">
        <v>8305</v>
      </c>
      <c r="U3801" s="8">
        <v>4.02E-2</v>
      </c>
      <c r="V3801" s="17">
        <f t="shared" si="354"/>
        <v>100.5</v>
      </c>
      <c r="W3801" t="s">
        <v>8317</v>
      </c>
      <c r="X3801" t="s">
        <v>8359</v>
      </c>
    </row>
    <row r="3802" spans="1:24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21">
        <f t="shared" si="355"/>
        <v>42410.722719907404</v>
      </c>
      <c r="L3802" s="24">
        <v>42410.722719907404</v>
      </c>
      <c r="M3802" s="27">
        <f t="shared" si="356"/>
        <v>2</v>
      </c>
      <c r="N3802" s="27">
        <f t="shared" si="357"/>
        <v>2016</v>
      </c>
      <c r="O3802" s="25" t="str">
        <f t="shared" si="358"/>
        <v>Feb</v>
      </c>
      <c r="P3802" s="19">
        <f t="shared" si="359"/>
        <v>42440.722719907404</v>
      </c>
      <c r="Q3802" t="b">
        <v>0</v>
      </c>
      <c r="R3802">
        <v>16</v>
      </c>
      <c r="S3802" t="b">
        <v>0</v>
      </c>
      <c r="T3802" t="s">
        <v>8305</v>
      </c>
      <c r="U3802" s="8">
        <v>4.0045454545454544E-2</v>
      </c>
      <c r="V3802" s="17">
        <f t="shared" si="354"/>
        <v>55.0625</v>
      </c>
      <c r="W3802" t="s">
        <v>8317</v>
      </c>
      <c r="X3802" t="s">
        <v>8359</v>
      </c>
    </row>
    <row r="3803" spans="1:24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21">
        <f t="shared" si="355"/>
        <v>41982.528738425921</v>
      </c>
      <c r="L3803" s="24">
        <v>41982.528738425928</v>
      </c>
      <c r="M3803" s="27">
        <f t="shared" si="356"/>
        <v>12</v>
      </c>
      <c r="N3803" s="27">
        <f t="shared" si="357"/>
        <v>2014</v>
      </c>
      <c r="O3803" s="25" t="str">
        <f t="shared" si="358"/>
        <v>Dec</v>
      </c>
      <c r="P3803" s="19">
        <f t="shared" si="359"/>
        <v>42014.999305555553</v>
      </c>
      <c r="Q3803" t="b">
        <v>0</v>
      </c>
      <c r="R3803">
        <v>9</v>
      </c>
      <c r="S3803" t="b">
        <v>0</v>
      </c>
      <c r="T3803" t="s">
        <v>8305</v>
      </c>
      <c r="U3803" s="8">
        <v>8.5199999999999998E-2</v>
      </c>
      <c r="V3803" s="17">
        <f t="shared" si="354"/>
        <v>47.333333333333336</v>
      </c>
      <c r="W3803" t="s">
        <v>8317</v>
      </c>
      <c r="X3803" t="s">
        <v>8359</v>
      </c>
    </row>
    <row r="3804" spans="1:24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21">
        <f t="shared" si="355"/>
        <v>41975.467777777776</v>
      </c>
      <c r="L3804" s="24">
        <v>41975.467777777776</v>
      </c>
      <c r="M3804" s="27">
        <f t="shared" si="356"/>
        <v>12</v>
      </c>
      <c r="N3804" s="27">
        <f t="shared" si="357"/>
        <v>2014</v>
      </c>
      <c r="O3804" s="25" t="str">
        <f t="shared" si="358"/>
        <v>Dec</v>
      </c>
      <c r="P3804" s="19">
        <f t="shared" si="359"/>
        <v>42006.467777777776</v>
      </c>
      <c r="Q3804" t="b">
        <v>0</v>
      </c>
      <c r="R3804">
        <v>0</v>
      </c>
      <c r="S3804" t="b">
        <v>0</v>
      </c>
      <c r="T3804" t="s">
        <v>8305</v>
      </c>
      <c r="U3804" s="8">
        <v>0</v>
      </c>
      <c r="V3804" s="17" t="e">
        <f t="shared" si="354"/>
        <v>#DIV/0!</v>
      </c>
      <c r="W3804" t="s">
        <v>8317</v>
      </c>
      <c r="X3804" t="s">
        <v>8359</v>
      </c>
    </row>
    <row r="3805" spans="1:24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21">
        <f t="shared" si="355"/>
        <v>42268.917893518512</v>
      </c>
      <c r="L3805" s="24">
        <v>42268.917893518519</v>
      </c>
      <c r="M3805" s="27">
        <f t="shared" si="356"/>
        <v>9</v>
      </c>
      <c r="N3805" s="27">
        <f t="shared" si="357"/>
        <v>2015</v>
      </c>
      <c r="O3805" s="25" t="str">
        <f t="shared" si="358"/>
        <v>Sep</v>
      </c>
      <c r="P3805" s="19">
        <f t="shared" si="359"/>
        <v>42298.917893518512</v>
      </c>
      <c r="Q3805" t="b">
        <v>0</v>
      </c>
      <c r="R3805">
        <v>40</v>
      </c>
      <c r="S3805" t="b">
        <v>0</v>
      </c>
      <c r="T3805" t="s">
        <v>8305</v>
      </c>
      <c r="U3805" s="8">
        <v>0.19650000000000001</v>
      </c>
      <c r="V3805" s="17">
        <f t="shared" si="354"/>
        <v>58.95</v>
      </c>
      <c r="W3805" t="s">
        <v>8317</v>
      </c>
      <c r="X3805" t="s">
        <v>8359</v>
      </c>
    </row>
    <row r="3806" spans="1:24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21">
        <f t="shared" si="355"/>
        <v>42403.763518518514</v>
      </c>
      <c r="L3806" s="24">
        <v>42403.763518518521</v>
      </c>
      <c r="M3806" s="27">
        <f t="shared" si="356"/>
        <v>2</v>
      </c>
      <c r="N3806" s="27">
        <f t="shared" si="357"/>
        <v>2016</v>
      </c>
      <c r="O3806" s="25" t="str">
        <f t="shared" si="358"/>
        <v>Feb</v>
      </c>
      <c r="P3806" s="19">
        <f t="shared" si="359"/>
        <v>42433.763518518514</v>
      </c>
      <c r="Q3806" t="b">
        <v>0</v>
      </c>
      <c r="R3806">
        <v>0</v>
      </c>
      <c r="S3806" t="b">
        <v>0</v>
      </c>
      <c r="T3806" t="s">
        <v>8305</v>
      </c>
      <c r="U3806" s="8">
        <v>0</v>
      </c>
      <c r="V3806" s="17" t="e">
        <f t="shared" si="354"/>
        <v>#DIV/0!</v>
      </c>
      <c r="W3806" t="s">
        <v>8317</v>
      </c>
      <c r="X3806" t="s">
        <v>8359</v>
      </c>
    </row>
    <row r="3807" spans="1:24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21">
        <f t="shared" si="355"/>
        <v>42526.801203703704</v>
      </c>
      <c r="L3807" s="24">
        <v>42526.801203703704</v>
      </c>
      <c r="M3807" s="27">
        <f t="shared" si="356"/>
        <v>6</v>
      </c>
      <c r="N3807" s="27">
        <f t="shared" si="357"/>
        <v>2016</v>
      </c>
      <c r="O3807" s="25" t="str">
        <f t="shared" si="358"/>
        <v>Jun</v>
      </c>
      <c r="P3807" s="19">
        <f t="shared" si="359"/>
        <v>42582.083333333336</v>
      </c>
      <c r="Q3807" t="b">
        <v>0</v>
      </c>
      <c r="R3807">
        <v>2</v>
      </c>
      <c r="S3807" t="b">
        <v>0</v>
      </c>
      <c r="T3807" t="s">
        <v>8305</v>
      </c>
      <c r="U3807" s="8">
        <v>2.0000000000000002E-5</v>
      </c>
      <c r="V3807" s="17">
        <f t="shared" si="354"/>
        <v>1.5</v>
      </c>
      <c r="W3807" t="s">
        <v>8317</v>
      </c>
      <c r="X3807" t="s">
        <v>8359</v>
      </c>
    </row>
    <row r="3808" spans="1:24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21">
        <f t="shared" si="355"/>
        <v>41849.678703703699</v>
      </c>
      <c r="L3808" s="24">
        <v>41849.678703703707</v>
      </c>
      <c r="M3808" s="27">
        <f t="shared" si="356"/>
        <v>7</v>
      </c>
      <c r="N3808" s="27">
        <f t="shared" si="357"/>
        <v>2014</v>
      </c>
      <c r="O3808" s="25" t="str">
        <f t="shared" si="358"/>
        <v>Jul</v>
      </c>
      <c r="P3808" s="19">
        <f t="shared" si="359"/>
        <v>41909.678703703699</v>
      </c>
      <c r="Q3808" t="b">
        <v>0</v>
      </c>
      <c r="R3808">
        <v>1</v>
      </c>
      <c r="S3808" t="b">
        <v>0</v>
      </c>
      <c r="T3808" t="s">
        <v>8305</v>
      </c>
      <c r="U3808" s="8">
        <v>6.6666666666666664E-4</v>
      </c>
      <c r="V3808" s="17">
        <f t="shared" si="354"/>
        <v>5</v>
      </c>
      <c r="W3808" t="s">
        <v>8317</v>
      </c>
      <c r="X3808" t="s">
        <v>8359</v>
      </c>
    </row>
    <row r="3809" spans="1:24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21">
        <f t="shared" si="355"/>
        <v>41799.050706018512</v>
      </c>
      <c r="L3809" s="24">
        <v>41799.050706018519</v>
      </c>
      <c r="M3809" s="27">
        <f t="shared" si="356"/>
        <v>6</v>
      </c>
      <c r="N3809" s="27">
        <f t="shared" si="357"/>
        <v>2014</v>
      </c>
      <c r="O3809" s="25" t="str">
        <f t="shared" si="358"/>
        <v>Jun</v>
      </c>
      <c r="P3809" s="19">
        <f t="shared" si="359"/>
        <v>41819.050706018512</v>
      </c>
      <c r="Q3809" t="b">
        <v>0</v>
      </c>
      <c r="R3809">
        <v>9</v>
      </c>
      <c r="S3809" t="b">
        <v>0</v>
      </c>
      <c r="T3809" t="s">
        <v>8305</v>
      </c>
      <c r="U3809" s="8">
        <v>0.30333333333333334</v>
      </c>
      <c r="V3809" s="17">
        <f t="shared" si="354"/>
        <v>50.555555555555557</v>
      </c>
      <c r="W3809" t="s">
        <v>8317</v>
      </c>
      <c r="X3809" t="s">
        <v>8359</v>
      </c>
    </row>
    <row r="3810" spans="1:24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21">
        <f t="shared" si="355"/>
        <v>42090.700682870367</v>
      </c>
      <c r="L3810" s="24">
        <v>42090.700682870367</v>
      </c>
      <c r="M3810" s="27">
        <f t="shared" si="356"/>
        <v>3</v>
      </c>
      <c r="N3810" s="27">
        <f t="shared" si="357"/>
        <v>2015</v>
      </c>
      <c r="O3810" s="25" t="str">
        <f t="shared" si="358"/>
        <v>Mar</v>
      </c>
      <c r="P3810" s="19">
        <f t="shared" si="359"/>
        <v>42097.700682870367</v>
      </c>
      <c r="Q3810" t="b">
        <v>0</v>
      </c>
      <c r="R3810">
        <v>24</v>
      </c>
      <c r="S3810" t="b">
        <v>1</v>
      </c>
      <c r="T3810" t="s">
        <v>8271</v>
      </c>
      <c r="U3810" s="8">
        <v>1</v>
      </c>
      <c r="V3810" s="17">
        <f t="shared" si="354"/>
        <v>41.666666666666664</v>
      </c>
      <c r="W3810" t="s">
        <v>8317</v>
      </c>
      <c r="X3810" t="s">
        <v>8318</v>
      </c>
    </row>
    <row r="3811" spans="1:24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21">
        <f t="shared" si="355"/>
        <v>42059.24559027778</v>
      </c>
      <c r="L3811" s="24">
        <v>42059.24559027778</v>
      </c>
      <c r="M3811" s="27">
        <f t="shared" si="356"/>
        <v>2</v>
      </c>
      <c r="N3811" s="27">
        <f t="shared" si="357"/>
        <v>2015</v>
      </c>
      <c r="O3811" s="25" t="str">
        <f t="shared" si="358"/>
        <v>Feb</v>
      </c>
      <c r="P3811" s="19">
        <f t="shared" si="359"/>
        <v>42119.203923611109</v>
      </c>
      <c r="Q3811" t="b">
        <v>0</v>
      </c>
      <c r="R3811">
        <v>38</v>
      </c>
      <c r="S3811" t="b">
        <v>1</v>
      </c>
      <c r="T3811" t="s">
        <v>8271</v>
      </c>
      <c r="U3811" s="8">
        <v>1.0125</v>
      </c>
      <c r="V3811" s="17">
        <f t="shared" si="354"/>
        <v>53.289473684210527</v>
      </c>
      <c r="W3811" t="s">
        <v>8317</v>
      </c>
      <c r="X3811" t="s">
        <v>8318</v>
      </c>
    </row>
    <row r="3812" spans="1:24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21">
        <f t="shared" si="355"/>
        <v>41800.318368055552</v>
      </c>
      <c r="L3812" s="24">
        <v>41800.318368055552</v>
      </c>
      <c r="M3812" s="27">
        <f t="shared" si="356"/>
        <v>6</v>
      </c>
      <c r="N3812" s="27">
        <f t="shared" si="357"/>
        <v>2014</v>
      </c>
      <c r="O3812" s="25" t="str">
        <f t="shared" si="358"/>
        <v>Jun</v>
      </c>
      <c r="P3812" s="19">
        <f t="shared" si="359"/>
        <v>41850.75</v>
      </c>
      <c r="Q3812" t="b">
        <v>0</v>
      </c>
      <c r="R3812">
        <v>26</v>
      </c>
      <c r="S3812" t="b">
        <v>1</v>
      </c>
      <c r="T3812" t="s">
        <v>8271</v>
      </c>
      <c r="U3812" s="8">
        <v>1.2173333333333334</v>
      </c>
      <c r="V3812" s="17">
        <f t="shared" si="354"/>
        <v>70.230769230769226</v>
      </c>
      <c r="W3812" t="s">
        <v>8317</v>
      </c>
      <c r="X3812" t="s">
        <v>8318</v>
      </c>
    </row>
    <row r="3813" spans="1:24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21">
        <f t="shared" si="355"/>
        <v>42054.640717592592</v>
      </c>
      <c r="L3813" s="24">
        <v>42054.640717592592</v>
      </c>
      <c r="M3813" s="27">
        <f t="shared" si="356"/>
        <v>2</v>
      </c>
      <c r="N3813" s="27">
        <f t="shared" si="357"/>
        <v>2015</v>
      </c>
      <c r="O3813" s="25" t="str">
        <f t="shared" si="358"/>
        <v>Feb</v>
      </c>
      <c r="P3813" s="19">
        <f t="shared" si="359"/>
        <v>42084.599050925921</v>
      </c>
      <c r="Q3813" t="b">
        <v>0</v>
      </c>
      <c r="R3813">
        <v>19</v>
      </c>
      <c r="S3813" t="b">
        <v>1</v>
      </c>
      <c r="T3813" t="s">
        <v>8271</v>
      </c>
      <c r="U3813" s="8">
        <v>3.3</v>
      </c>
      <c r="V3813" s="17">
        <f t="shared" si="354"/>
        <v>43.421052631578945</v>
      </c>
      <c r="W3813" t="s">
        <v>8317</v>
      </c>
      <c r="X3813" t="s">
        <v>8318</v>
      </c>
    </row>
    <row r="3814" spans="1:24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21">
        <f t="shared" si="355"/>
        <v>42487.418668981474</v>
      </c>
      <c r="L3814" s="24">
        <v>42487.418668981481</v>
      </c>
      <c r="M3814" s="27">
        <f t="shared" si="356"/>
        <v>4</v>
      </c>
      <c r="N3814" s="27">
        <f t="shared" si="357"/>
        <v>2016</v>
      </c>
      <c r="O3814" s="25" t="str">
        <f t="shared" si="358"/>
        <v>Apr</v>
      </c>
      <c r="P3814" s="19">
        <f t="shared" si="359"/>
        <v>42521.249999999993</v>
      </c>
      <c r="Q3814" t="b">
        <v>0</v>
      </c>
      <c r="R3814">
        <v>11</v>
      </c>
      <c r="S3814" t="b">
        <v>1</v>
      </c>
      <c r="T3814" t="s">
        <v>8271</v>
      </c>
      <c r="U3814" s="8">
        <v>1.0954999999999999</v>
      </c>
      <c r="V3814" s="17">
        <f t="shared" si="354"/>
        <v>199.18181818181819</v>
      </c>
      <c r="W3814" t="s">
        <v>8317</v>
      </c>
      <c r="X3814" t="s">
        <v>8318</v>
      </c>
    </row>
    <row r="3815" spans="1:24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21">
        <f t="shared" si="355"/>
        <v>42109.542916666665</v>
      </c>
      <c r="L3815" s="24">
        <v>42109.542916666665</v>
      </c>
      <c r="M3815" s="27">
        <f t="shared" si="356"/>
        <v>4</v>
      </c>
      <c r="N3815" s="27">
        <f t="shared" si="357"/>
        <v>2015</v>
      </c>
      <c r="O3815" s="25" t="str">
        <f t="shared" si="358"/>
        <v>Apr</v>
      </c>
      <c r="P3815" s="19">
        <f t="shared" si="359"/>
        <v>42155.957638888889</v>
      </c>
      <c r="Q3815" t="b">
        <v>0</v>
      </c>
      <c r="R3815">
        <v>27</v>
      </c>
      <c r="S3815" t="b">
        <v>1</v>
      </c>
      <c r="T3815" t="s">
        <v>8271</v>
      </c>
      <c r="U3815" s="8">
        <v>1.0095190476190474</v>
      </c>
      <c r="V3815" s="17">
        <f t="shared" si="354"/>
        <v>78.518148148148143</v>
      </c>
      <c r="W3815" t="s">
        <v>8317</v>
      </c>
      <c r="X3815" t="s">
        <v>8318</v>
      </c>
    </row>
    <row r="3816" spans="1:24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21">
        <f t="shared" si="355"/>
        <v>42497.067372685182</v>
      </c>
      <c r="L3816" s="24">
        <v>42497.067372685182</v>
      </c>
      <c r="M3816" s="27">
        <f t="shared" si="356"/>
        <v>5</v>
      </c>
      <c r="N3816" s="27">
        <f t="shared" si="357"/>
        <v>2016</v>
      </c>
      <c r="O3816" s="25" t="str">
        <f t="shared" si="358"/>
        <v>May</v>
      </c>
      <c r="P3816" s="19">
        <f t="shared" si="359"/>
        <v>42535.696527777771</v>
      </c>
      <c r="Q3816" t="b">
        <v>0</v>
      </c>
      <c r="R3816">
        <v>34</v>
      </c>
      <c r="S3816" t="b">
        <v>1</v>
      </c>
      <c r="T3816" t="s">
        <v>8271</v>
      </c>
      <c r="U3816" s="8">
        <v>1.4013333333333333</v>
      </c>
      <c r="V3816" s="17">
        <f t="shared" si="354"/>
        <v>61.823529411764703</v>
      </c>
      <c r="W3816" t="s">
        <v>8317</v>
      </c>
      <c r="X3816" t="s">
        <v>8318</v>
      </c>
    </row>
    <row r="3817" spans="1:24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21">
        <f t="shared" si="355"/>
        <v>42058.695740740739</v>
      </c>
      <c r="L3817" s="24">
        <v>42058.695740740739</v>
      </c>
      <c r="M3817" s="27">
        <f t="shared" si="356"/>
        <v>2</v>
      </c>
      <c r="N3817" s="27">
        <f t="shared" si="357"/>
        <v>2015</v>
      </c>
      <c r="O3817" s="25" t="str">
        <f t="shared" si="358"/>
        <v>Feb</v>
      </c>
      <c r="P3817" s="19">
        <f t="shared" si="359"/>
        <v>42094.957638888889</v>
      </c>
      <c r="Q3817" t="b">
        <v>0</v>
      </c>
      <c r="R3817">
        <v>20</v>
      </c>
      <c r="S3817" t="b">
        <v>1</v>
      </c>
      <c r="T3817" t="s">
        <v>8271</v>
      </c>
      <c r="U3817" s="8">
        <v>1.0000100000000001</v>
      </c>
      <c r="V3817" s="17">
        <f t="shared" si="354"/>
        <v>50.000500000000002</v>
      </c>
      <c r="W3817" t="s">
        <v>8317</v>
      </c>
      <c r="X3817" t="s">
        <v>8318</v>
      </c>
    </row>
    <row r="3818" spans="1:24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21">
        <f t="shared" si="355"/>
        <v>42207.051585648143</v>
      </c>
      <c r="L3818" s="24">
        <v>42207.051585648151</v>
      </c>
      <c r="M3818" s="27">
        <f t="shared" si="356"/>
        <v>7</v>
      </c>
      <c r="N3818" s="27">
        <f t="shared" si="357"/>
        <v>2015</v>
      </c>
      <c r="O3818" s="25" t="str">
        <f t="shared" si="358"/>
        <v>Jul</v>
      </c>
      <c r="P3818" s="19">
        <f t="shared" si="359"/>
        <v>42236.749999999993</v>
      </c>
      <c r="Q3818" t="b">
        <v>0</v>
      </c>
      <c r="R3818">
        <v>37</v>
      </c>
      <c r="S3818" t="b">
        <v>1</v>
      </c>
      <c r="T3818" t="s">
        <v>8271</v>
      </c>
      <c r="U3818" s="8">
        <v>1.19238</v>
      </c>
      <c r="V3818" s="17">
        <f t="shared" si="354"/>
        <v>48.339729729729726</v>
      </c>
      <c r="W3818" t="s">
        <v>8317</v>
      </c>
      <c r="X3818" t="s">
        <v>8318</v>
      </c>
    </row>
    <row r="3819" spans="1:24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21">
        <f t="shared" si="355"/>
        <v>41807.481747685182</v>
      </c>
      <c r="L3819" s="24">
        <v>41807.481747685182</v>
      </c>
      <c r="M3819" s="27">
        <f t="shared" si="356"/>
        <v>6</v>
      </c>
      <c r="N3819" s="27">
        <f t="shared" si="357"/>
        <v>2014</v>
      </c>
      <c r="O3819" s="25" t="str">
        <f t="shared" si="358"/>
        <v>Jun</v>
      </c>
      <c r="P3819" s="19">
        <f t="shared" si="359"/>
        <v>41837.481747685182</v>
      </c>
      <c r="Q3819" t="b">
        <v>0</v>
      </c>
      <c r="R3819">
        <v>20</v>
      </c>
      <c r="S3819" t="b">
        <v>1</v>
      </c>
      <c r="T3819" t="s">
        <v>8271</v>
      </c>
      <c r="U3819" s="8">
        <v>1.0725</v>
      </c>
      <c r="V3819" s="17">
        <f t="shared" si="354"/>
        <v>107.25</v>
      </c>
      <c r="W3819" t="s">
        <v>8317</v>
      </c>
      <c r="X3819" t="s">
        <v>8318</v>
      </c>
    </row>
    <row r="3820" spans="1:24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21">
        <f t="shared" si="355"/>
        <v>42284.488611111105</v>
      </c>
      <c r="L3820" s="24">
        <v>42284.488611111112</v>
      </c>
      <c r="M3820" s="27">
        <f t="shared" si="356"/>
        <v>10</v>
      </c>
      <c r="N3820" s="27">
        <f t="shared" si="357"/>
        <v>2015</v>
      </c>
      <c r="O3820" s="25" t="str">
        <f t="shared" si="358"/>
        <v>Oct</v>
      </c>
      <c r="P3820" s="19">
        <f t="shared" si="359"/>
        <v>42300.957638888889</v>
      </c>
      <c r="Q3820" t="b">
        <v>0</v>
      </c>
      <c r="R3820">
        <v>10</v>
      </c>
      <c r="S3820" t="b">
        <v>1</v>
      </c>
      <c r="T3820" t="s">
        <v>8271</v>
      </c>
      <c r="U3820" s="8">
        <v>2.2799999999999998</v>
      </c>
      <c r="V3820" s="17">
        <f t="shared" si="354"/>
        <v>57</v>
      </c>
      <c r="W3820" t="s">
        <v>8317</v>
      </c>
      <c r="X3820" t="s">
        <v>8318</v>
      </c>
    </row>
    <row r="3821" spans="1:24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21">
        <f t="shared" si="355"/>
        <v>42045.634050925924</v>
      </c>
      <c r="L3821" s="24">
        <v>42045.634050925924</v>
      </c>
      <c r="M3821" s="27">
        <f t="shared" si="356"/>
        <v>2</v>
      </c>
      <c r="N3821" s="27">
        <f t="shared" si="357"/>
        <v>2015</v>
      </c>
      <c r="O3821" s="25" t="str">
        <f t="shared" si="358"/>
        <v>Feb</v>
      </c>
      <c r="P3821" s="19">
        <f t="shared" si="359"/>
        <v>42075.592384259253</v>
      </c>
      <c r="Q3821" t="b">
        <v>0</v>
      </c>
      <c r="R3821">
        <v>26</v>
      </c>
      <c r="S3821" t="b">
        <v>1</v>
      </c>
      <c r="T3821" t="s">
        <v>8271</v>
      </c>
      <c r="U3821" s="8">
        <v>1.0640000000000001</v>
      </c>
      <c r="V3821" s="17">
        <f t="shared" si="354"/>
        <v>40.92307692307692</v>
      </c>
      <c r="W3821" t="s">
        <v>8317</v>
      </c>
      <c r="X3821" t="s">
        <v>8318</v>
      </c>
    </row>
    <row r="3822" spans="1:24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21">
        <f t="shared" si="355"/>
        <v>42184.001203703701</v>
      </c>
      <c r="L3822" s="24">
        <v>42184.001203703701</v>
      </c>
      <c r="M3822" s="27">
        <f t="shared" si="356"/>
        <v>6</v>
      </c>
      <c r="N3822" s="27">
        <f t="shared" si="357"/>
        <v>2015</v>
      </c>
      <c r="O3822" s="25" t="str">
        <f t="shared" si="358"/>
        <v>Jun</v>
      </c>
      <c r="P3822" s="19">
        <f t="shared" si="359"/>
        <v>42202.668055555558</v>
      </c>
      <c r="Q3822" t="b">
        <v>0</v>
      </c>
      <c r="R3822">
        <v>20</v>
      </c>
      <c r="S3822" t="b">
        <v>1</v>
      </c>
      <c r="T3822" t="s">
        <v>8271</v>
      </c>
      <c r="U3822" s="8">
        <v>1.4333333333333333</v>
      </c>
      <c r="V3822" s="17">
        <f t="shared" si="354"/>
        <v>21.5</v>
      </c>
      <c r="W3822" t="s">
        <v>8317</v>
      </c>
      <c r="X3822" t="s">
        <v>8318</v>
      </c>
    </row>
    <row r="3823" spans="1:24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21">
        <f t="shared" si="355"/>
        <v>42160.443483796298</v>
      </c>
      <c r="L3823" s="24">
        <v>42160.443483796298</v>
      </c>
      <c r="M3823" s="27">
        <f t="shared" si="356"/>
        <v>6</v>
      </c>
      <c r="N3823" s="27">
        <f t="shared" si="357"/>
        <v>2015</v>
      </c>
      <c r="O3823" s="25" t="str">
        <f t="shared" si="358"/>
        <v>Jun</v>
      </c>
      <c r="P3823" s="19">
        <f t="shared" si="359"/>
        <v>42190.443483796298</v>
      </c>
      <c r="Q3823" t="b">
        <v>0</v>
      </c>
      <c r="R3823">
        <v>46</v>
      </c>
      <c r="S3823" t="b">
        <v>1</v>
      </c>
      <c r="T3823" t="s">
        <v>8271</v>
      </c>
      <c r="U3823" s="8">
        <v>1.0454285714285714</v>
      </c>
      <c r="V3823" s="17">
        <f t="shared" si="354"/>
        <v>79.543478260869563</v>
      </c>
      <c r="W3823" t="s">
        <v>8317</v>
      </c>
      <c r="X3823" t="s">
        <v>8318</v>
      </c>
    </row>
    <row r="3824" spans="1:24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21">
        <f t="shared" si="355"/>
        <v>42340.972303240742</v>
      </c>
      <c r="L3824" s="24">
        <v>42340.972303240742</v>
      </c>
      <c r="M3824" s="27">
        <f t="shared" si="356"/>
        <v>12</v>
      </c>
      <c r="N3824" s="27">
        <f t="shared" si="357"/>
        <v>2015</v>
      </c>
      <c r="O3824" s="25" t="str">
        <f t="shared" si="358"/>
        <v>Dec</v>
      </c>
      <c r="P3824" s="19">
        <f t="shared" si="359"/>
        <v>42372.972303240742</v>
      </c>
      <c r="Q3824" t="b">
        <v>0</v>
      </c>
      <c r="R3824">
        <v>76</v>
      </c>
      <c r="S3824" t="b">
        <v>1</v>
      </c>
      <c r="T3824" t="s">
        <v>8271</v>
      </c>
      <c r="U3824" s="8">
        <v>1.1002000000000001</v>
      </c>
      <c r="V3824" s="17">
        <f t="shared" si="354"/>
        <v>72.381578947368425</v>
      </c>
      <c r="W3824" t="s">
        <v>8317</v>
      </c>
      <c r="X3824" t="s">
        <v>8318</v>
      </c>
    </row>
    <row r="3825" spans="1:24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21">
        <f t="shared" si="355"/>
        <v>42329.629826388882</v>
      </c>
      <c r="L3825" s="24">
        <v>42329.629826388889</v>
      </c>
      <c r="M3825" s="27">
        <f t="shared" si="356"/>
        <v>11</v>
      </c>
      <c r="N3825" s="27">
        <f t="shared" si="357"/>
        <v>2015</v>
      </c>
      <c r="O3825" s="25" t="str">
        <f t="shared" si="358"/>
        <v>Nov</v>
      </c>
      <c r="P3825" s="19">
        <f t="shared" si="359"/>
        <v>42388.749305555553</v>
      </c>
      <c r="Q3825" t="b">
        <v>0</v>
      </c>
      <c r="R3825">
        <v>41</v>
      </c>
      <c r="S3825" t="b">
        <v>1</v>
      </c>
      <c r="T3825" t="s">
        <v>8271</v>
      </c>
      <c r="U3825" s="8">
        <v>1.06</v>
      </c>
      <c r="V3825" s="17">
        <f t="shared" si="354"/>
        <v>64.634146341463421</v>
      </c>
      <c r="W3825" t="s">
        <v>8317</v>
      </c>
      <c r="X3825" t="s">
        <v>8318</v>
      </c>
    </row>
    <row r="3826" spans="1:24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21">
        <f t="shared" si="355"/>
        <v>42170.701898148145</v>
      </c>
      <c r="L3826" s="24">
        <v>42170.701898148145</v>
      </c>
      <c r="M3826" s="27">
        <f t="shared" si="356"/>
        <v>6</v>
      </c>
      <c r="N3826" s="27">
        <f t="shared" si="357"/>
        <v>2015</v>
      </c>
      <c r="O3826" s="25" t="str">
        <f t="shared" si="358"/>
        <v>Jun</v>
      </c>
      <c r="P3826" s="19">
        <f t="shared" si="359"/>
        <v>42204.957638888889</v>
      </c>
      <c r="Q3826" t="b">
        <v>0</v>
      </c>
      <c r="R3826">
        <v>7</v>
      </c>
      <c r="S3826" t="b">
        <v>1</v>
      </c>
      <c r="T3826" t="s">
        <v>8271</v>
      </c>
      <c r="U3826" s="8">
        <v>1.08</v>
      </c>
      <c r="V3826" s="17">
        <f t="shared" si="354"/>
        <v>38.571428571428569</v>
      </c>
      <c r="W3826" t="s">
        <v>8317</v>
      </c>
      <c r="X3826" t="s">
        <v>8318</v>
      </c>
    </row>
    <row r="3827" spans="1:24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21">
        <f t="shared" si="355"/>
        <v>42571.417858796289</v>
      </c>
      <c r="L3827" s="24">
        <v>42571.417858796296</v>
      </c>
      <c r="M3827" s="27">
        <f t="shared" si="356"/>
        <v>7</v>
      </c>
      <c r="N3827" s="27">
        <f t="shared" si="357"/>
        <v>2016</v>
      </c>
      <c r="O3827" s="25" t="str">
        <f t="shared" si="358"/>
        <v>Jul</v>
      </c>
      <c r="P3827" s="19">
        <f t="shared" si="359"/>
        <v>42583.361805555549</v>
      </c>
      <c r="Q3827" t="b">
        <v>0</v>
      </c>
      <c r="R3827">
        <v>49</v>
      </c>
      <c r="S3827" t="b">
        <v>1</v>
      </c>
      <c r="T3827" t="s">
        <v>8271</v>
      </c>
      <c r="U3827" s="8">
        <v>1.0542</v>
      </c>
      <c r="V3827" s="17">
        <f t="shared" si="354"/>
        <v>107.57142857142857</v>
      </c>
      <c r="W3827" t="s">
        <v>8317</v>
      </c>
      <c r="X3827" t="s">
        <v>8318</v>
      </c>
    </row>
    <row r="3828" spans="1:24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21">
        <f t="shared" si="355"/>
        <v>42150.861273148148</v>
      </c>
      <c r="L3828" s="24">
        <v>42150.861273148148</v>
      </c>
      <c r="M3828" s="27">
        <f t="shared" si="356"/>
        <v>5</v>
      </c>
      <c r="N3828" s="27">
        <f t="shared" si="357"/>
        <v>2015</v>
      </c>
      <c r="O3828" s="25" t="str">
        <f t="shared" si="358"/>
        <v>May</v>
      </c>
      <c r="P3828" s="19">
        <f t="shared" si="359"/>
        <v>42171.861273148148</v>
      </c>
      <c r="Q3828" t="b">
        <v>0</v>
      </c>
      <c r="R3828">
        <v>26</v>
      </c>
      <c r="S3828" t="b">
        <v>1</v>
      </c>
      <c r="T3828" t="s">
        <v>8271</v>
      </c>
      <c r="U3828" s="8">
        <v>1.1916666666666667</v>
      </c>
      <c r="V3828" s="17">
        <f t="shared" si="354"/>
        <v>27.5</v>
      </c>
      <c r="W3828" t="s">
        <v>8317</v>
      </c>
      <c r="X3828" t="s">
        <v>8318</v>
      </c>
    </row>
    <row r="3829" spans="1:24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21">
        <f t="shared" si="355"/>
        <v>42101.215208333328</v>
      </c>
      <c r="L3829" s="24">
        <v>42101.215208333335</v>
      </c>
      <c r="M3829" s="27">
        <f t="shared" si="356"/>
        <v>4</v>
      </c>
      <c r="N3829" s="27">
        <f t="shared" si="357"/>
        <v>2015</v>
      </c>
      <c r="O3829" s="25" t="str">
        <f t="shared" si="358"/>
        <v>Apr</v>
      </c>
      <c r="P3829" s="19">
        <f t="shared" si="359"/>
        <v>42131.215208333328</v>
      </c>
      <c r="Q3829" t="b">
        <v>0</v>
      </c>
      <c r="R3829">
        <v>65</v>
      </c>
      <c r="S3829" t="b">
        <v>1</v>
      </c>
      <c r="T3829" t="s">
        <v>8271</v>
      </c>
      <c r="U3829" s="8">
        <v>1.5266666666666666</v>
      </c>
      <c r="V3829" s="17">
        <f t="shared" si="354"/>
        <v>70.461538461538467</v>
      </c>
      <c r="W3829" t="s">
        <v>8317</v>
      </c>
      <c r="X3829" t="s">
        <v>8318</v>
      </c>
    </row>
    <row r="3830" spans="1:24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21">
        <f t="shared" si="355"/>
        <v>42034.719918981478</v>
      </c>
      <c r="L3830" s="24">
        <v>42034.719918981478</v>
      </c>
      <c r="M3830" s="27">
        <f t="shared" si="356"/>
        <v>1</v>
      </c>
      <c r="N3830" s="27">
        <f t="shared" si="357"/>
        <v>2015</v>
      </c>
      <c r="O3830" s="25" t="str">
        <f t="shared" si="358"/>
        <v>Jan</v>
      </c>
      <c r="P3830" s="19">
        <f t="shared" si="359"/>
        <v>42089.791666666664</v>
      </c>
      <c r="Q3830" t="b">
        <v>0</v>
      </c>
      <c r="R3830">
        <v>28</v>
      </c>
      <c r="S3830" t="b">
        <v>1</v>
      </c>
      <c r="T3830" t="s">
        <v>8271</v>
      </c>
      <c r="U3830" s="8">
        <v>1</v>
      </c>
      <c r="V3830" s="17">
        <f t="shared" si="354"/>
        <v>178.57142857142858</v>
      </c>
      <c r="W3830" t="s">
        <v>8317</v>
      </c>
      <c r="X3830" t="s">
        <v>8318</v>
      </c>
    </row>
    <row r="3831" spans="1:24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21">
        <f t="shared" si="355"/>
        <v>41944.319293981483</v>
      </c>
      <c r="L3831" s="24">
        <v>41944.319293981483</v>
      </c>
      <c r="M3831" s="27">
        <f t="shared" si="356"/>
        <v>11</v>
      </c>
      <c r="N3831" s="27">
        <f t="shared" si="357"/>
        <v>2014</v>
      </c>
      <c r="O3831" s="25" t="str">
        <f t="shared" si="358"/>
        <v>Nov</v>
      </c>
      <c r="P3831" s="19">
        <f t="shared" si="359"/>
        <v>42004.36096064814</v>
      </c>
      <c r="Q3831" t="b">
        <v>0</v>
      </c>
      <c r="R3831">
        <v>8</v>
      </c>
      <c r="S3831" t="b">
        <v>1</v>
      </c>
      <c r="T3831" t="s">
        <v>8271</v>
      </c>
      <c r="U3831" s="8">
        <v>1.002</v>
      </c>
      <c r="V3831" s="17">
        <f t="shared" si="354"/>
        <v>62.625</v>
      </c>
      <c r="W3831" t="s">
        <v>8317</v>
      </c>
      <c r="X3831" t="s">
        <v>8318</v>
      </c>
    </row>
    <row r="3832" spans="1:24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21">
        <f t="shared" si="355"/>
        <v>42593.657071759262</v>
      </c>
      <c r="L3832" s="24">
        <v>42593.657071759262</v>
      </c>
      <c r="M3832" s="27">
        <f t="shared" si="356"/>
        <v>8</v>
      </c>
      <c r="N3832" s="27">
        <f t="shared" si="357"/>
        <v>2016</v>
      </c>
      <c r="O3832" s="25" t="str">
        <f t="shared" si="358"/>
        <v>Aug</v>
      </c>
      <c r="P3832" s="19">
        <f t="shared" si="359"/>
        <v>42613.657071759262</v>
      </c>
      <c r="Q3832" t="b">
        <v>0</v>
      </c>
      <c r="R3832">
        <v>3</v>
      </c>
      <c r="S3832" t="b">
        <v>1</v>
      </c>
      <c r="T3832" t="s">
        <v>8271</v>
      </c>
      <c r="U3832" s="8">
        <v>2.25</v>
      </c>
      <c r="V3832" s="17">
        <f t="shared" si="354"/>
        <v>75</v>
      </c>
      <c r="W3832" t="s">
        <v>8317</v>
      </c>
      <c r="X3832" t="s">
        <v>8318</v>
      </c>
    </row>
    <row r="3833" spans="1:24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21">
        <f t="shared" si="355"/>
        <v>42503.532534722217</v>
      </c>
      <c r="L3833" s="24">
        <v>42503.532534722224</v>
      </c>
      <c r="M3833" s="27">
        <f t="shared" si="356"/>
        <v>5</v>
      </c>
      <c r="N3833" s="27">
        <f t="shared" si="357"/>
        <v>2016</v>
      </c>
      <c r="O3833" s="25" t="str">
        <f t="shared" si="358"/>
        <v>May</v>
      </c>
      <c r="P3833" s="19">
        <f t="shared" si="359"/>
        <v>42517.532534722217</v>
      </c>
      <c r="Q3833" t="b">
        <v>0</v>
      </c>
      <c r="R3833">
        <v>9</v>
      </c>
      <c r="S3833" t="b">
        <v>1</v>
      </c>
      <c r="T3833" t="s">
        <v>8271</v>
      </c>
      <c r="U3833" s="8">
        <v>1.0602199999999999</v>
      </c>
      <c r="V3833" s="17">
        <f t="shared" si="354"/>
        <v>58.901111111111113</v>
      </c>
      <c r="W3833" t="s">
        <v>8317</v>
      </c>
      <c r="X3833" t="s">
        <v>8318</v>
      </c>
    </row>
    <row r="3834" spans="1:24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21">
        <f t="shared" si="355"/>
        <v>41927.640567129631</v>
      </c>
      <c r="L3834" s="24">
        <v>41927.640567129631</v>
      </c>
      <c r="M3834" s="27">
        <f t="shared" si="356"/>
        <v>10</v>
      </c>
      <c r="N3834" s="27">
        <f t="shared" si="357"/>
        <v>2014</v>
      </c>
      <c r="O3834" s="25" t="str">
        <f t="shared" si="358"/>
        <v>Oct</v>
      </c>
      <c r="P3834" s="19">
        <f t="shared" si="359"/>
        <v>41948.682233796295</v>
      </c>
      <c r="Q3834" t="b">
        <v>0</v>
      </c>
      <c r="R3834">
        <v>9</v>
      </c>
      <c r="S3834" t="b">
        <v>1</v>
      </c>
      <c r="T3834" t="s">
        <v>8271</v>
      </c>
      <c r="U3834" s="8">
        <v>1.0466666666666666</v>
      </c>
      <c r="V3834" s="17">
        <f t="shared" si="354"/>
        <v>139.55555555555554</v>
      </c>
      <c r="W3834" t="s">
        <v>8317</v>
      </c>
      <c r="X3834" t="s">
        <v>8318</v>
      </c>
    </row>
    <row r="3835" spans="1:24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21">
        <f t="shared" si="355"/>
        <v>42374.906655092585</v>
      </c>
      <c r="L3835" s="24">
        <v>42374.906655092593</v>
      </c>
      <c r="M3835" s="27">
        <f t="shared" si="356"/>
        <v>1</v>
      </c>
      <c r="N3835" s="27">
        <f t="shared" si="357"/>
        <v>2016</v>
      </c>
      <c r="O3835" s="25" t="str">
        <f t="shared" si="358"/>
        <v>Jan</v>
      </c>
      <c r="P3835" s="19">
        <f t="shared" si="359"/>
        <v>42419.906655092585</v>
      </c>
      <c r="Q3835" t="b">
        <v>0</v>
      </c>
      <c r="R3835">
        <v>20</v>
      </c>
      <c r="S3835" t="b">
        <v>1</v>
      </c>
      <c r="T3835" t="s">
        <v>8271</v>
      </c>
      <c r="U3835" s="8">
        <v>1.1666666666666667</v>
      </c>
      <c r="V3835" s="17">
        <f t="shared" si="354"/>
        <v>70</v>
      </c>
      <c r="W3835" t="s">
        <v>8317</v>
      </c>
      <c r="X3835" t="s">
        <v>8318</v>
      </c>
    </row>
    <row r="3836" spans="1:24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21">
        <f t="shared" si="355"/>
        <v>41963.664027777777</v>
      </c>
      <c r="L3836" s="24">
        <v>41963.664027777777</v>
      </c>
      <c r="M3836" s="27">
        <f t="shared" si="356"/>
        <v>11</v>
      </c>
      <c r="N3836" s="27">
        <f t="shared" si="357"/>
        <v>2014</v>
      </c>
      <c r="O3836" s="25" t="str">
        <f t="shared" si="358"/>
        <v>Nov</v>
      </c>
      <c r="P3836" s="19">
        <f t="shared" si="359"/>
        <v>41974.589583333327</v>
      </c>
      <c r="Q3836" t="b">
        <v>0</v>
      </c>
      <c r="R3836">
        <v>57</v>
      </c>
      <c r="S3836" t="b">
        <v>1</v>
      </c>
      <c r="T3836" t="s">
        <v>8271</v>
      </c>
      <c r="U3836" s="8">
        <v>1.0903333333333334</v>
      </c>
      <c r="V3836" s="17">
        <f t="shared" si="354"/>
        <v>57.385964912280699</v>
      </c>
      <c r="W3836" t="s">
        <v>8317</v>
      </c>
      <c r="X3836" t="s">
        <v>8318</v>
      </c>
    </row>
    <row r="3837" spans="1:24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21">
        <f t="shared" si="355"/>
        <v>42143.236886574072</v>
      </c>
      <c r="L3837" s="24">
        <v>42143.236886574072</v>
      </c>
      <c r="M3837" s="27">
        <f t="shared" si="356"/>
        <v>5</v>
      </c>
      <c r="N3837" s="27">
        <f t="shared" si="357"/>
        <v>2015</v>
      </c>
      <c r="O3837" s="25" t="str">
        <f t="shared" si="358"/>
        <v>May</v>
      </c>
      <c r="P3837" s="19">
        <f t="shared" si="359"/>
        <v>42173.236886574072</v>
      </c>
      <c r="Q3837" t="b">
        <v>0</v>
      </c>
      <c r="R3837">
        <v>8</v>
      </c>
      <c r="S3837" t="b">
        <v>1</v>
      </c>
      <c r="T3837" t="s">
        <v>8271</v>
      </c>
      <c r="U3837" s="8">
        <v>1.6</v>
      </c>
      <c r="V3837" s="17">
        <f t="shared" si="354"/>
        <v>40</v>
      </c>
      <c r="W3837" t="s">
        <v>8317</v>
      </c>
      <c r="X3837" t="s">
        <v>8318</v>
      </c>
    </row>
    <row r="3838" spans="1:24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21">
        <f t="shared" si="355"/>
        <v>42460.733888888884</v>
      </c>
      <c r="L3838" s="24">
        <v>42460.733888888892</v>
      </c>
      <c r="M3838" s="27">
        <f t="shared" si="356"/>
        <v>3</v>
      </c>
      <c r="N3838" s="27">
        <f t="shared" si="357"/>
        <v>2016</v>
      </c>
      <c r="O3838" s="25" t="str">
        <f t="shared" si="358"/>
        <v>Mar</v>
      </c>
      <c r="P3838" s="19">
        <f t="shared" si="359"/>
        <v>42481.733888888884</v>
      </c>
      <c r="Q3838" t="b">
        <v>0</v>
      </c>
      <c r="R3838">
        <v>14</v>
      </c>
      <c r="S3838" t="b">
        <v>1</v>
      </c>
      <c r="T3838" t="s">
        <v>8271</v>
      </c>
      <c r="U3838" s="8">
        <v>1.125</v>
      </c>
      <c r="V3838" s="17">
        <f t="shared" si="354"/>
        <v>64.285714285714292</v>
      </c>
      <c r="W3838" t="s">
        <v>8317</v>
      </c>
      <c r="X3838" t="s">
        <v>8318</v>
      </c>
    </row>
    <row r="3839" spans="1:24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21">
        <f t="shared" si="355"/>
        <v>42553.718194444438</v>
      </c>
      <c r="L3839" s="24">
        <v>42553.718194444446</v>
      </c>
      <c r="M3839" s="27">
        <f t="shared" si="356"/>
        <v>7</v>
      </c>
      <c r="N3839" s="27">
        <f t="shared" si="357"/>
        <v>2016</v>
      </c>
      <c r="O3839" s="25" t="str">
        <f t="shared" si="358"/>
        <v>Jul</v>
      </c>
      <c r="P3839" s="19">
        <f t="shared" si="359"/>
        <v>42584.964583333327</v>
      </c>
      <c r="Q3839" t="b">
        <v>0</v>
      </c>
      <c r="R3839">
        <v>17</v>
      </c>
      <c r="S3839" t="b">
        <v>1</v>
      </c>
      <c r="T3839" t="s">
        <v>8271</v>
      </c>
      <c r="U3839" s="8">
        <v>1.0209999999999999</v>
      </c>
      <c r="V3839" s="17">
        <f t="shared" si="354"/>
        <v>120.11764705882354</v>
      </c>
      <c r="W3839" t="s">
        <v>8317</v>
      </c>
      <c r="X3839" t="s">
        <v>8318</v>
      </c>
    </row>
    <row r="3840" spans="1:24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21">
        <f t="shared" si="355"/>
        <v>42152.557384259257</v>
      </c>
      <c r="L3840" s="24">
        <v>42152.557384259257</v>
      </c>
      <c r="M3840" s="27">
        <f t="shared" si="356"/>
        <v>5</v>
      </c>
      <c r="N3840" s="27">
        <f t="shared" si="357"/>
        <v>2015</v>
      </c>
      <c r="O3840" s="25" t="str">
        <f t="shared" si="358"/>
        <v>May</v>
      </c>
      <c r="P3840" s="19">
        <f t="shared" si="359"/>
        <v>42188.557384259257</v>
      </c>
      <c r="Q3840" t="b">
        <v>0</v>
      </c>
      <c r="R3840">
        <v>100</v>
      </c>
      <c r="S3840" t="b">
        <v>1</v>
      </c>
      <c r="T3840" t="s">
        <v>8271</v>
      </c>
      <c r="U3840" s="8">
        <v>1.00824</v>
      </c>
      <c r="V3840" s="17">
        <f t="shared" si="354"/>
        <v>1008.24</v>
      </c>
      <c r="W3840" t="s">
        <v>8317</v>
      </c>
      <c r="X3840" t="s">
        <v>8318</v>
      </c>
    </row>
    <row r="3841" spans="1:24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21">
        <f t="shared" si="355"/>
        <v>42116.502418981479</v>
      </c>
      <c r="L3841" s="24">
        <v>42116.502418981479</v>
      </c>
      <c r="M3841" s="27">
        <f t="shared" si="356"/>
        <v>4</v>
      </c>
      <c r="N3841" s="27">
        <f t="shared" si="357"/>
        <v>2015</v>
      </c>
      <c r="O3841" s="25" t="str">
        <f t="shared" si="358"/>
        <v>Apr</v>
      </c>
      <c r="P3841" s="19">
        <f t="shared" si="359"/>
        <v>42146.502418981479</v>
      </c>
      <c r="Q3841" t="b">
        <v>0</v>
      </c>
      <c r="R3841">
        <v>32</v>
      </c>
      <c r="S3841" t="b">
        <v>1</v>
      </c>
      <c r="T3841" t="s">
        <v>8271</v>
      </c>
      <c r="U3841" s="8">
        <v>1.0125</v>
      </c>
      <c r="V3841" s="17">
        <f t="shared" si="354"/>
        <v>63.28125</v>
      </c>
      <c r="W3841" t="s">
        <v>8317</v>
      </c>
      <c r="X3841" t="s">
        <v>8318</v>
      </c>
    </row>
    <row r="3842" spans="1:24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21">
        <f t="shared" si="355"/>
        <v>42154.934305555558</v>
      </c>
      <c r="L3842" s="24">
        <v>42154.934305555558</v>
      </c>
      <c r="M3842" s="27">
        <f t="shared" si="356"/>
        <v>5</v>
      </c>
      <c r="N3842" s="27">
        <f t="shared" si="357"/>
        <v>2015</v>
      </c>
      <c r="O3842" s="25" t="str">
        <f t="shared" si="358"/>
        <v>May</v>
      </c>
      <c r="P3842" s="19">
        <f t="shared" si="359"/>
        <v>42214.934305555558</v>
      </c>
      <c r="Q3842" t="b">
        <v>0</v>
      </c>
      <c r="R3842">
        <v>3</v>
      </c>
      <c r="S3842" t="b">
        <v>1</v>
      </c>
      <c r="T3842" t="s">
        <v>8271</v>
      </c>
      <c r="U3842" s="8">
        <v>65</v>
      </c>
      <c r="V3842" s="17">
        <f t="shared" ref="V3842:V3905" si="360">E3842/R3842</f>
        <v>21.666666666666668</v>
      </c>
      <c r="W3842" t="s">
        <v>8317</v>
      </c>
      <c r="X3842" t="s">
        <v>8318</v>
      </c>
    </row>
    <row r="3843" spans="1:24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21">
        <f t="shared" ref="K3843:K3906" si="361">(J3842/86400)+25569+(-5/24)</f>
        <v>42432.493391203701</v>
      </c>
      <c r="L3843" s="24">
        <v>42432.493391203701</v>
      </c>
      <c r="M3843" s="27">
        <f t="shared" ref="M3843:M3906" si="362">MONTH(L3843)</f>
        <v>3</v>
      </c>
      <c r="N3843" s="27">
        <f t="shared" ref="N3843:N3906" si="363">YEAR(L3843)</f>
        <v>2016</v>
      </c>
      <c r="O3843" s="25" t="str">
        <f t="shared" ref="O3843:O3906" si="364">VLOOKUP($M3843,$AI$3:$AJ$14,2,FALSE)</f>
        <v>Mar</v>
      </c>
      <c r="P3843" s="19">
        <f t="shared" ref="P3843:P3906" si="365">(I3842/86400)+25569+(-5/24)</f>
        <v>42457.45172453703</v>
      </c>
      <c r="Q3843" t="b">
        <v>1</v>
      </c>
      <c r="R3843">
        <v>34</v>
      </c>
      <c r="S3843" t="b">
        <v>0</v>
      </c>
      <c r="T3843" t="s">
        <v>8271</v>
      </c>
      <c r="U3843" s="8">
        <v>8.72E-2</v>
      </c>
      <c r="V3843" s="17">
        <f t="shared" si="360"/>
        <v>25.647058823529413</v>
      </c>
      <c r="W3843" t="s">
        <v>8317</v>
      </c>
      <c r="X3843" t="s">
        <v>8318</v>
      </c>
    </row>
    <row r="3844" spans="1:24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21">
        <f t="shared" si="361"/>
        <v>41780.57739583333</v>
      </c>
      <c r="L3844" s="24">
        <v>41780.57739583333</v>
      </c>
      <c r="M3844" s="27">
        <f t="shared" si="362"/>
        <v>5</v>
      </c>
      <c r="N3844" s="27">
        <f t="shared" si="363"/>
        <v>2014</v>
      </c>
      <c r="O3844" s="25" t="str">
        <f t="shared" si="364"/>
        <v>May</v>
      </c>
      <c r="P3844" s="19">
        <f t="shared" si="365"/>
        <v>41840.57739583333</v>
      </c>
      <c r="Q3844" t="b">
        <v>1</v>
      </c>
      <c r="R3844">
        <v>23</v>
      </c>
      <c r="S3844" t="b">
        <v>0</v>
      </c>
      <c r="T3844" t="s">
        <v>8271</v>
      </c>
      <c r="U3844" s="8">
        <v>0.21940000000000001</v>
      </c>
      <c r="V3844" s="17">
        <f t="shared" si="360"/>
        <v>47.695652173913047</v>
      </c>
      <c r="W3844" t="s">
        <v>8317</v>
      </c>
      <c r="X3844" t="s">
        <v>8318</v>
      </c>
    </row>
    <row r="3845" spans="1:24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21">
        <f t="shared" si="361"/>
        <v>41740.285324074073</v>
      </c>
      <c r="L3845" s="24">
        <v>41740.285324074073</v>
      </c>
      <c r="M3845" s="27">
        <f t="shared" si="362"/>
        <v>4</v>
      </c>
      <c r="N3845" s="27">
        <f t="shared" si="363"/>
        <v>2014</v>
      </c>
      <c r="O3845" s="25" t="str">
        <f t="shared" si="364"/>
        <v>Apr</v>
      </c>
      <c r="P3845" s="19">
        <f t="shared" si="365"/>
        <v>41770.285324074073</v>
      </c>
      <c r="Q3845" t="b">
        <v>1</v>
      </c>
      <c r="R3845">
        <v>19</v>
      </c>
      <c r="S3845" t="b">
        <v>0</v>
      </c>
      <c r="T3845" t="s">
        <v>8271</v>
      </c>
      <c r="U3845" s="8">
        <v>0.21299999999999999</v>
      </c>
      <c r="V3845" s="17">
        <f t="shared" si="360"/>
        <v>56.05263157894737</v>
      </c>
      <c r="W3845" t="s">
        <v>8317</v>
      </c>
      <c r="X3845" t="s">
        <v>8318</v>
      </c>
    </row>
    <row r="3846" spans="1:24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21">
        <f t="shared" si="361"/>
        <v>41765.864166666666</v>
      </c>
      <c r="L3846" s="24">
        <v>41765.864166666666</v>
      </c>
      <c r="M3846" s="27">
        <f t="shared" si="362"/>
        <v>5</v>
      </c>
      <c r="N3846" s="27">
        <f t="shared" si="363"/>
        <v>2014</v>
      </c>
      <c r="O3846" s="25" t="str">
        <f t="shared" si="364"/>
        <v>May</v>
      </c>
      <c r="P3846" s="19">
        <f t="shared" si="365"/>
        <v>41790.864166666666</v>
      </c>
      <c r="Q3846" t="b">
        <v>1</v>
      </c>
      <c r="R3846">
        <v>50</v>
      </c>
      <c r="S3846" t="b">
        <v>0</v>
      </c>
      <c r="T3846" t="s">
        <v>8271</v>
      </c>
      <c r="U3846" s="8">
        <v>0.41489795918367345</v>
      </c>
      <c r="V3846" s="17">
        <f t="shared" si="360"/>
        <v>81.319999999999993</v>
      </c>
      <c r="W3846" t="s">
        <v>8317</v>
      </c>
      <c r="X3846" t="s">
        <v>8318</v>
      </c>
    </row>
    <row r="3847" spans="1:24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21">
        <f t="shared" si="361"/>
        <v>41766.408958333333</v>
      </c>
      <c r="L3847" s="24">
        <v>41766.408958333333</v>
      </c>
      <c r="M3847" s="27">
        <f t="shared" si="362"/>
        <v>5</v>
      </c>
      <c r="N3847" s="27">
        <f t="shared" si="363"/>
        <v>2014</v>
      </c>
      <c r="O3847" s="25" t="str">
        <f t="shared" si="364"/>
        <v>May</v>
      </c>
      <c r="P3847" s="19">
        <f t="shared" si="365"/>
        <v>41793.082638888889</v>
      </c>
      <c r="Q3847" t="b">
        <v>1</v>
      </c>
      <c r="R3847">
        <v>12</v>
      </c>
      <c r="S3847" t="b">
        <v>0</v>
      </c>
      <c r="T3847" t="s">
        <v>8271</v>
      </c>
      <c r="U3847" s="8">
        <v>2.1049999999999999E-2</v>
      </c>
      <c r="V3847" s="17">
        <f t="shared" si="360"/>
        <v>70.166666666666671</v>
      </c>
      <c r="W3847" t="s">
        <v>8317</v>
      </c>
      <c r="X3847" t="s">
        <v>8318</v>
      </c>
    </row>
    <row r="3848" spans="1:24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21">
        <f t="shared" si="361"/>
        <v>42248.418680555558</v>
      </c>
      <c r="L3848" s="24">
        <v>42248.418680555558</v>
      </c>
      <c r="M3848" s="27">
        <f t="shared" si="362"/>
        <v>9</v>
      </c>
      <c r="N3848" s="27">
        <f t="shared" si="363"/>
        <v>2015</v>
      </c>
      <c r="O3848" s="25" t="str">
        <f t="shared" si="364"/>
        <v>Sep</v>
      </c>
      <c r="P3848" s="19">
        <f t="shared" si="365"/>
        <v>42278.418680555558</v>
      </c>
      <c r="Q3848" t="b">
        <v>1</v>
      </c>
      <c r="R3848">
        <v>8</v>
      </c>
      <c r="S3848" t="b">
        <v>0</v>
      </c>
      <c r="T3848" t="s">
        <v>8271</v>
      </c>
      <c r="U3848" s="8">
        <v>2.7E-2</v>
      </c>
      <c r="V3848" s="17">
        <f t="shared" si="360"/>
        <v>23.625</v>
      </c>
      <c r="W3848" t="s">
        <v>8317</v>
      </c>
      <c r="X3848" t="s">
        <v>8318</v>
      </c>
    </row>
    <row r="3849" spans="1:24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21">
        <f t="shared" si="361"/>
        <v>41885.01321759259</v>
      </c>
      <c r="L3849" s="24">
        <v>41885.01321759259</v>
      </c>
      <c r="M3849" s="27">
        <f t="shared" si="362"/>
        <v>9</v>
      </c>
      <c r="N3849" s="27">
        <f t="shared" si="363"/>
        <v>2014</v>
      </c>
      <c r="O3849" s="25" t="str">
        <f t="shared" si="364"/>
        <v>Sep</v>
      </c>
      <c r="P3849" s="19">
        <f t="shared" si="365"/>
        <v>41916.082638888889</v>
      </c>
      <c r="Q3849" t="b">
        <v>1</v>
      </c>
      <c r="R3849">
        <v>9</v>
      </c>
      <c r="S3849" t="b">
        <v>0</v>
      </c>
      <c r="T3849" t="s">
        <v>8271</v>
      </c>
      <c r="U3849" s="8">
        <v>0.16161904761904761</v>
      </c>
      <c r="V3849" s="17">
        <f t="shared" si="360"/>
        <v>188.55555555555554</v>
      </c>
      <c r="W3849" t="s">
        <v>8317</v>
      </c>
      <c r="X3849" t="s">
        <v>8318</v>
      </c>
    </row>
    <row r="3850" spans="1:24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21">
        <f t="shared" si="361"/>
        <v>42159.016099537032</v>
      </c>
      <c r="L3850" s="24">
        <v>42159.016099537039</v>
      </c>
      <c r="M3850" s="27">
        <f t="shared" si="362"/>
        <v>6</v>
      </c>
      <c r="N3850" s="27">
        <f t="shared" si="363"/>
        <v>2015</v>
      </c>
      <c r="O3850" s="25" t="str">
        <f t="shared" si="364"/>
        <v>Jun</v>
      </c>
      <c r="P3850" s="19">
        <f t="shared" si="365"/>
        <v>42204.016099537032</v>
      </c>
      <c r="Q3850" t="b">
        <v>1</v>
      </c>
      <c r="R3850">
        <v>43</v>
      </c>
      <c r="S3850" t="b">
        <v>0</v>
      </c>
      <c r="T3850" t="s">
        <v>8271</v>
      </c>
      <c r="U3850" s="8">
        <v>0.16376923076923078</v>
      </c>
      <c r="V3850" s="17">
        <f t="shared" si="360"/>
        <v>49.511627906976742</v>
      </c>
      <c r="W3850" t="s">
        <v>8317</v>
      </c>
      <c r="X3850" t="s">
        <v>8318</v>
      </c>
    </row>
    <row r="3851" spans="1:24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21">
        <f t="shared" si="361"/>
        <v>42265.608668981477</v>
      </c>
      <c r="L3851" s="24">
        <v>42265.608668981484</v>
      </c>
      <c r="M3851" s="27">
        <f t="shared" si="362"/>
        <v>9</v>
      </c>
      <c r="N3851" s="27">
        <f t="shared" si="363"/>
        <v>2015</v>
      </c>
      <c r="O3851" s="25" t="str">
        <f t="shared" si="364"/>
        <v>Sep</v>
      </c>
      <c r="P3851" s="19">
        <f t="shared" si="365"/>
        <v>42295.608668981477</v>
      </c>
      <c r="Q3851" t="b">
        <v>1</v>
      </c>
      <c r="R3851">
        <v>28</v>
      </c>
      <c r="S3851" t="b">
        <v>0</v>
      </c>
      <c r="T3851" t="s">
        <v>8271</v>
      </c>
      <c r="U3851" s="8">
        <v>7.0433333333333334E-2</v>
      </c>
      <c r="V3851" s="17">
        <f t="shared" si="360"/>
        <v>75.464285714285708</v>
      </c>
      <c r="W3851" t="s">
        <v>8317</v>
      </c>
      <c r="X3851" t="s">
        <v>8318</v>
      </c>
    </row>
    <row r="3852" spans="1:24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21">
        <f t="shared" si="361"/>
        <v>42136.558842592589</v>
      </c>
      <c r="L3852" s="24">
        <v>42136.558842592596</v>
      </c>
      <c r="M3852" s="27">
        <f t="shared" si="362"/>
        <v>5</v>
      </c>
      <c r="N3852" s="27">
        <f t="shared" si="363"/>
        <v>2015</v>
      </c>
      <c r="O3852" s="25" t="str">
        <f t="shared" si="364"/>
        <v>May</v>
      </c>
      <c r="P3852" s="19">
        <f t="shared" si="365"/>
        <v>42166.558842592589</v>
      </c>
      <c r="Q3852" t="b">
        <v>1</v>
      </c>
      <c r="R3852">
        <v>4</v>
      </c>
      <c r="S3852" t="b">
        <v>0</v>
      </c>
      <c r="T3852" t="s">
        <v>8271</v>
      </c>
      <c r="U3852" s="8">
        <v>3.7999999999999999E-2</v>
      </c>
      <c r="V3852" s="17">
        <f t="shared" si="360"/>
        <v>9.5</v>
      </c>
      <c r="W3852" t="s">
        <v>8317</v>
      </c>
      <c r="X3852" t="s">
        <v>8318</v>
      </c>
    </row>
    <row r="3853" spans="1:24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21">
        <f t="shared" si="361"/>
        <v>41974.916006944441</v>
      </c>
      <c r="L3853" s="24">
        <v>41974.916006944448</v>
      </c>
      <c r="M3853" s="27">
        <f t="shared" si="362"/>
        <v>12</v>
      </c>
      <c r="N3853" s="27">
        <f t="shared" si="363"/>
        <v>2014</v>
      </c>
      <c r="O3853" s="25" t="str">
        <f t="shared" si="364"/>
        <v>Dec</v>
      </c>
      <c r="P3853" s="19">
        <f t="shared" si="365"/>
        <v>42004.916006944441</v>
      </c>
      <c r="Q3853" t="b">
        <v>1</v>
      </c>
      <c r="R3853">
        <v>24</v>
      </c>
      <c r="S3853" t="b">
        <v>0</v>
      </c>
      <c r="T3853" t="s">
        <v>8271</v>
      </c>
      <c r="U3853" s="8">
        <v>0.34079999999999999</v>
      </c>
      <c r="V3853" s="17">
        <f t="shared" si="360"/>
        <v>35.5</v>
      </c>
      <c r="W3853" t="s">
        <v>8317</v>
      </c>
      <c r="X3853" t="s">
        <v>8318</v>
      </c>
    </row>
    <row r="3854" spans="1:24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21">
        <f t="shared" si="361"/>
        <v>42172.23123842592</v>
      </c>
      <c r="L3854" s="24">
        <v>42172.231238425928</v>
      </c>
      <c r="M3854" s="27">
        <f t="shared" si="362"/>
        <v>6</v>
      </c>
      <c r="N3854" s="27">
        <f t="shared" si="363"/>
        <v>2015</v>
      </c>
      <c r="O3854" s="25" t="str">
        <f t="shared" si="364"/>
        <v>Jun</v>
      </c>
      <c r="P3854" s="19">
        <f t="shared" si="365"/>
        <v>42202.23123842592</v>
      </c>
      <c r="Q3854" t="b">
        <v>0</v>
      </c>
      <c r="R3854">
        <v>2</v>
      </c>
      <c r="S3854" t="b">
        <v>0</v>
      </c>
      <c r="T3854" t="s">
        <v>8271</v>
      </c>
      <c r="U3854" s="8">
        <v>2E-3</v>
      </c>
      <c r="V3854" s="17">
        <f t="shared" si="360"/>
        <v>10</v>
      </c>
      <c r="W3854" t="s">
        <v>8317</v>
      </c>
      <c r="X3854" t="s">
        <v>8318</v>
      </c>
    </row>
    <row r="3855" spans="1:24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21">
        <f t="shared" si="361"/>
        <v>42064.982361111113</v>
      </c>
      <c r="L3855" s="24">
        <v>42064.982361111113</v>
      </c>
      <c r="M3855" s="27">
        <f t="shared" si="362"/>
        <v>3</v>
      </c>
      <c r="N3855" s="27">
        <f t="shared" si="363"/>
        <v>2015</v>
      </c>
      <c r="O3855" s="25" t="str">
        <f t="shared" si="364"/>
        <v>Mar</v>
      </c>
      <c r="P3855" s="19">
        <f t="shared" si="365"/>
        <v>42089.940694444442</v>
      </c>
      <c r="Q3855" t="b">
        <v>0</v>
      </c>
      <c r="R3855">
        <v>2</v>
      </c>
      <c r="S3855" t="b">
        <v>0</v>
      </c>
      <c r="T3855" t="s">
        <v>8271</v>
      </c>
      <c r="U3855" s="8">
        <v>2.5999999999999998E-4</v>
      </c>
      <c r="V3855" s="17">
        <f t="shared" si="360"/>
        <v>13</v>
      </c>
      <c r="W3855" t="s">
        <v>8317</v>
      </c>
      <c r="X3855" t="s">
        <v>8318</v>
      </c>
    </row>
    <row r="3856" spans="1:24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21">
        <f t="shared" si="361"/>
        <v>41848.631689814814</v>
      </c>
      <c r="L3856" s="24">
        <v>41848.631689814814</v>
      </c>
      <c r="M3856" s="27">
        <f t="shared" si="362"/>
        <v>7</v>
      </c>
      <c r="N3856" s="27">
        <f t="shared" si="363"/>
        <v>2014</v>
      </c>
      <c r="O3856" s="25" t="str">
        <f t="shared" si="364"/>
        <v>Jul</v>
      </c>
      <c r="P3856" s="19">
        <f t="shared" si="365"/>
        <v>41883.631689814814</v>
      </c>
      <c r="Q3856" t="b">
        <v>0</v>
      </c>
      <c r="R3856">
        <v>20</v>
      </c>
      <c r="S3856" t="b">
        <v>0</v>
      </c>
      <c r="T3856" t="s">
        <v>8271</v>
      </c>
      <c r="U3856" s="8">
        <v>0.16254545454545455</v>
      </c>
      <c r="V3856" s="17">
        <f t="shared" si="360"/>
        <v>89.4</v>
      </c>
      <c r="W3856" t="s">
        <v>8317</v>
      </c>
      <c r="X3856" t="s">
        <v>8318</v>
      </c>
    </row>
    <row r="3857" spans="1:24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21">
        <f t="shared" si="361"/>
        <v>42103.67659722222</v>
      </c>
      <c r="L3857" s="24">
        <v>42103.67659722222</v>
      </c>
      <c r="M3857" s="27">
        <f t="shared" si="362"/>
        <v>4</v>
      </c>
      <c r="N3857" s="27">
        <f t="shared" si="363"/>
        <v>2015</v>
      </c>
      <c r="O3857" s="25" t="str">
        <f t="shared" si="364"/>
        <v>Apr</v>
      </c>
      <c r="P3857" s="19">
        <f t="shared" si="365"/>
        <v>42133.67659722222</v>
      </c>
      <c r="Q3857" t="b">
        <v>0</v>
      </c>
      <c r="R3857">
        <v>1</v>
      </c>
      <c r="S3857" t="b">
        <v>0</v>
      </c>
      <c r="T3857" t="s">
        <v>8271</v>
      </c>
      <c r="U3857" s="8">
        <v>2.5000000000000001E-2</v>
      </c>
      <c r="V3857" s="17">
        <f t="shared" si="360"/>
        <v>25</v>
      </c>
      <c r="W3857" t="s">
        <v>8317</v>
      </c>
      <c r="X3857" t="s">
        <v>8318</v>
      </c>
    </row>
    <row r="3858" spans="1:24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21">
        <f t="shared" si="361"/>
        <v>42059.762395833335</v>
      </c>
      <c r="L3858" s="24">
        <v>42059.762395833335</v>
      </c>
      <c r="M3858" s="27">
        <f t="shared" si="362"/>
        <v>2</v>
      </c>
      <c r="N3858" s="27">
        <f t="shared" si="363"/>
        <v>2015</v>
      </c>
      <c r="O3858" s="25" t="str">
        <f t="shared" si="364"/>
        <v>Feb</v>
      </c>
      <c r="P3858" s="19">
        <f t="shared" si="365"/>
        <v>42089.720729166664</v>
      </c>
      <c r="Q3858" t="b">
        <v>0</v>
      </c>
      <c r="R3858">
        <v>1</v>
      </c>
      <c r="S3858" t="b">
        <v>0</v>
      </c>
      <c r="T3858" t="s">
        <v>8271</v>
      </c>
      <c r="U3858" s="8">
        <v>2.0000000000000001E-4</v>
      </c>
      <c r="V3858" s="17">
        <f t="shared" si="360"/>
        <v>1</v>
      </c>
      <c r="W3858" t="s">
        <v>8317</v>
      </c>
      <c r="X3858" t="s">
        <v>8318</v>
      </c>
    </row>
    <row r="3859" spans="1:24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21">
        <f t="shared" si="361"/>
        <v>42041.534756944442</v>
      </c>
      <c r="L3859" s="24">
        <v>42041.534756944442</v>
      </c>
      <c r="M3859" s="27">
        <f t="shared" si="362"/>
        <v>2</v>
      </c>
      <c r="N3859" s="27">
        <f t="shared" si="363"/>
        <v>2015</v>
      </c>
      <c r="O3859" s="25" t="str">
        <f t="shared" si="364"/>
        <v>Feb</v>
      </c>
      <c r="P3859" s="19">
        <f t="shared" si="365"/>
        <v>42071.493090277778</v>
      </c>
      <c r="Q3859" t="b">
        <v>0</v>
      </c>
      <c r="R3859">
        <v>4</v>
      </c>
      <c r="S3859" t="b">
        <v>0</v>
      </c>
      <c r="T3859" t="s">
        <v>8271</v>
      </c>
      <c r="U3859" s="8">
        <v>5.1999999999999998E-2</v>
      </c>
      <c r="V3859" s="17">
        <f t="shared" si="360"/>
        <v>65</v>
      </c>
      <c r="W3859" t="s">
        <v>8317</v>
      </c>
      <c r="X3859" t="s">
        <v>8318</v>
      </c>
    </row>
    <row r="3860" spans="1:24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21">
        <f t="shared" si="361"/>
        <v>41829.528819444444</v>
      </c>
      <c r="L3860" s="24">
        <v>41829.528819444444</v>
      </c>
      <c r="M3860" s="27">
        <f t="shared" si="362"/>
        <v>7</v>
      </c>
      <c r="N3860" s="27">
        <f t="shared" si="363"/>
        <v>2014</v>
      </c>
      <c r="O3860" s="25" t="str">
        <f t="shared" si="364"/>
        <v>Jul</v>
      </c>
      <c r="P3860" s="19">
        <f t="shared" si="365"/>
        <v>41852.508333333331</v>
      </c>
      <c r="Q3860" t="b">
        <v>0</v>
      </c>
      <c r="R3860">
        <v>1</v>
      </c>
      <c r="S3860" t="b">
        <v>0</v>
      </c>
      <c r="T3860" t="s">
        <v>8271</v>
      </c>
      <c r="U3860" s="8">
        <v>0.02</v>
      </c>
      <c r="V3860" s="17">
        <f t="shared" si="360"/>
        <v>10</v>
      </c>
      <c r="W3860" t="s">
        <v>8317</v>
      </c>
      <c r="X3860" t="s">
        <v>8318</v>
      </c>
    </row>
    <row r="3861" spans="1:24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21">
        <f t="shared" si="361"/>
        <v>42128.222731481474</v>
      </c>
      <c r="L3861" s="24">
        <v>42128.222731481481</v>
      </c>
      <c r="M3861" s="27">
        <f t="shared" si="362"/>
        <v>5</v>
      </c>
      <c r="N3861" s="27">
        <f t="shared" si="363"/>
        <v>2015</v>
      </c>
      <c r="O3861" s="25" t="str">
        <f t="shared" si="364"/>
        <v>May</v>
      </c>
      <c r="P3861" s="19">
        <f t="shared" si="365"/>
        <v>42146.666666666664</v>
      </c>
      <c r="Q3861" t="b">
        <v>0</v>
      </c>
      <c r="R3861">
        <v>1</v>
      </c>
      <c r="S3861" t="b">
        <v>0</v>
      </c>
      <c r="T3861" t="s">
        <v>8271</v>
      </c>
      <c r="U3861" s="8">
        <v>4.0000000000000002E-4</v>
      </c>
      <c r="V3861" s="17">
        <f t="shared" si="360"/>
        <v>1</v>
      </c>
      <c r="W3861" t="s">
        <v>8317</v>
      </c>
      <c r="X3861" t="s">
        <v>8318</v>
      </c>
    </row>
    <row r="3862" spans="1:24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21">
        <f t="shared" si="361"/>
        <v>41789.685266203705</v>
      </c>
      <c r="L3862" s="24">
        <v>41789.685266203705</v>
      </c>
      <c r="M3862" s="27">
        <f t="shared" si="362"/>
        <v>5</v>
      </c>
      <c r="N3862" s="27">
        <f t="shared" si="363"/>
        <v>2014</v>
      </c>
      <c r="O3862" s="25" t="str">
        <f t="shared" si="364"/>
        <v>May</v>
      </c>
      <c r="P3862" s="19">
        <f t="shared" si="365"/>
        <v>41815.666666666664</v>
      </c>
      <c r="Q3862" t="b">
        <v>0</v>
      </c>
      <c r="R3862">
        <v>13</v>
      </c>
      <c r="S3862" t="b">
        <v>0</v>
      </c>
      <c r="T3862" t="s">
        <v>8271</v>
      </c>
      <c r="U3862" s="8">
        <v>0.17666666666666667</v>
      </c>
      <c r="V3862" s="17">
        <f t="shared" si="360"/>
        <v>81.538461538461533</v>
      </c>
      <c r="W3862" t="s">
        <v>8317</v>
      </c>
      <c r="X3862" t="s">
        <v>8318</v>
      </c>
    </row>
    <row r="3863" spans="1:24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21">
        <f t="shared" si="361"/>
        <v>41833.452662037038</v>
      </c>
      <c r="L3863" s="24">
        <v>41833.452662037038</v>
      </c>
      <c r="M3863" s="27">
        <f t="shared" si="362"/>
        <v>7</v>
      </c>
      <c r="N3863" s="27">
        <f t="shared" si="363"/>
        <v>2014</v>
      </c>
      <c r="O3863" s="25" t="str">
        <f t="shared" si="364"/>
        <v>Jul</v>
      </c>
      <c r="P3863" s="19">
        <f t="shared" si="365"/>
        <v>41863.452662037038</v>
      </c>
      <c r="Q3863" t="b">
        <v>0</v>
      </c>
      <c r="R3863">
        <v>1</v>
      </c>
      <c r="S3863" t="b">
        <v>0</v>
      </c>
      <c r="T3863" t="s">
        <v>8271</v>
      </c>
      <c r="U3863" s="8">
        <v>0.05</v>
      </c>
      <c r="V3863" s="17">
        <f t="shared" si="360"/>
        <v>100</v>
      </c>
      <c r="W3863" t="s">
        <v>8317</v>
      </c>
      <c r="X3863" t="s">
        <v>8318</v>
      </c>
    </row>
    <row r="3864" spans="1:24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21">
        <f t="shared" si="361"/>
        <v>41914.381678240738</v>
      </c>
      <c r="L3864" s="24">
        <v>41914.381678240738</v>
      </c>
      <c r="M3864" s="27">
        <f t="shared" si="362"/>
        <v>10</v>
      </c>
      <c r="N3864" s="27">
        <f t="shared" si="363"/>
        <v>2014</v>
      </c>
      <c r="O3864" s="25" t="str">
        <f t="shared" si="364"/>
        <v>Oct</v>
      </c>
      <c r="P3864" s="19">
        <f t="shared" si="365"/>
        <v>41955.699305555558</v>
      </c>
      <c r="Q3864" t="b">
        <v>0</v>
      </c>
      <c r="R3864">
        <v>1</v>
      </c>
      <c r="S3864" t="b">
        <v>0</v>
      </c>
      <c r="T3864" t="s">
        <v>8271</v>
      </c>
      <c r="U3864" s="8">
        <v>1.3333333333333334E-4</v>
      </c>
      <c r="V3864" s="17">
        <f t="shared" si="360"/>
        <v>1</v>
      </c>
      <c r="W3864" t="s">
        <v>8317</v>
      </c>
      <c r="X3864" t="s">
        <v>8318</v>
      </c>
    </row>
    <row r="3865" spans="1:24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21">
        <f t="shared" si="361"/>
        <v>42611.052731481475</v>
      </c>
      <c r="L3865" s="24">
        <v>42611.052731481483</v>
      </c>
      <c r="M3865" s="27">
        <f t="shared" si="362"/>
        <v>8</v>
      </c>
      <c r="N3865" s="27">
        <f t="shared" si="363"/>
        <v>2016</v>
      </c>
      <c r="O3865" s="25" t="str">
        <f t="shared" si="364"/>
        <v>Aug</v>
      </c>
      <c r="P3865" s="19">
        <f t="shared" si="365"/>
        <v>42625.499305555553</v>
      </c>
      <c r="Q3865" t="b">
        <v>0</v>
      </c>
      <c r="R3865">
        <v>0</v>
      </c>
      <c r="S3865" t="b">
        <v>0</v>
      </c>
      <c r="T3865" t="s">
        <v>8271</v>
      </c>
      <c r="U3865" s="8">
        <v>0</v>
      </c>
      <c r="V3865" s="17" t="e">
        <f t="shared" si="360"/>
        <v>#DIV/0!</v>
      </c>
      <c r="W3865" t="s">
        <v>8317</v>
      </c>
      <c r="X3865" t="s">
        <v>8318</v>
      </c>
    </row>
    <row r="3866" spans="1:24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21">
        <f t="shared" si="361"/>
        <v>42253.424826388888</v>
      </c>
      <c r="L3866" s="24">
        <v>42253.424826388888</v>
      </c>
      <c r="M3866" s="27">
        <f t="shared" si="362"/>
        <v>9</v>
      </c>
      <c r="N3866" s="27">
        <f t="shared" si="363"/>
        <v>2015</v>
      </c>
      <c r="O3866" s="25" t="str">
        <f t="shared" si="364"/>
        <v>Sep</v>
      </c>
      <c r="P3866" s="19">
        <f t="shared" si="365"/>
        <v>42313.466493055552</v>
      </c>
      <c r="Q3866" t="b">
        <v>0</v>
      </c>
      <c r="R3866">
        <v>3</v>
      </c>
      <c r="S3866" t="b">
        <v>0</v>
      </c>
      <c r="T3866" t="s">
        <v>8271</v>
      </c>
      <c r="U3866" s="8">
        <v>1.2E-2</v>
      </c>
      <c r="V3866" s="17">
        <f t="shared" si="360"/>
        <v>20</v>
      </c>
      <c r="W3866" t="s">
        <v>8317</v>
      </c>
      <c r="X3866" t="s">
        <v>8318</v>
      </c>
    </row>
    <row r="3867" spans="1:24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21">
        <f t="shared" si="361"/>
        <v>42295.683495370373</v>
      </c>
      <c r="L3867" s="24">
        <v>42295.683495370373</v>
      </c>
      <c r="M3867" s="27">
        <f t="shared" si="362"/>
        <v>10</v>
      </c>
      <c r="N3867" s="27">
        <f t="shared" si="363"/>
        <v>2015</v>
      </c>
      <c r="O3867" s="25" t="str">
        <f t="shared" si="364"/>
        <v>Oct</v>
      </c>
      <c r="P3867" s="19">
        <f t="shared" si="365"/>
        <v>42325.72516203703</v>
      </c>
      <c r="Q3867" t="b">
        <v>0</v>
      </c>
      <c r="R3867">
        <v>14</v>
      </c>
      <c r="S3867" t="b">
        <v>0</v>
      </c>
      <c r="T3867" t="s">
        <v>8271</v>
      </c>
      <c r="U3867" s="8">
        <v>0.26937422295897223</v>
      </c>
      <c r="V3867" s="17">
        <f t="shared" si="360"/>
        <v>46.428571428571431</v>
      </c>
      <c r="W3867" t="s">
        <v>8317</v>
      </c>
      <c r="X3867" t="s">
        <v>8318</v>
      </c>
    </row>
    <row r="3868" spans="1:24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21">
        <f t="shared" si="361"/>
        <v>41841.44326388889</v>
      </c>
      <c r="L3868" s="24">
        <v>41841.44326388889</v>
      </c>
      <c r="M3868" s="27">
        <f t="shared" si="362"/>
        <v>7</v>
      </c>
      <c r="N3868" s="27">
        <f t="shared" si="363"/>
        <v>2014</v>
      </c>
      <c r="O3868" s="25" t="str">
        <f t="shared" si="364"/>
        <v>Jul</v>
      </c>
      <c r="P3868" s="19">
        <f t="shared" si="365"/>
        <v>41881.020833333328</v>
      </c>
      <c r="Q3868" t="b">
        <v>0</v>
      </c>
      <c r="R3868">
        <v>2</v>
      </c>
      <c r="S3868" t="b">
        <v>0</v>
      </c>
      <c r="T3868" t="s">
        <v>8271</v>
      </c>
      <c r="U3868" s="8">
        <v>5.4999999999999997E-3</v>
      </c>
      <c r="V3868" s="17">
        <f t="shared" si="360"/>
        <v>5.5</v>
      </c>
      <c r="W3868" t="s">
        <v>8317</v>
      </c>
      <c r="X3868" t="s">
        <v>8318</v>
      </c>
    </row>
    <row r="3869" spans="1:24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21">
        <f t="shared" si="361"/>
        <v>42402.738668981481</v>
      </c>
      <c r="L3869" s="24">
        <v>42402.738668981481</v>
      </c>
      <c r="M3869" s="27">
        <f t="shared" si="362"/>
        <v>2</v>
      </c>
      <c r="N3869" s="27">
        <f t="shared" si="363"/>
        <v>2016</v>
      </c>
      <c r="O3869" s="25" t="str">
        <f t="shared" si="364"/>
        <v>Feb</v>
      </c>
      <c r="P3869" s="19">
        <f t="shared" si="365"/>
        <v>42451.936805555553</v>
      </c>
      <c r="Q3869" t="b">
        <v>0</v>
      </c>
      <c r="R3869">
        <v>5</v>
      </c>
      <c r="S3869" t="b">
        <v>0</v>
      </c>
      <c r="T3869" t="s">
        <v>8271</v>
      </c>
      <c r="U3869" s="8">
        <v>0.1255</v>
      </c>
      <c r="V3869" s="17">
        <f t="shared" si="360"/>
        <v>50.2</v>
      </c>
      <c r="W3869" t="s">
        <v>8317</v>
      </c>
      <c r="X3869" t="s">
        <v>8318</v>
      </c>
    </row>
    <row r="3870" spans="1:24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21">
        <f t="shared" si="361"/>
        <v>42509.605775462966</v>
      </c>
      <c r="L3870" s="24">
        <v>42509.605775462966</v>
      </c>
      <c r="M3870" s="27">
        <f t="shared" si="362"/>
        <v>5</v>
      </c>
      <c r="N3870" s="27">
        <f t="shared" si="363"/>
        <v>2016</v>
      </c>
      <c r="O3870" s="25" t="str">
        <f t="shared" si="364"/>
        <v>May</v>
      </c>
      <c r="P3870" s="19">
        <f t="shared" si="365"/>
        <v>42539.605775462966</v>
      </c>
      <c r="Q3870" t="b">
        <v>0</v>
      </c>
      <c r="R3870">
        <v>1</v>
      </c>
      <c r="S3870" t="b">
        <v>0</v>
      </c>
      <c r="T3870" t="s">
        <v>8305</v>
      </c>
      <c r="U3870" s="8">
        <v>2E-3</v>
      </c>
      <c r="V3870" s="17">
        <f t="shared" si="360"/>
        <v>10</v>
      </c>
      <c r="W3870" t="s">
        <v>8317</v>
      </c>
      <c r="X3870" t="s">
        <v>8359</v>
      </c>
    </row>
    <row r="3871" spans="1:24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21">
        <f t="shared" si="361"/>
        <v>41865.45144675926</v>
      </c>
      <c r="L3871" s="24">
        <v>41865.45144675926</v>
      </c>
      <c r="M3871" s="27">
        <f t="shared" si="362"/>
        <v>8</v>
      </c>
      <c r="N3871" s="27">
        <f t="shared" si="363"/>
        <v>2014</v>
      </c>
      <c r="O3871" s="25" t="str">
        <f t="shared" si="364"/>
        <v>Aug</v>
      </c>
      <c r="P3871" s="19">
        <f t="shared" si="365"/>
        <v>41890.45144675926</v>
      </c>
      <c r="Q3871" t="b">
        <v>0</v>
      </c>
      <c r="R3871">
        <v>15</v>
      </c>
      <c r="S3871" t="b">
        <v>0</v>
      </c>
      <c r="T3871" t="s">
        <v>8305</v>
      </c>
      <c r="U3871" s="8">
        <v>3.44748684310884E-2</v>
      </c>
      <c r="V3871" s="17">
        <f t="shared" si="360"/>
        <v>30.133333333333333</v>
      </c>
      <c r="W3871" t="s">
        <v>8317</v>
      </c>
      <c r="X3871" t="s">
        <v>8359</v>
      </c>
    </row>
    <row r="3872" spans="1:24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21">
        <f t="shared" si="361"/>
        <v>42047.516111111108</v>
      </c>
      <c r="L3872" s="24">
        <v>42047.516111111108</v>
      </c>
      <c r="M3872" s="27">
        <f t="shared" si="362"/>
        <v>2</v>
      </c>
      <c r="N3872" s="27">
        <f t="shared" si="363"/>
        <v>2015</v>
      </c>
      <c r="O3872" s="25" t="str">
        <f t="shared" si="364"/>
        <v>Feb</v>
      </c>
      <c r="P3872" s="19">
        <f t="shared" si="365"/>
        <v>42076.924305555549</v>
      </c>
      <c r="Q3872" t="b">
        <v>0</v>
      </c>
      <c r="R3872">
        <v>10</v>
      </c>
      <c r="S3872" t="b">
        <v>0</v>
      </c>
      <c r="T3872" t="s">
        <v>8305</v>
      </c>
      <c r="U3872" s="8">
        <v>0.15</v>
      </c>
      <c r="V3872" s="17">
        <f t="shared" si="360"/>
        <v>150</v>
      </c>
      <c r="W3872" t="s">
        <v>8317</v>
      </c>
      <c r="X3872" t="s">
        <v>8359</v>
      </c>
    </row>
    <row r="3873" spans="1:24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21">
        <f t="shared" si="361"/>
        <v>41792.963865740741</v>
      </c>
      <c r="L3873" s="24">
        <v>41792.963865740741</v>
      </c>
      <c r="M3873" s="27">
        <f t="shared" si="362"/>
        <v>6</v>
      </c>
      <c r="N3873" s="27">
        <f t="shared" si="363"/>
        <v>2014</v>
      </c>
      <c r="O3873" s="25" t="str">
        <f t="shared" si="364"/>
        <v>Jun</v>
      </c>
      <c r="P3873" s="19">
        <f t="shared" si="365"/>
        <v>41822.963865740741</v>
      </c>
      <c r="Q3873" t="b">
        <v>0</v>
      </c>
      <c r="R3873">
        <v>3</v>
      </c>
      <c r="S3873" t="b">
        <v>0</v>
      </c>
      <c r="T3873" t="s">
        <v>8305</v>
      </c>
      <c r="U3873" s="8">
        <v>2.6666666666666668E-2</v>
      </c>
      <c r="V3873" s="17">
        <f t="shared" si="360"/>
        <v>13.333333333333334</v>
      </c>
      <c r="W3873" t="s">
        <v>8317</v>
      </c>
      <c r="X3873" t="s">
        <v>8359</v>
      </c>
    </row>
    <row r="3874" spans="1:24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21">
        <f t="shared" si="361"/>
        <v>42763.572337962956</v>
      </c>
      <c r="L3874" s="24">
        <v>42763.572337962964</v>
      </c>
      <c r="M3874" s="27">
        <f t="shared" si="362"/>
        <v>1</v>
      </c>
      <c r="N3874" s="27">
        <f t="shared" si="363"/>
        <v>2017</v>
      </c>
      <c r="O3874" s="25" t="str">
        <f t="shared" si="364"/>
        <v>Jan</v>
      </c>
      <c r="P3874" s="19">
        <f t="shared" si="365"/>
        <v>42823.530671296299</v>
      </c>
      <c r="Q3874" t="b">
        <v>0</v>
      </c>
      <c r="R3874">
        <v>0</v>
      </c>
      <c r="S3874" t="b">
        <v>0</v>
      </c>
      <c r="T3874" t="s">
        <v>8305</v>
      </c>
      <c r="U3874" s="8">
        <v>0</v>
      </c>
      <c r="V3874" s="17" t="e">
        <f t="shared" si="360"/>
        <v>#DIV/0!</v>
      </c>
      <c r="W3874" t="s">
        <v>8317</v>
      </c>
      <c r="X3874" t="s">
        <v>8359</v>
      </c>
    </row>
    <row r="3875" spans="1:24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21">
        <f t="shared" si="361"/>
        <v>42179.9374537037</v>
      </c>
      <c r="L3875" s="24">
        <v>42179.9374537037</v>
      </c>
      <c r="M3875" s="27">
        <f t="shared" si="362"/>
        <v>6</v>
      </c>
      <c r="N3875" s="27">
        <f t="shared" si="363"/>
        <v>2015</v>
      </c>
      <c r="O3875" s="25" t="str">
        <f t="shared" si="364"/>
        <v>Jun</v>
      </c>
      <c r="P3875" s="19">
        <f t="shared" si="365"/>
        <v>42229.9374537037</v>
      </c>
      <c r="Q3875" t="b">
        <v>0</v>
      </c>
      <c r="R3875">
        <v>0</v>
      </c>
      <c r="S3875" t="b">
        <v>0</v>
      </c>
      <c r="T3875" t="s">
        <v>8305</v>
      </c>
      <c r="U3875" s="8">
        <v>0</v>
      </c>
      <c r="V3875" s="17" t="e">
        <f t="shared" si="360"/>
        <v>#DIV/0!</v>
      </c>
      <c r="W3875" t="s">
        <v>8317</v>
      </c>
      <c r="X3875" t="s">
        <v>8359</v>
      </c>
    </row>
    <row r="3876" spans="1:24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21">
        <f t="shared" si="361"/>
        <v>42255.487673611111</v>
      </c>
      <c r="L3876" s="24">
        <v>42255.487673611111</v>
      </c>
      <c r="M3876" s="27">
        <f t="shared" si="362"/>
        <v>9</v>
      </c>
      <c r="N3876" s="27">
        <f t="shared" si="363"/>
        <v>2015</v>
      </c>
      <c r="O3876" s="25" t="str">
        <f t="shared" si="364"/>
        <v>Sep</v>
      </c>
      <c r="P3876" s="19">
        <f t="shared" si="365"/>
        <v>42285.487673611111</v>
      </c>
      <c r="Q3876" t="b">
        <v>0</v>
      </c>
      <c r="R3876">
        <v>0</v>
      </c>
      <c r="S3876" t="b">
        <v>0</v>
      </c>
      <c r="T3876" t="s">
        <v>8305</v>
      </c>
      <c r="U3876" s="8">
        <v>0</v>
      </c>
      <c r="V3876" s="17" t="e">
        <f t="shared" si="360"/>
        <v>#DIV/0!</v>
      </c>
      <c r="W3876" t="s">
        <v>8317</v>
      </c>
      <c r="X3876" t="s">
        <v>8359</v>
      </c>
    </row>
    <row r="3877" spans="1:24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21">
        <f t="shared" si="361"/>
        <v>42006.808124999996</v>
      </c>
      <c r="L3877" s="24">
        <v>42006.808125000003</v>
      </c>
      <c r="M3877" s="27">
        <f t="shared" si="362"/>
        <v>1</v>
      </c>
      <c r="N3877" s="27">
        <f t="shared" si="363"/>
        <v>2015</v>
      </c>
      <c r="O3877" s="25" t="str">
        <f t="shared" si="364"/>
        <v>Jan</v>
      </c>
      <c r="P3877" s="19">
        <f t="shared" si="365"/>
        <v>42027.833333333336</v>
      </c>
      <c r="Q3877" t="b">
        <v>0</v>
      </c>
      <c r="R3877">
        <v>0</v>
      </c>
      <c r="S3877" t="b">
        <v>0</v>
      </c>
      <c r="T3877" t="s">
        <v>8305</v>
      </c>
      <c r="U3877" s="8">
        <v>0</v>
      </c>
      <c r="V3877" s="17" t="e">
        <f t="shared" si="360"/>
        <v>#DIV/0!</v>
      </c>
      <c r="W3877" t="s">
        <v>8317</v>
      </c>
      <c r="X3877" t="s">
        <v>8359</v>
      </c>
    </row>
    <row r="3878" spans="1:24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21">
        <f t="shared" si="361"/>
        <v>42615.138483796291</v>
      </c>
      <c r="L3878" s="24">
        <v>42615.138483796298</v>
      </c>
      <c r="M3878" s="27">
        <f t="shared" si="362"/>
        <v>9</v>
      </c>
      <c r="N3878" s="27">
        <f t="shared" si="363"/>
        <v>2016</v>
      </c>
      <c r="O3878" s="25" t="str">
        <f t="shared" si="364"/>
        <v>Sep</v>
      </c>
      <c r="P3878" s="19">
        <f t="shared" si="365"/>
        <v>42616.208333333336</v>
      </c>
      <c r="Q3878" t="b">
        <v>0</v>
      </c>
      <c r="R3878">
        <v>46</v>
      </c>
      <c r="S3878" t="b">
        <v>0</v>
      </c>
      <c r="T3878" t="s">
        <v>8305</v>
      </c>
      <c r="U3878" s="8">
        <v>0.52794871794871789</v>
      </c>
      <c r="V3878" s="17">
        <f t="shared" si="360"/>
        <v>44.760869565217391</v>
      </c>
      <c r="W3878" t="s">
        <v>8317</v>
      </c>
      <c r="X3878" t="s">
        <v>8359</v>
      </c>
    </row>
    <row r="3879" spans="1:24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21">
        <f t="shared" si="361"/>
        <v>42372.415833333333</v>
      </c>
      <c r="L3879" s="24">
        <v>42372.415833333333</v>
      </c>
      <c r="M3879" s="27">
        <f t="shared" si="362"/>
        <v>1</v>
      </c>
      <c r="N3879" s="27">
        <f t="shared" si="363"/>
        <v>2016</v>
      </c>
      <c r="O3879" s="25" t="str">
        <f t="shared" si="364"/>
        <v>Jan</v>
      </c>
      <c r="P3879" s="19">
        <f t="shared" si="365"/>
        <v>42402.415833333333</v>
      </c>
      <c r="Q3879" t="b">
        <v>0</v>
      </c>
      <c r="R3879">
        <v>14</v>
      </c>
      <c r="S3879" t="b">
        <v>0</v>
      </c>
      <c r="T3879" t="s">
        <v>8305</v>
      </c>
      <c r="U3879" s="8">
        <v>4.9639999999999997E-2</v>
      </c>
      <c r="V3879" s="17">
        <f t="shared" si="360"/>
        <v>88.642857142857139</v>
      </c>
      <c r="W3879" t="s">
        <v>8317</v>
      </c>
      <c r="X3879" t="s">
        <v>8359</v>
      </c>
    </row>
    <row r="3880" spans="1:24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21">
        <f t="shared" si="361"/>
        <v>42682.469351851854</v>
      </c>
      <c r="L3880" s="24">
        <v>42682.469351851854</v>
      </c>
      <c r="M3880" s="27">
        <f t="shared" si="362"/>
        <v>11</v>
      </c>
      <c r="N3880" s="27">
        <f t="shared" si="363"/>
        <v>2016</v>
      </c>
      <c r="O3880" s="25" t="str">
        <f t="shared" si="364"/>
        <v>Nov</v>
      </c>
      <c r="P3880" s="19">
        <f t="shared" si="365"/>
        <v>42712.469351851854</v>
      </c>
      <c r="Q3880" t="b">
        <v>0</v>
      </c>
      <c r="R3880">
        <v>1</v>
      </c>
      <c r="S3880" t="b">
        <v>0</v>
      </c>
      <c r="T3880" t="s">
        <v>8305</v>
      </c>
      <c r="U3880" s="8">
        <v>5.5555555555555556E-4</v>
      </c>
      <c r="V3880" s="17">
        <f t="shared" si="360"/>
        <v>10</v>
      </c>
      <c r="W3880" t="s">
        <v>8317</v>
      </c>
      <c r="X3880" t="s">
        <v>8359</v>
      </c>
    </row>
    <row r="3881" spans="1:24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21">
        <f t="shared" si="361"/>
        <v>42154.610486111109</v>
      </c>
      <c r="L3881" s="24">
        <v>42154.610486111109</v>
      </c>
      <c r="M3881" s="27">
        <f t="shared" si="362"/>
        <v>5</v>
      </c>
      <c r="N3881" s="27">
        <f t="shared" si="363"/>
        <v>2015</v>
      </c>
      <c r="O3881" s="25" t="str">
        <f t="shared" si="364"/>
        <v>May</v>
      </c>
      <c r="P3881" s="19">
        <f t="shared" si="365"/>
        <v>42184.957638888889</v>
      </c>
      <c r="Q3881" t="b">
        <v>0</v>
      </c>
      <c r="R3881">
        <v>0</v>
      </c>
      <c r="S3881" t="b">
        <v>0</v>
      </c>
      <c r="T3881" t="s">
        <v>8305</v>
      </c>
      <c r="U3881" s="8">
        <v>0</v>
      </c>
      <c r="V3881" s="17" t="e">
        <f t="shared" si="360"/>
        <v>#DIV/0!</v>
      </c>
      <c r="W3881" t="s">
        <v>8317</v>
      </c>
      <c r="X3881" t="s">
        <v>8359</v>
      </c>
    </row>
    <row r="3882" spans="1:24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21">
        <f t="shared" si="361"/>
        <v>41999.652731481481</v>
      </c>
      <c r="L3882" s="24">
        <v>41999.652731481481</v>
      </c>
      <c r="M3882" s="27">
        <f t="shared" si="362"/>
        <v>12</v>
      </c>
      <c r="N3882" s="27">
        <f t="shared" si="363"/>
        <v>2014</v>
      </c>
      <c r="O3882" s="25" t="str">
        <f t="shared" si="364"/>
        <v>Dec</v>
      </c>
      <c r="P3882" s="19">
        <f t="shared" si="365"/>
        <v>42029.652731481481</v>
      </c>
      <c r="Q3882" t="b">
        <v>0</v>
      </c>
      <c r="R3882">
        <v>17</v>
      </c>
      <c r="S3882" t="b">
        <v>0</v>
      </c>
      <c r="T3882" t="s">
        <v>8305</v>
      </c>
      <c r="U3882" s="8">
        <v>0.13066666666666665</v>
      </c>
      <c r="V3882" s="17">
        <f t="shared" si="360"/>
        <v>57.647058823529413</v>
      </c>
      <c r="W3882" t="s">
        <v>8317</v>
      </c>
      <c r="X3882" t="s">
        <v>8359</v>
      </c>
    </row>
    <row r="3883" spans="1:24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21">
        <f t="shared" si="361"/>
        <v>41815.606712962959</v>
      </c>
      <c r="L3883" s="24">
        <v>41815.606712962966</v>
      </c>
      <c r="M3883" s="27">
        <f t="shared" si="362"/>
        <v>6</v>
      </c>
      <c r="N3883" s="27">
        <f t="shared" si="363"/>
        <v>2014</v>
      </c>
      <c r="O3883" s="25" t="str">
        <f t="shared" si="364"/>
        <v>Jun</v>
      </c>
      <c r="P3883" s="19">
        <f t="shared" si="365"/>
        <v>41850.75</v>
      </c>
      <c r="Q3883" t="b">
        <v>0</v>
      </c>
      <c r="R3883">
        <v>1</v>
      </c>
      <c r="S3883" t="b">
        <v>0</v>
      </c>
      <c r="T3883" t="s">
        <v>8305</v>
      </c>
      <c r="U3883" s="8">
        <v>0.05</v>
      </c>
      <c r="V3883" s="17">
        <f t="shared" si="360"/>
        <v>25</v>
      </c>
      <c r="W3883" t="s">
        <v>8317</v>
      </c>
      <c r="X3883" t="s">
        <v>8359</v>
      </c>
    </row>
    <row r="3884" spans="1:24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21">
        <f t="shared" si="361"/>
        <v>42755.810173611106</v>
      </c>
      <c r="L3884" s="24">
        <v>42755.810173611113</v>
      </c>
      <c r="M3884" s="27">
        <f t="shared" si="362"/>
        <v>1</v>
      </c>
      <c r="N3884" s="27">
        <f t="shared" si="363"/>
        <v>2017</v>
      </c>
      <c r="O3884" s="25" t="str">
        <f t="shared" si="364"/>
        <v>Jan</v>
      </c>
      <c r="P3884" s="19">
        <f t="shared" si="365"/>
        <v>42785.810173611106</v>
      </c>
      <c r="Q3884" t="b">
        <v>0</v>
      </c>
      <c r="R3884">
        <v>0</v>
      </c>
      <c r="S3884" t="b">
        <v>0</v>
      </c>
      <c r="T3884" t="s">
        <v>8305</v>
      </c>
      <c r="U3884" s="8">
        <v>0</v>
      </c>
      <c r="V3884" s="17" t="e">
        <f t="shared" si="360"/>
        <v>#DIV/0!</v>
      </c>
      <c r="W3884" t="s">
        <v>8317</v>
      </c>
      <c r="X3884" t="s">
        <v>8359</v>
      </c>
    </row>
    <row r="3885" spans="1:24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21">
        <f t="shared" si="361"/>
        <v>42373.77511574074</v>
      </c>
      <c r="L3885" s="24">
        <v>42373.77511574074</v>
      </c>
      <c r="M3885" s="27">
        <f t="shared" si="362"/>
        <v>1</v>
      </c>
      <c r="N3885" s="27">
        <f t="shared" si="363"/>
        <v>2016</v>
      </c>
      <c r="O3885" s="25" t="str">
        <f t="shared" si="364"/>
        <v>Jan</v>
      </c>
      <c r="P3885" s="19">
        <f t="shared" si="365"/>
        <v>42400.752083333333</v>
      </c>
      <c r="Q3885" t="b">
        <v>0</v>
      </c>
      <c r="R3885">
        <v>0</v>
      </c>
      <c r="S3885" t="b">
        <v>0</v>
      </c>
      <c r="T3885" t="s">
        <v>8305</v>
      </c>
      <c r="U3885" s="8">
        <v>0</v>
      </c>
      <c r="V3885" s="17" t="e">
        <f t="shared" si="360"/>
        <v>#DIV/0!</v>
      </c>
      <c r="W3885" t="s">
        <v>8317</v>
      </c>
      <c r="X3885" t="s">
        <v>8359</v>
      </c>
    </row>
    <row r="3886" spans="1:24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21">
        <f t="shared" si="361"/>
        <v>41854.394317129627</v>
      </c>
      <c r="L3886" s="24">
        <v>41854.394317129627</v>
      </c>
      <c r="M3886" s="27">
        <f t="shared" si="362"/>
        <v>8</v>
      </c>
      <c r="N3886" s="27">
        <f t="shared" si="363"/>
        <v>2014</v>
      </c>
      <c r="O3886" s="25" t="str">
        <f t="shared" si="364"/>
        <v>Aug</v>
      </c>
      <c r="P3886" s="19">
        <f t="shared" si="365"/>
        <v>41884.394317129627</v>
      </c>
      <c r="Q3886" t="b">
        <v>0</v>
      </c>
      <c r="R3886">
        <v>0</v>
      </c>
      <c r="S3886" t="b">
        <v>0</v>
      </c>
      <c r="T3886" t="s">
        <v>8305</v>
      </c>
      <c r="U3886" s="8">
        <v>0</v>
      </c>
      <c r="V3886" s="17" t="e">
        <f t="shared" si="360"/>
        <v>#DIV/0!</v>
      </c>
      <c r="W3886" t="s">
        <v>8317</v>
      </c>
      <c r="X3886" t="s">
        <v>8359</v>
      </c>
    </row>
    <row r="3887" spans="1:24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21">
        <f t="shared" si="361"/>
        <v>42065.583240740736</v>
      </c>
      <c r="L3887" s="24">
        <v>42065.583240740743</v>
      </c>
      <c r="M3887" s="27">
        <f t="shared" si="362"/>
        <v>3</v>
      </c>
      <c r="N3887" s="27">
        <f t="shared" si="363"/>
        <v>2015</v>
      </c>
      <c r="O3887" s="25" t="str">
        <f t="shared" si="364"/>
        <v>Mar</v>
      </c>
      <c r="P3887" s="19">
        <f t="shared" si="365"/>
        <v>42090.541574074072</v>
      </c>
      <c r="Q3887" t="b">
        <v>0</v>
      </c>
      <c r="R3887">
        <v>0</v>
      </c>
      <c r="S3887" t="b">
        <v>0</v>
      </c>
      <c r="T3887" t="s">
        <v>8305</v>
      </c>
      <c r="U3887" s="8">
        <v>0</v>
      </c>
      <c r="V3887" s="17" t="e">
        <f t="shared" si="360"/>
        <v>#DIV/0!</v>
      </c>
      <c r="W3887" t="s">
        <v>8317</v>
      </c>
      <c r="X3887" t="s">
        <v>8359</v>
      </c>
    </row>
    <row r="3888" spans="1:24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21">
        <f t="shared" si="361"/>
        <v>42469.742951388886</v>
      </c>
      <c r="L3888" s="24">
        <v>42469.742951388886</v>
      </c>
      <c r="M3888" s="27">
        <f t="shared" si="362"/>
        <v>4</v>
      </c>
      <c r="N3888" s="27">
        <f t="shared" si="363"/>
        <v>2016</v>
      </c>
      <c r="O3888" s="25" t="str">
        <f t="shared" si="364"/>
        <v>Apr</v>
      </c>
      <c r="P3888" s="19">
        <f t="shared" si="365"/>
        <v>42499.742951388886</v>
      </c>
      <c r="Q3888" t="b">
        <v>0</v>
      </c>
      <c r="R3888">
        <v>0</v>
      </c>
      <c r="S3888" t="b">
        <v>0</v>
      </c>
      <c r="T3888" t="s">
        <v>8305</v>
      </c>
      <c r="U3888" s="8">
        <v>0</v>
      </c>
      <c r="V3888" s="17" t="e">
        <f t="shared" si="360"/>
        <v>#DIV/0!</v>
      </c>
      <c r="W3888" t="s">
        <v>8317</v>
      </c>
      <c r="X3888" t="s">
        <v>8359</v>
      </c>
    </row>
    <row r="3889" spans="1:24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21">
        <f t="shared" si="361"/>
        <v>41954.019699074073</v>
      </c>
      <c r="L3889" s="24">
        <v>41954.019699074073</v>
      </c>
      <c r="M3889" s="27">
        <f t="shared" si="362"/>
        <v>11</v>
      </c>
      <c r="N3889" s="27">
        <f t="shared" si="363"/>
        <v>2014</v>
      </c>
      <c r="O3889" s="25" t="str">
        <f t="shared" si="364"/>
        <v>Nov</v>
      </c>
      <c r="P3889" s="19">
        <f t="shared" si="365"/>
        <v>41984.019699074073</v>
      </c>
      <c r="Q3889" t="b">
        <v>0</v>
      </c>
      <c r="R3889">
        <v>2</v>
      </c>
      <c r="S3889" t="b">
        <v>0</v>
      </c>
      <c r="T3889" t="s">
        <v>8305</v>
      </c>
      <c r="U3889" s="8">
        <v>1.7500000000000002E-2</v>
      </c>
      <c r="V3889" s="17">
        <f t="shared" si="360"/>
        <v>17.5</v>
      </c>
      <c r="W3889" t="s">
        <v>8317</v>
      </c>
      <c r="X3889" t="s">
        <v>8359</v>
      </c>
    </row>
    <row r="3890" spans="1:24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21">
        <f t="shared" si="361"/>
        <v>42079.649641203701</v>
      </c>
      <c r="L3890" s="24">
        <v>42079.649641203701</v>
      </c>
      <c r="M3890" s="27">
        <f t="shared" si="362"/>
        <v>3</v>
      </c>
      <c r="N3890" s="27">
        <f t="shared" si="363"/>
        <v>2015</v>
      </c>
      <c r="O3890" s="25" t="str">
        <f t="shared" si="364"/>
        <v>Mar</v>
      </c>
      <c r="P3890" s="19">
        <f t="shared" si="365"/>
        <v>42125.708333333336</v>
      </c>
      <c r="Q3890" t="b">
        <v>0</v>
      </c>
      <c r="R3890">
        <v>14</v>
      </c>
      <c r="S3890" t="b">
        <v>0</v>
      </c>
      <c r="T3890" t="s">
        <v>8271</v>
      </c>
      <c r="U3890" s="8">
        <v>0.27100000000000002</v>
      </c>
      <c r="V3890" s="17">
        <f t="shared" si="360"/>
        <v>38.714285714285715</v>
      </c>
      <c r="W3890" t="s">
        <v>8317</v>
      </c>
      <c r="X3890" t="s">
        <v>8318</v>
      </c>
    </row>
    <row r="3891" spans="1:24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21">
        <f t="shared" si="361"/>
        <v>42762.337476851848</v>
      </c>
      <c r="L3891" s="24">
        <v>42762.337476851855</v>
      </c>
      <c r="M3891" s="27">
        <f t="shared" si="362"/>
        <v>1</v>
      </c>
      <c r="N3891" s="27">
        <f t="shared" si="363"/>
        <v>2017</v>
      </c>
      <c r="O3891" s="25" t="str">
        <f t="shared" si="364"/>
        <v>Jan</v>
      </c>
      <c r="P3891" s="19">
        <f t="shared" si="365"/>
        <v>42792.337476851848</v>
      </c>
      <c r="Q3891" t="b">
        <v>0</v>
      </c>
      <c r="R3891">
        <v>9</v>
      </c>
      <c r="S3891" t="b">
        <v>0</v>
      </c>
      <c r="T3891" t="s">
        <v>8271</v>
      </c>
      <c r="U3891" s="8">
        <v>1.4749999999999999E-2</v>
      </c>
      <c r="V3891" s="17">
        <f t="shared" si="360"/>
        <v>13.111111111111111</v>
      </c>
      <c r="W3891" t="s">
        <v>8317</v>
      </c>
      <c r="X3891" t="s">
        <v>8318</v>
      </c>
    </row>
    <row r="3892" spans="1:24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21">
        <f t="shared" si="361"/>
        <v>41976.796643518515</v>
      </c>
      <c r="L3892" s="24">
        <v>41976.796643518515</v>
      </c>
      <c r="M3892" s="27">
        <f t="shared" si="362"/>
        <v>12</v>
      </c>
      <c r="N3892" s="27">
        <f t="shared" si="363"/>
        <v>2014</v>
      </c>
      <c r="O3892" s="25" t="str">
        <f t="shared" si="364"/>
        <v>Dec</v>
      </c>
      <c r="P3892" s="19">
        <f t="shared" si="365"/>
        <v>42008.768055555549</v>
      </c>
      <c r="Q3892" t="b">
        <v>0</v>
      </c>
      <c r="R3892">
        <v>8</v>
      </c>
      <c r="S3892" t="b">
        <v>0</v>
      </c>
      <c r="T3892" t="s">
        <v>8271</v>
      </c>
      <c r="U3892" s="8">
        <v>0.16826666666666668</v>
      </c>
      <c r="V3892" s="17">
        <f t="shared" si="360"/>
        <v>315.5</v>
      </c>
      <c r="W3892" t="s">
        <v>8317</v>
      </c>
      <c r="X3892" t="s">
        <v>8318</v>
      </c>
    </row>
    <row r="3893" spans="1:24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21">
        <f t="shared" si="361"/>
        <v>42171.55027777778</v>
      </c>
      <c r="L3893" s="24">
        <v>42171.55027777778</v>
      </c>
      <c r="M3893" s="27">
        <f t="shared" si="362"/>
        <v>6</v>
      </c>
      <c r="N3893" s="27">
        <f t="shared" si="363"/>
        <v>2015</v>
      </c>
      <c r="O3893" s="25" t="str">
        <f t="shared" si="364"/>
        <v>Jun</v>
      </c>
      <c r="P3893" s="19">
        <f t="shared" si="365"/>
        <v>42231.55027777778</v>
      </c>
      <c r="Q3893" t="b">
        <v>0</v>
      </c>
      <c r="R3893">
        <v>7</v>
      </c>
      <c r="S3893" t="b">
        <v>0</v>
      </c>
      <c r="T3893" t="s">
        <v>8271</v>
      </c>
      <c r="U3893" s="8">
        <v>0.32500000000000001</v>
      </c>
      <c r="V3893" s="17">
        <f t="shared" si="360"/>
        <v>37.142857142857146</v>
      </c>
      <c r="W3893" t="s">
        <v>8317</v>
      </c>
      <c r="X3893" t="s">
        <v>8318</v>
      </c>
    </row>
    <row r="3894" spans="1:24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21">
        <f t="shared" si="361"/>
        <v>42055.924120370364</v>
      </c>
      <c r="L3894" s="24">
        <v>42055.924120370371</v>
      </c>
      <c r="M3894" s="27">
        <f t="shared" si="362"/>
        <v>2</v>
      </c>
      <c r="N3894" s="27">
        <f t="shared" si="363"/>
        <v>2015</v>
      </c>
      <c r="O3894" s="25" t="str">
        <f t="shared" si="364"/>
        <v>Feb</v>
      </c>
      <c r="P3894" s="19">
        <f t="shared" si="365"/>
        <v>42085.999305555553</v>
      </c>
      <c r="Q3894" t="b">
        <v>0</v>
      </c>
      <c r="R3894">
        <v>0</v>
      </c>
      <c r="S3894" t="b">
        <v>0</v>
      </c>
      <c r="T3894" t="s">
        <v>8271</v>
      </c>
      <c r="U3894" s="8">
        <v>0</v>
      </c>
      <c r="V3894" s="17" t="e">
        <f t="shared" si="360"/>
        <v>#DIV/0!</v>
      </c>
      <c r="W3894" t="s">
        <v>8317</v>
      </c>
      <c r="X3894" t="s">
        <v>8318</v>
      </c>
    </row>
    <row r="3895" spans="1:24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21">
        <f t="shared" si="361"/>
        <v>41867.443946759253</v>
      </c>
      <c r="L3895" s="24">
        <v>41867.44394675926</v>
      </c>
      <c r="M3895" s="27">
        <f t="shared" si="362"/>
        <v>8</v>
      </c>
      <c r="N3895" s="27">
        <f t="shared" si="363"/>
        <v>2014</v>
      </c>
      <c r="O3895" s="25" t="str">
        <f t="shared" si="364"/>
        <v>Aug</v>
      </c>
      <c r="P3895" s="19">
        <f t="shared" si="365"/>
        <v>41875.083333333328</v>
      </c>
      <c r="Q3895" t="b">
        <v>0</v>
      </c>
      <c r="R3895">
        <v>84</v>
      </c>
      <c r="S3895" t="b">
        <v>0</v>
      </c>
      <c r="T3895" t="s">
        <v>8271</v>
      </c>
      <c r="U3895" s="8">
        <v>0.2155</v>
      </c>
      <c r="V3895" s="17">
        <f t="shared" si="360"/>
        <v>128.27380952380952</v>
      </c>
      <c r="W3895" t="s">
        <v>8317</v>
      </c>
      <c r="X3895" t="s">
        <v>8318</v>
      </c>
    </row>
    <row r="3896" spans="1:24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21">
        <f t="shared" si="361"/>
        <v>41779.449537037035</v>
      </c>
      <c r="L3896" s="24">
        <v>41779.449537037035</v>
      </c>
      <c r="M3896" s="27">
        <f t="shared" si="362"/>
        <v>5</v>
      </c>
      <c r="N3896" s="27">
        <f t="shared" si="363"/>
        <v>2014</v>
      </c>
      <c r="O3896" s="25" t="str">
        <f t="shared" si="364"/>
        <v>May</v>
      </c>
      <c r="P3896" s="19">
        <f t="shared" si="365"/>
        <v>41821.041666666664</v>
      </c>
      <c r="Q3896" t="b">
        <v>0</v>
      </c>
      <c r="R3896">
        <v>11</v>
      </c>
      <c r="S3896" t="b">
        <v>0</v>
      </c>
      <c r="T3896" t="s">
        <v>8271</v>
      </c>
      <c r="U3896" s="8">
        <v>3.4666666666666665E-2</v>
      </c>
      <c r="V3896" s="17">
        <f t="shared" si="360"/>
        <v>47.272727272727273</v>
      </c>
      <c r="W3896" t="s">
        <v>8317</v>
      </c>
      <c r="X3896" t="s">
        <v>8318</v>
      </c>
    </row>
    <row r="3897" spans="1:24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21">
        <f t="shared" si="361"/>
        <v>42679.750138888885</v>
      </c>
      <c r="L3897" s="24">
        <v>42679.750138888892</v>
      </c>
      <c r="M3897" s="27">
        <f t="shared" si="362"/>
        <v>11</v>
      </c>
      <c r="N3897" s="27">
        <f t="shared" si="363"/>
        <v>2016</v>
      </c>
      <c r="O3897" s="25" t="str">
        <f t="shared" si="364"/>
        <v>Nov</v>
      </c>
      <c r="P3897" s="19">
        <f t="shared" si="365"/>
        <v>42709.999305555553</v>
      </c>
      <c r="Q3897" t="b">
        <v>0</v>
      </c>
      <c r="R3897">
        <v>1</v>
      </c>
      <c r="S3897" t="b">
        <v>0</v>
      </c>
      <c r="T3897" t="s">
        <v>8271</v>
      </c>
      <c r="U3897" s="8">
        <v>0.05</v>
      </c>
      <c r="V3897" s="17">
        <f t="shared" si="360"/>
        <v>50</v>
      </c>
      <c r="W3897" t="s">
        <v>8317</v>
      </c>
      <c r="X3897" t="s">
        <v>8318</v>
      </c>
    </row>
    <row r="3898" spans="1:24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21">
        <f t="shared" si="361"/>
        <v>42032.041875000003</v>
      </c>
      <c r="L3898" s="24">
        <v>42032.041875000003</v>
      </c>
      <c r="M3898" s="27">
        <f t="shared" si="362"/>
        <v>1</v>
      </c>
      <c r="N3898" s="27">
        <f t="shared" si="363"/>
        <v>2015</v>
      </c>
      <c r="O3898" s="25" t="str">
        <f t="shared" si="364"/>
        <v>Jan</v>
      </c>
      <c r="P3898" s="19">
        <f t="shared" si="365"/>
        <v>42063.041875000003</v>
      </c>
      <c r="Q3898" t="b">
        <v>0</v>
      </c>
      <c r="R3898">
        <v>4</v>
      </c>
      <c r="S3898" t="b">
        <v>0</v>
      </c>
      <c r="T3898" t="s">
        <v>8271</v>
      </c>
      <c r="U3898" s="8">
        <v>0.10625</v>
      </c>
      <c r="V3898" s="17">
        <f t="shared" si="360"/>
        <v>42.5</v>
      </c>
      <c r="W3898" t="s">
        <v>8317</v>
      </c>
      <c r="X3898" t="s">
        <v>8318</v>
      </c>
    </row>
    <row r="3899" spans="1:24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21">
        <f t="shared" si="361"/>
        <v>41792.983541666668</v>
      </c>
      <c r="L3899" s="24">
        <v>41792.983541666668</v>
      </c>
      <c r="M3899" s="27">
        <f t="shared" si="362"/>
        <v>6</v>
      </c>
      <c r="N3899" s="27">
        <f t="shared" si="363"/>
        <v>2014</v>
      </c>
      <c r="O3899" s="25" t="str">
        <f t="shared" si="364"/>
        <v>Jun</v>
      </c>
      <c r="P3899" s="19">
        <f t="shared" si="365"/>
        <v>41806.983541666668</v>
      </c>
      <c r="Q3899" t="b">
        <v>0</v>
      </c>
      <c r="R3899">
        <v>10</v>
      </c>
      <c r="S3899" t="b">
        <v>0</v>
      </c>
      <c r="T3899" t="s">
        <v>8271</v>
      </c>
      <c r="U3899" s="8">
        <v>0.17599999999999999</v>
      </c>
      <c r="V3899" s="17">
        <f t="shared" si="360"/>
        <v>44</v>
      </c>
      <c r="W3899" t="s">
        <v>8317</v>
      </c>
      <c r="X3899" t="s">
        <v>8318</v>
      </c>
    </row>
    <row r="3900" spans="1:24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21">
        <f t="shared" si="361"/>
        <v>41982.665312499994</v>
      </c>
      <c r="L3900" s="24">
        <v>41982.665312500001</v>
      </c>
      <c r="M3900" s="27">
        <f t="shared" si="362"/>
        <v>12</v>
      </c>
      <c r="N3900" s="27">
        <f t="shared" si="363"/>
        <v>2014</v>
      </c>
      <c r="O3900" s="25" t="str">
        <f t="shared" si="364"/>
        <v>Dec</v>
      </c>
      <c r="P3900" s="19">
        <f t="shared" si="365"/>
        <v>42012.665312499994</v>
      </c>
      <c r="Q3900" t="b">
        <v>0</v>
      </c>
      <c r="R3900">
        <v>16</v>
      </c>
      <c r="S3900" t="b">
        <v>0</v>
      </c>
      <c r="T3900" t="s">
        <v>8271</v>
      </c>
      <c r="U3900" s="8">
        <v>0.3256</v>
      </c>
      <c r="V3900" s="17">
        <f t="shared" si="360"/>
        <v>50.875</v>
      </c>
      <c r="W3900" t="s">
        <v>8317</v>
      </c>
      <c r="X3900" t="s">
        <v>8318</v>
      </c>
    </row>
    <row r="3901" spans="1:24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21">
        <f t="shared" si="361"/>
        <v>42193.273958333331</v>
      </c>
      <c r="L3901" s="24">
        <v>42193.273958333331</v>
      </c>
      <c r="M3901" s="27">
        <f t="shared" si="362"/>
        <v>7</v>
      </c>
      <c r="N3901" s="27">
        <f t="shared" si="363"/>
        <v>2015</v>
      </c>
      <c r="O3901" s="25" t="str">
        <f t="shared" si="364"/>
        <v>Jul</v>
      </c>
      <c r="P3901" s="19">
        <f t="shared" si="365"/>
        <v>42233.458333333336</v>
      </c>
      <c r="Q3901" t="b">
        <v>0</v>
      </c>
      <c r="R3901">
        <v>2</v>
      </c>
      <c r="S3901" t="b">
        <v>0</v>
      </c>
      <c r="T3901" t="s">
        <v>8271</v>
      </c>
      <c r="U3901" s="8">
        <v>1.2500000000000001E-2</v>
      </c>
      <c r="V3901" s="17">
        <f t="shared" si="360"/>
        <v>62.5</v>
      </c>
      <c r="W3901" t="s">
        <v>8317</v>
      </c>
      <c r="X3901" t="s">
        <v>8318</v>
      </c>
    </row>
    <row r="3902" spans="1:24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21">
        <f t="shared" si="361"/>
        <v>41843.566678240742</v>
      </c>
      <c r="L3902" s="24">
        <v>41843.566678240742</v>
      </c>
      <c r="M3902" s="27">
        <f t="shared" si="362"/>
        <v>7</v>
      </c>
      <c r="N3902" s="27">
        <f t="shared" si="363"/>
        <v>2014</v>
      </c>
      <c r="O3902" s="25" t="str">
        <f t="shared" si="364"/>
        <v>Jul</v>
      </c>
      <c r="P3902" s="19">
        <f t="shared" si="365"/>
        <v>41863.566678240742</v>
      </c>
      <c r="Q3902" t="b">
        <v>0</v>
      </c>
      <c r="R3902">
        <v>5</v>
      </c>
      <c r="S3902" t="b">
        <v>0</v>
      </c>
      <c r="T3902" t="s">
        <v>8271</v>
      </c>
      <c r="U3902" s="8">
        <v>5.3999999999999999E-2</v>
      </c>
      <c r="V3902" s="17">
        <f t="shared" si="360"/>
        <v>27</v>
      </c>
      <c r="W3902" t="s">
        <v>8317</v>
      </c>
      <c r="X3902" t="s">
        <v>8318</v>
      </c>
    </row>
    <row r="3903" spans="1:24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21">
        <f t="shared" si="361"/>
        <v>42135.884155092594</v>
      </c>
      <c r="L3903" s="24">
        <v>42135.884155092594</v>
      </c>
      <c r="M3903" s="27">
        <f t="shared" si="362"/>
        <v>5</v>
      </c>
      <c r="N3903" s="27">
        <f t="shared" si="363"/>
        <v>2015</v>
      </c>
      <c r="O3903" s="25" t="str">
        <f t="shared" si="364"/>
        <v>May</v>
      </c>
      <c r="P3903" s="19">
        <f t="shared" si="365"/>
        <v>42165.884155092594</v>
      </c>
      <c r="Q3903" t="b">
        <v>0</v>
      </c>
      <c r="R3903">
        <v>1</v>
      </c>
      <c r="S3903" t="b">
        <v>0</v>
      </c>
      <c r="T3903" t="s">
        <v>8271</v>
      </c>
      <c r="U3903" s="8">
        <v>8.3333333333333332E-3</v>
      </c>
      <c r="V3903" s="17">
        <f t="shared" si="360"/>
        <v>25</v>
      </c>
      <c r="W3903" t="s">
        <v>8317</v>
      </c>
      <c r="X3903" t="s">
        <v>8318</v>
      </c>
    </row>
    <row r="3904" spans="1:24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21">
        <f t="shared" si="361"/>
        <v>42317.618043981478</v>
      </c>
      <c r="L3904" s="24">
        <v>42317.618043981478</v>
      </c>
      <c r="M3904" s="27">
        <f t="shared" si="362"/>
        <v>11</v>
      </c>
      <c r="N3904" s="27">
        <f t="shared" si="363"/>
        <v>2015</v>
      </c>
      <c r="O3904" s="25" t="str">
        <f t="shared" si="364"/>
        <v>Nov</v>
      </c>
      <c r="P3904" s="19">
        <f t="shared" si="365"/>
        <v>42357.618043981478</v>
      </c>
      <c r="Q3904" t="b">
        <v>0</v>
      </c>
      <c r="R3904">
        <v>31</v>
      </c>
      <c r="S3904" t="b">
        <v>0</v>
      </c>
      <c r="T3904" t="s">
        <v>8271</v>
      </c>
      <c r="U3904" s="8">
        <v>0.48833333333333334</v>
      </c>
      <c r="V3904" s="17">
        <f t="shared" si="360"/>
        <v>47.258064516129032</v>
      </c>
      <c r="W3904" t="s">
        <v>8317</v>
      </c>
      <c r="X3904" t="s">
        <v>8318</v>
      </c>
    </row>
    <row r="3905" spans="1:24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21">
        <f t="shared" si="361"/>
        <v>42663.259745370371</v>
      </c>
      <c r="L3905" s="24">
        <v>42663.259745370371</v>
      </c>
      <c r="M3905" s="27">
        <f t="shared" si="362"/>
        <v>10</v>
      </c>
      <c r="N3905" s="27">
        <f t="shared" si="363"/>
        <v>2016</v>
      </c>
      <c r="O3905" s="25" t="str">
        <f t="shared" si="364"/>
        <v>Oct</v>
      </c>
      <c r="P3905" s="19">
        <f t="shared" si="365"/>
        <v>42688.301412037035</v>
      </c>
      <c r="Q3905" t="b">
        <v>0</v>
      </c>
      <c r="R3905">
        <v>0</v>
      </c>
      <c r="S3905" t="b">
        <v>0</v>
      </c>
      <c r="T3905" t="s">
        <v>8271</v>
      </c>
      <c r="U3905" s="8">
        <v>0</v>
      </c>
      <c r="V3905" s="17" t="e">
        <f t="shared" si="360"/>
        <v>#DIV/0!</v>
      </c>
      <c r="W3905" t="s">
        <v>8317</v>
      </c>
      <c r="X3905" t="s">
        <v>8318</v>
      </c>
    </row>
    <row r="3906" spans="1:24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21">
        <f t="shared" si="361"/>
        <v>42185.802835648145</v>
      </c>
      <c r="L3906" s="24">
        <v>42185.802835648145</v>
      </c>
      <c r="M3906" s="27">
        <f t="shared" si="362"/>
        <v>6</v>
      </c>
      <c r="N3906" s="27">
        <f t="shared" si="363"/>
        <v>2015</v>
      </c>
      <c r="O3906" s="25" t="str">
        <f t="shared" si="364"/>
        <v>Jun</v>
      </c>
      <c r="P3906" s="19">
        <f t="shared" si="365"/>
        <v>42230.609722222223</v>
      </c>
      <c r="Q3906" t="b">
        <v>0</v>
      </c>
      <c r="R3906">
        <v>2</v>
      </c>
      <c r="S3906" t="b">
        <v>0</v>
      </c>
      <c r="T3906" t="s">
        <v>8271</v>
      </c>
      <c r="U3906" s="8">
        <v>2.9999999999999997E-4</v>
      </c>
      <c r="V3906" s="17">
        <f t="shared" ref="V3906:V3969" si="366">E3906/R3906</f>
        <v>1.5</v>
      </c>
      <c r="W3906" t="s">
        <v>8317</v>
      </c>
      <c r="X3906" t="s">
        <v>8318</v>
      </c>
    </row>
    <row r="3907" spans="1:24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21">
        <f t="shared" ref="K3907:K3970" si="367">(J3906/86400)+25569+(-5/24)</f>
        <v>42095.020833333336</v>
      </c>
      <c r="L3907" s="24">
        <v>42095.020833333336</v>
      </c>
      <c r="M3907" s="27">
        <f t="shared" ref="M3907:M3970" si="368">MONTH(L3907)</f>
        <v>4</v>
      </c>
      <c r="N3907" s="27">
        <f t="shared" ref="N3907:N3970" si="369">YEAR(L3907)</f>
        <v>2015</v>
      </c>
      <c r="O3907" s="25" t="str">
        <f t="shared" ref="O3907:O3970" si="370">VLOOKUP($M3907,$AI$3:$AJ$14,2,FALSE)</f>
        <v>Apr</v>
      </c>
      <c r="P3907" s="19">
        <f t="shared" ref="P3907:P3970" si="371">(I3906/86400)+25569+(-5/24)</f>
        <v>42109.00277777778</v>
      </c>
      <c r="Q3907" t="b">
        <v>0</v>
      </c>
      <c r="R3907">
        <v>7</v>
      </c>
      <c r="S3907" t="b">
        <v>0</v>
      </c>
      <c r="T3907" t="s">
        <v>8271</v>
      </c>
      <c r="U3907" s="8">
        <v>0.11533333333333333</v>
      </c>
      <c r="V3907" s="17">
        <f t="shared" si="366"/>
        <v>24.714285714285715</v>
      </c>
      <c r="W3907" t="s">
        <v>8317</v>
      </c>
      <c r="X3907" t="s">
        <v>8318</v>
      </c>
    </row>
    <row r="3908" spans="1:24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21">
        <f t="shared" si="367"/>
        <v>42124.415543981479</v>
      </c>
      <c r="L3908" s="24">
        <v>42124.415543981479</v>
      </c>
      <c r="M3908" s="27">
        <f t="shared" si="368"/>
        <v>4</v>
      </c>
      <c r="N3908" s="27">
        <f t="shared" si="369"/>
        <v>2015</v>
      </c>
      <c r="O3908" s="25" t="str">
        <f t="shared" si="370"/>
        <v>Apr</v>
      </c>
      <c r="P3908" s="19">
        <f t="shared" si="371"/>
        <v>42166.749999999993</v>
      </c>
      <c r="Q3908" t="b">
        <v>0</v>
      </c>
      <c r="R3908">
        <v>16</v>
      </c>
      <c r="S3908" t="b">
        <v>0</v>
      </c>
      <c r="T3908" t="s">
        <v>8271</v>
      </c>
      <c r="U3908" s="8">
        <v>0.67333333333333334</v>
      </c>
      <c r="V3908" s="17">
        <f t="shared" si="366"/>
        <v>63.125</v>
      </c>
      <c r="W3908" t="s">
        <v>8317</v>
      </c>
      <c r="X3908" t="s">
        <v>8318</v>
      </c>
    </row>
    <row r="3909" spans="1:24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21">
        <f t="shared" si="367"/>
        <v>42143.709409722222</v>
      </c>
      <c r="L3909" s="24">
        <v>42143.709409722222</v>
      </c>
      <c r="M3909" s="27">
        <f t="shared" si="368"/>
        <v>5</v>
      </c>
      <c r="N3909" s="27">
        <f t="shared" si="369"/>
        <v>2015</v>
      </c>
      <c r="O3909" s="25" t="str">
        <f t="shared" si="370"/>
        <v>May</v>
      </c>
      <c r="P3909" s="19">
        <f t="shared" si="371"/>
        <v>42181.350694444445</v>
      </c>
      <c r="Q3909" t="b">
        <v>0</v>
      </c>
      <c r="R3909">
        <v>4</v>
      </c>
      <c r="S3909" t="b">
        <v>0</v>
      </c>
      <c r="T3909" t="s">
        <v>8271</v>
      </c>
      <c r="U3909" s="8">
        <v>0.153</v>
      </c>
      <c r="V3909" s="17">
        <f t="shared" si="366"/>
        <v>38.25</v>
      </c>
      <c r="W3909" t="s">
        <v>8317</v>
      </c>
      <c r="X3909" t="s">
        <v>8318</v>
      </c>
    </row>
    <row r="3910" spans="1:24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21">
        <f t="shared" si="367"/>
        <v>41906.611180555556</v>
      </c>
      <c r="L3910" s="24">
        <v>41906.611180555556</v>
      </c>
      <c r="M3910" s="27">
        <f t="shared" si="368"/>
        <v>9</v>
      </c>
      <c r="N3910" s="27">
        <f t="shared" si="369"/>
        <v>2014</v>
      </c>
      <c r="O3910" s="25" t="str">
        <f t="shared" si="370"/>
        <v>Sep</v>
      </c>
      <c r="P3910" s="19">
        <f t="shared" si="371"/>
        <v>41938.630555555552</v>
      </c>
      <c r="Q3910" t="b">
        <v>0</v>
      </c>
      <c r="R3910">
        <v>4</v>
      </c>
      <c r="S3910" t="b">
        <v>0</v>
      </c>
      <c r="T3910" t="s">
        <v>8271</v>
      </c>
      <c r="U3910" s="8">
        <v>8.666666666666667E-2</v>
      </c>
      <c r="V3910" s="17">
        <f t="shared" si="366"/>
        <v>16.25</v>
      </c>
      <c r="W3910" t="s">
        <v>8317</v>
      </c>
      <c r="X3910" t="s">
        <v>8318</v>
      </c>
    </row>
    <row r="3911" spans="1:24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21">
        <f t="shared" si="367"/>
        <v>41833.927037037036</v>
      </c>
      <c r="L3911" s="24">
        <v>41833.927037037036</v>
      </c>
      <c r="M3911" s="27">
        <f t="shared" si="368"/>
        <v>7</v>
      </c>
      <c r="N3911" s="27">
        <f t="shared" si="369"/>
        <v>2014</v>
      </c>
      <c r="O3911" s="25" t="str">
        <f t="shared" si="370"/>
        <v>Jul</v>
      </c>
      <c r="P3911" s="19">
        <f t="shared" si="371"/>
        <v>41848.927037037036</v>
      </c>
      <c r="Q3911" t="b">
        <v>0</v>
      </c>
      <c r="R3911">
        <v>4</v>
      </c>
      <c r="S3911" t="b">
        <v>0</v>
      </c>
      <c r="T3911" t="s">
        <v>8271</v>
      </c>
      <c r="U3911" s="8">
        <v>2.2499999999999998E-3</v>
      </c>
      <c r="V3911" s="17">
        <f t="shared" si="366"/>
        <v>33.75</v>
      </c>
      <c r="W3911" t="s">
        <v>8317</v>
      </c>
      <c r="X3911" t="s">
        <v>8318</v>
      </c>
    </row>
    <row r="3912" spans="1:24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21">
        <f t="shared" si="367"/>
        <v>41863.150949074072</v>
      </c>
      <c r="L3912" s="24">
        <v>41863.150949074072</v>
      </c>
      <c r="M3912" s="27">
        <f t="shared" si="368"/>
        <v>8</v>
      </c>
      <c r="N3912" s="27">
        <f t="shared" si="369"/>
        <v>2014</v>
      </c>
      <c r="O3912" s="25" t="str">
        <f t="shared" si="370"/>
        <v>Aug</v>
      </c>
      <c r="P3912" s="19">
        <f t="shared" si="371"/>
        <v>41893.150949074072</v>
      </c>
      <c r="Q3912" t="b">
        <v>0</v>
      </c>
      <c r="R3912">
        <v>3</v>
      </c>
      <c r="S3912" t="b">
        <v>0</v>
      </c>
      <c r="T3912" t="s">
        <v>8271</v>
      </c>
      <c r="U3912" s="8">
        <v>3.0833333333333334E-2</v>
      </c>
      <c r="V3912" s="17">
        <f t="shared" si="366"/>
        <v>61.666666666666664</v>
      </c>
      <c r="W3912" t="s">
        <v>8317</v>
      </c>
      <c r="X3912" t="s">
        <v>8318</v>
      </c>
    </row>
    <row r="3913" spans="1:24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21">
        <f t="shared" si="367"/>
        <v>42224.548576388886</v>
      </c>
      <c r="L3913" s="24">
        <v>42224.548576388886</v>
      </c>
      <c r="M3913" s="27">
        <f t="shared" si="368"/>
        <v>8</v>
      </c>
      <c r="N3913" s="27">
        <f t="shared" si="369"/>
        <v>2015</v>
      </c>
      <c r="O3913" s="25" t="str">
        <f t="shared" si="370"/>
        <v>Aug</v>
      </c>
      <c r="P3913" s="19">
        <f t="shared" si="371"/>
        <v>42254.548576388886</v>
      </c>
      <c r="Q3913" t="b">
        <v>0</v>
      </c>
      <c r="R3913">
        <v>36</v>
      </c>
      <c r="S3913" t="b">
        <v>0</v>
      </c>
      <c r="T3913" t="s">
        <v>8271</v>
      </c>
      <c r="U3913" s="8">
        <v>0.37412499999999999</v>
      </c>
      <c r="V3913" s="17">
        <f t="shared" si="366"/>
        <v>83.138888888888886</v>
      </c>
      <c r="W3913" t="s">
        <v>8317</v>
      </c>
      <c r="X3913" t="s">
        <v>8318</v>
      </c>
    </row>
    <row r="3914" spans="1:24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21">
        <f t="shared" si="367"/>
        <v>41939.603900462964</v>
      </c>
      <c r="L3914" s="24">
        <v>41939.603900462964</v>
      </c>
      <c r="M3914" s="27">
        <f t="shared" si="368"/>
        <v>10</v>
      </c>
      <c r="N3914" s="27">
        <f t="shared" si="369"/>
        <v>2014</v>
      </c>
      <c r="O3914" s="25" t="str">
        <f t="shared" si="370"/>
        <v>Oct</v>
      </c>
      <c r="P3914" s="19">
        <f t="shared" si="371"/>
        <v>41969.645567129628</v>
      </c>
      <c r="Q3914" t="b">
        <v>0</v>
      </c>
      <c r="R3914">
        <v>1</v>
      </c>
      <c r="S3914" t="b">
        <v>0</v>
      </c>
      <c r="T3914" t="s">
        <v>8271</v>
      </c>
      <c r="U3914" s="8">
        <v>6.666666666666667E-5</v>
      </c>
      <c r="V3914" s="17">
        <f t="shared" si="366"/>
        <v>1</v>
      </c>
      <c r="W3914" t="s">
        <v>8317</v>
      </c>
      <c r="X3914" t="s">
        <v>8318</v>
      </c>
    </row>
    <row r="3915" spans="1:24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21">
        <f t="shared" si="367"/>
        <v>42059.061689814807</v>
      </c>
      <c r="L3915" s="24">
        <v>42059.061689814815</v>
      </c>
      <c r="M3915" s="27">
        <f t="shared" si="368"/>
        <v>2</v>
      </c>
      <c r="N3915" s="27">
        <f t="shared" si="369"/>
        <v>2015</v>
      </c>
      <c r="O3915" s="25" t="str">
        <f t="shared" si="370"/>
        <v>Feb</v>
      </c>
      <c r="P3915" s="19">
        <f t="shared" si="371"/>
        <v>42118.982638888883</v>
      </c>
      <c r="Q3915" t="b">
        <v>0</v>
      </c>
      <c r="R3915">
        <v>7</v>
      </c>
      <c r="S3915" t="b">
        <v>0</v>
      </c>
      <c r="T3915" t="s">
        <v>8271</v>
      </c>
      <c r="U3915" s="8">
        <v>0.1</v>
      </c>
      <c r="V3915" s="17">
        <f t="shared" si="366"/>
        <v>142.85714285714286</v>
      </c>
      <c r="W3915" t="s">
        <v>8317</v>
      </c>
      <c r="X3915" t="s">
        <v>8318</v>
      </c>
    </row>
    <row r="3916" spans="1:24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21">
        <f t="shared" si="367"/>
        <v>42308.002881944441</v>
      </c>
      <c r="L3916" s="24">
        <v>42308.002881944441</v>
      </c>
      <c r="M3916" s="27">
        <f t="shared" si="368"/>
        <v>10</v>
      </c>
      <c r="N3916" s="27">
        <f t="shared" si="369"/>
        <v>2015</v>
      </c>
      <c r="O3916" s="25" t="str">
        <f t="shared" si="370"/>
        <v>Oct</v>
      </c>
      <c r="P3916" s="19">
        <f t="shared" si="371"/>
        <v>42338.044548611106</v>
      </c>
      <c r="Q3916" t="b">
        <v>0</v>
      </c>
      <c r="R3916">
        <v>27</v>
      </c>
      <c r="S3916" t="b">
        <v>0</v>
      </c>
      <c r="T3916" t="s">
        <v>8271</v>
      </c>
      <c r="U3916" s="8">
        <v>0.36359999999999998</v>
      </c>
      <c r="V3916" s="17">
        <f t="shared" si="366"/>
        <v>33.666666666666664</v>
      </c>
      <c r="W3916" t="s">
        <v>8317</v>
      </c>
      <c r="X3916" t="s">
        <v>8318</v>
      </c>
    </row>
    <row r="3917" spans="1:24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21">
        <f t="shared" si="367"/>
        <v>42114.610601851855</v>
      </c>
      <c r="L3917" s="24">
        <v>42114.610601851855</v>
      </c>
      <c r="M3917" s="27">
        <f t="shared" si="368"/>
        <v>4</v>
      </c>
      <c r="N3917" s="27">
        <f t="shared" si="369"/>
        <v>2015</v>
      </c>
      <c r="O3917" s="25" t="str">
        <f t="shared" si="370"/>
        <v>Apr</v>
      </c>
      <c r="P3917" s="19">
        <f t="shared" si="371"/>
        <v>42134.749305555553</v>
      </c>
      <c r="Q3917" t="b">
        <v>0</v>
      </c>
      <c r="R3917">
        <v>1</v>
      </c>
      <c r="S3917" t="b">
        <v>0</v>
      </c>
      <c r="T3917" t="s">
        <v>8271</v>
      </c>
      <c r="U3917" s="8">
        <v>3.3333333333333335E-3</v>
      </c>
      <c r="V3917" s="17">
        <f t="shared" si="366"/>
        <v>5</v>
      </c>
      <c r="W3917" t="s">
        <v>8317</v>
      </c>
      <c r="X3917" t="s">
        <v>8318</v>
      </c>
    </row>
    <row r="3918" spans="1:24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21">
        <f t="shared" si="367"/>
        <v>42492.776724537034</v>
      </c>
      <c r="L3918" s="24">
        <v>42492.776724537034</v>
      </c>
      <c r="M3918" s="27">
        <f t="shared" si="368"/>
        <v>5</v>
      </c>
      <c r="N3918" s="27">
        <f t="shared" si="369"/>
        <v>2016</v>
      </c>
      <c r="O3918" s="25" t="str">
        <f t="shared" si="370"/>
        <v>May</v>
      </c>
      <c r="P3918" s="19">
        <f t="shared" si="371"/>
        <v>42522.776724537034</v>
      </c>
      <c r="Q3918" t="b">
        <v>0</v>
      </c>
      <c r="R3918">
        <v>0</v>
      </c>
      <c r="S3918" t="b">
        <v>0</v>
      </c>
      <c r="T3918" t="s">
        <v>8271</v>
      </c>
      <c r="U3918" s="8">
        <v>0</v>
      </c>
      <c r="V3918" s="17" t="e">
        <f t="shared" si="366"/>
        <v>#DIV/0!</v>
      </c>
      <c r="W3918" t="s">
        <v>8317</v>
      </c>
      <c r="X3918" t="s">
        <v>8318</v>
      </c>
    </row>
    <row r="3919" spans="1:24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21">
        <f t="shared" si="367"/>
        <v>42494.263333333329</v>
      </c>
      <c r="L3919" s="24">
        <v>42494.263333333336</v>
      </c>
      <c r="M3919" s="27">
        <f t="shared" si="368"/>
        <v>5</v>
      </c>
      <c r="N3919" s="27">
        <f t="shared" si="369"/>
        <v>2016</v>
      </c>
      <c r="O3919" s="25" t="str">
        <f t="shared" si="370"/>
        <v>May</v>
      </c>
      <c r="P3919" s="19">
        <f t="shared" si="371"/>
        <v>42524.263333333329</v>
      </c>
      <c r="Q3919" t="b">
        <v>0</v>
      </c>
      <c r="R3919">
        <v>1</v>
      </c>
      <c r="S3919" t="b">
        <v>0</v>
      </c>
      <c r="T3919" t="s">
        <v>8271</v>
      </c>
      <c r="U3919" s="8">
        <v>2.8571428571428571E-3</v>
      </c>
      <c r="V3919" s="17">
        <f t="shared" si="366"/>
        <v>10</v>
      </c>
      <c r="W3919" t="s">
        <v>8317</v>
      </c>
      <c r="X3919" t="s">
        <v>8318</v>
      </c>
    </row>
    <row r="3920" spans="1:24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21">
        <f t="shared" si="367"/>
        <v>41863.318993055553</v>
      </c>
      <c r="L3920" s="24">
        <v>41863.318993055553</v>
      </c>
      <c r="M3920" s="27">
        <f t="shared" si="368"/>
        <v>8</v>
      </c>
      <c r="N3920" s="27">
        <f t="shared" si="369"/>
        <v>2014</v>
      </c>
      <c r="O3920" s="25" t="str">
        <f t="shared" si="370"/>
        <v>Aug</v>
      </c>
      <c r="P3920" s="19">
        <f t="shared" si="371"/>
        <v>41893.318993055553</v>
      </c>
      <c r="Q3920" t="b">
        <v>0</v>
      </c>
      <c r="R3920">
        <v>3</v>
      </c>
      <c r="S3920" t="b">
        <v>0</v>
      </c>
      <c r="T3920" t="s">
        <v>8271</v>
      </c>
      <c r="U3920" s="8">
        <v>2E-3</v>
      </c>
      <c r="V3920" s="17">
        <f t="shared" si="366"/>
        <v>40</v>
      </c>
      <c r="W3920" t="s">
        <v>8317</v>
      </c>
      <c r="X3920" t="s">
        <v>8318</v>
      </c>
    </row>
    <row r="3921" spans="1:24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21">
        <f t="shared" si="367"/>
        <v>41843.456284722219</v>
      </c>
      <c r="L3921" s="24">
        <v>41843.456284722219</v>
      </c>
      <c r="M3921" s="27">
        <f t="shared" si="368"/>
        <v>7</v>
      </c>
      <c r="N3921" s="27">
        <f t="shared" si="369"/>
        <v>2014</v>
      </c>
      <c r="O3921" s="25" t="str">
        <f t="shared" si="370"/>
        <v>Jul</v>
      </c>
      <c r="P3921" s="19">
        <f t="shared" si="371"/>
        <v>41855.458333333328</v>
      </c>
      <c r="Q3921" t="b">
        <v>0</v>
      </c>
      <c r="R3921">
        <v>3</v>
      </c>
      <c r="S3921" t="b">
        <v>0</v>
      </c>
      <c r="T3921" t="s">
        <v>8271</v>
      </c>
      <c r="U3921" s="8">
        <v>1.7999999999999999E-2</v>
      </c>
      <c r="V3921" s="17">
        <f t="shared" si="366"/>
        <v>30</v>
      </c>
      <c r="W3921" t="s">
        <v>8317</v>
      </c>
      <c r="X3921" t="s">
        <v>8318</v>
      </c>
    </row>
    <row r="3922" spans="1:24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21">
        <f t="shared" si="367"/>
        <v>42358.476539351854</v>
      </c>
      <c r="L3922" s="24">
        <v>42358.476539351854</v>
      </c>
      <c r="M3922" s="27">
        <f t="shared" si="368"/>
        <v>12</v>
      </c>
      <c r="N3922" s="27">
        <f t="shared" si="369"/>
        <v>2015</v>
      </c>
      <c r="O3922" s="25" t="str">
        <f t="shared" si="370"/>
        <v>Dec</v>
      </c>
      <c r="P3922" s="19">
        <f t="shared" si="371"/>
        <v>42386.791666666664</v>
      </c>
      <c r="Q3922" t="b">
        <v>0</v>
      </c>
      <c r="R3922">
        <v>3</v>
      </c>
      <c r="S3922" t="b">
        <v>0</v>
      </c>
      <c r="T3922" t="s">
        <v>8271</v>
      </c>
      <c r="U3922" s="8">
        <v>5.3999999999999999E-2</v>
      </c>
      <c r="V3922" s="17">
        <f t="shared" si="366"/>
        <v>45</v>
      </c>
      <c r="W3922" t="s">
        <v>8317</v>
      </c>
      <c r="X3922" t="s">
        <v>8318</v>
      </c>
    </row>
    <row r="3923" spans="1:24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21">
        <f t="shared" si="367"/>
        <v>42657.178935185184</v>
      </c>
      <c r="L3923" s="24">
        <v>42657.178935185184</v>
      </c>
      <c r="M3923" s="27">
        <f t="shared" si="368"/>
        <v>10</v>
      </c>
      <c r="N3923" s="27">
        <f t="shared" si="369"/>
        <v>2016</v>
      </c>
      <c r="O3923" s="25" t="str">
        <f t="shared" si="370"/>
        <v>Oct</v>
      </c>
      <c r="P3923" s="19">
        <f t="shared" si="371"/>
        <v>42687.220601851848</v>
      </c>
      <c r="Q3923" t="b">
        <v>0</v>
      </c>
      <c r="R3923">
        <v>0</v>
      </c>
      <c r="S3923" t="b">
        <v>0</v>
      </c>
      <c r="T3923" t="s">
        <v>8271</v>
      </c>
      <c r="U3923" s="8">
        <v>0</v>
      </c>
      <c r="V3923" s="17" t="e">
        <f t="shared" si="366"/>
        <v>#DIV/0!</v>
      </c>
      <c r="W3923" t="s">
        <v>8317</v>
      </c>
      <c r="X3923" t="s">
        <v>8318</v>
      </c>
    </row>
    <row r="3924" spans="1:24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21">
        <f t="shared" si="367"/>
        <v>41926.333969907406</v>
      </c>
      <c r="L3924" s="24">
        <v>41926.333969907406</v>
      </c>
      <c r="M3924" s="27">
        <f t="shared" si="368"/>
        <v>10</v>
      </c>
      <c r="N3924" s="27">
        <f t="shared" si="369"/>
        <v>2014</v>
      </c>
      <c r="O3924" s="25" t="str">
        <f t="shared" si="370"/>
        <v>Oct</v>
      </c>
      <c r="P3924" s="19">
        <f t="shared" si="371"/>
        <v>41938.541666666664</v>
      </c>
      <c r="Q3924" t="b">
        <v>0</v>
      </c>
      <c r="R3924">
        <v>6</v>
      </c>
      <c r="S3924" t="b">
        <v>0</v>
      </c>
      <c r="T3924" t="s">
        <v>8271</v>
      </c>
      <c r="U3924" s="8">
        <v>8.1333333333333327E-2</v>
      </c>
      <c r="V3924" s="17">
        <f t="shared" si="366"/>
        <v>10.166666666666666</v>
      </c>
      <c r="W3924" t="s">
        <v>8317</v>
      </c>
      <c r="X3924" t="s">
        <v>8318</v>
      </c>
    </row>
    <row r="3925" spans="1:24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21">
        <f t="shared" si="367"/>
        <v>42020.560300925928</v>
      </c>
      <c r="L3925" s="24">
        <v>42020.560300925928</v>
      </c>
      <c r="M3925" s="27">
        <f t="shared" si="368"/>
        <v>1</v>
      </c>
      <c r="N3925" s="27">
        <f t="shared" si="369"/>
        <v>2015</v>
      </c>
      <c r="O3925" s="25" t="str">
        <f t="shared" si="370"/>
        <v>Jan</v>
      </c>
      <c r="P3925" s="19">
        <f t="shared" si="371"/>
        <v>42065.749999999993</v>
      </c>
      <c r="Q3925" t="b">
        <v>0</v>
      </c>
      <c r="R3925">
        <v>17</v>
      </c>
      <c r="S3925" t="b">
        <v>0</v>
      </c>
      <c r="T3925" t="s">
        <v>8271</v>
      </c>
      <c r="U3925" s="8">
        <v>0.12034782608695652</v>
      </c>
      <c r="V3925" s="17">
        <f t="shared" si="366"/>
        <v>81.411764705882348</v>
      </c>
      <c r="W3925" t="s">
        <v>8317</v>
      </c>
      <c r="X3925" t="s">
        <v>8318</v>
      </c>
    </row>
    <row r="3926" spans="1:24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21">
        <f t="shared" si="367"/>
        <v>42075.771655092591</v>
      </c>
      <c r="L3926" s="24">
        <v>42075.771655092591</v>
      </c>
      <c r="M3926" s="27">
        <f t="shared" si="368"/>
        <v>3</v>
      </c>
      <c r="N3926" s="27">
        <f t="shared" si="369"/>
        <v>2015</v>
      </c>
      <c r="O3926" s="25" t="str">
        <f t="shared" si="370"/>
        <v>Mar</v>
      </c>
      <c r="P3926" s="19">
        <f t="shared" si="371"/>
        <v>42103.771655092591</v>
      </c>
      <c r="Q3926" t="b">
        <v>0</v>
      </c>
      <c r="R3926">
        <v>40</v>
      </c>
      <c r="S3926" t="b">
        <v>0</v>
      </c>
      <c r="T3926" t="s">
        <v>8271</v>
      </c>
      <c r="U3926" s="8">
        <v>0.15266666666666667</v>
      </c>
      <c r="V3926" s="17">
        <f t="shared" si="366"/>
        <v>57.25</v>
      </c>
      <c r="W3926" t="s">
        <v>8317</v>
      </c>
      <c r="X3926" t="s">
        <v>8318</v>
      </c>
    </row>
    <row r="3927" spans="1:24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21">
        <f t="shared" si="367"/>
        <v>41786.751412037032</v>
      </c>
      <c r="L3927" s="24">
        <v>41786.75141203704</v>
      </c>
      <c r="M3927" s="27">
        <f t="shared" si="368"/>
        <v>5</v>
      </c>
      <c r="N3927" s="27">
        <f t="shared" si="369"/>
        <v>2014</v>
      </c>
      <c r="O3927" s="25" t="str">
        <f t="shared" si="370"/>
        <v>May</v>
      </c>
      <c r="P3927" s="19">
        <f t="shared" si="371"/>
        <v>41816.751412037032</v>
      </c>
      <c r="Q3927" t="b">
        <v>0</v>
      </c>
      <c r="R3927">
        <v>3</v>
      </c>
      <c r="S3927" t="b">
        <v>0</v>
      </c>
      <c r="T3927" t="s">
        <v>8271</v>
      </c>
      <c r="U3927" s="8">
        <v>0.1</v>
      </c>
      <c r="V3927" s="17">
        <f t="shared" si="366"/>
        <v>5</v>
      </c>
      <c r="W3927" t="s">
        <v>8317</v>
      </c>
      <c r="X3927" t="s">
        <v>8318</v>
      </c>
    </row>
    <row r="3928" spans="1:24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21">
        <f t="shared" si="367"/>
        <v>41820.662488425922</v>
      </c>
      <c r="L3928" s="24">
        <v>41820.662488425929</v>
      </c>
      <c r="M3928" s="27">
        <f t="shared" si="368"/>
        <v>6</v>
      </c>
      <c r="N3928" s="27">
        <f t="shared" si="369"/>
        <v>2014</v>
      </c>
      <c r="O3928" s="25" t="str">
        <f t="shared" si="370"/>
        <v>Jun</v>
      </c>
      <c r="P3928" s="19">
        <f t="shared" si="371"/>
        <v>41850.662488425922</v>
      </c>
      <c r="Q3928" t="b">
        <v>0</v>
      </c>
      <c r="R3928">
        <v>1</v>
      </c>
      <c r="S3928" t="b">
        <v>0</v>
      </c>
      <c r="T3928" t="s">
        <v>8271</v>
      </c>
      <c r="U3928" s="8">
        <v>3.0000000000000001E-3</v>
      </c>
      <c r="V3928" s="17">
        <f t="shared" si="366"/>
        <v>15</v>
      </c>
      <c r="W3928" t="s">
        <v>8317</v>
      </c>
      <c r="X3928" t="s">
        <v>8318</v>
      </c>
    </row>
    <row r="3929" spans="1:24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21">
        <f t="shared" si="367"/>
        <v>41969.876712962963</v>
      </c>
      <c r="L3929" s="24">
        <v>41969.876712962963</v>
      </c>
      <c r="M3929" s="27">
        <f t="shared" si="368"/>
        <v>11</v>
      </c>
      <c r="N3929" s="27">
        <f t="shared" si="369"/>
        <v>2014</v>
      </c>
      <c r="O3929" s="25" t="str">
        <f t="shared" si="370"/>
        <v>Nov</v>
      </c>
      <c r="P3929" s="19">
        <f t="shared" si="371"/>
        <v>41999.876712962963</v>
      </c>
      <c r="Q3929" t="b">
        <v>0</v>
      </c>
      <c r="R3929">
        <v>2</v>
      </c>
      <c r="S3929" t="b">
        <v>0</v>
      </c>
      <c r="T3929" t="s">
        <v>8271</v>
      </c>
      <c r="U3929" s="8">
        <v>0.01</v>
      </c>
      <c r="V3929" s="17">
        <f t="shared" si="366"/>
        <v>12.5</v>
      </c>
      <c r="W3929" t="s">
        <v>8317</v>
      </c>
      <c r="X3929" t="s">
        <v>8318</v>
      </c>
    </row>
    <row r="3930" spans="1:24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21">
        <f t="shared" si="367"/>
        <v>41830.059074074074</v>
      </c>
      <c r="L3930" s="24">
        <v>41830.059074074074</v>
      </c>
      <c r="M3930" s="27">
        <f t="shared" si="368"/>
        <v>7</v>
      </c>
      <c r="N3930" s="27">
        <f t="shared" si="369"/>
        <v>2014</v>
      </c>
      <c r="O3930" s="25" t="str">
        <f t="shared" si="370"/>
        <v>Jul</v>
      </c>
      <c r="P3930" s="19">
        <f t="shared" si="371"/>
        <v>41860.059074074074</v>
      </c>
      <c r="Q3930" t="b">
        <v>0</v>
      </c>
      <c r="R3930">
        <v>7</v>
      </c>
      <c r="S3930" t="b">
        <v>0</v>
      </c>
      <c r="T3930" t="s">
        <v>8271</v>
      </c>
      <c r="U3930" s="8">
        <v>0.13020000000000001</v>
      </c>
      <c r="V3930" s="17">
        <f t="shared" si="366"/>
        <v>93</v>
      </c>
      <c r="W3930" t="s">
        <v>8317</v>
      </c>
      <c r="X3930" t="s">
        <v>8318</v>
      </c>
    </row>
    <row r="3931" spans="1:24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21">
        <f t="shared" si="367"/>
        <v>42265.474849537037</v>
      </c>
      <c r="L3931" s="24">
        <v>42265.474849537037</v>
      </c>
      <c r="M3931" s="27">
        <f t="shared" si="368"/>
        <v>9</v>
      </c>
      <c r="N3931" s="27">
        <f t="shared" si="369"/>
        <v>2015</v>
      </c>
      <c r="O3931" s="25" t="str">
        <f t="shared" si="370"/>
        <v>Sep</v>
      </c>
      <c r="P3931" s="19">
        <f t="shared" si="371"/>
        <v>42292.999305555553</v>
      </c>
      <c r="Q3931" t="b">
        <v>0</v>
      </c>
      <c r="R3931">
        <v>14</v>
      </c>
      <c r="S3931" t="b">
        <v>0</v>
      </c>
      <c r="T3931" t="s">
        <v>8271</v>
      </c>
      <c r="U3931" s="8">
        <v>2.265E-2</v>
      </c>
      <c r="V3931" s="17">
        <f t="shared" si="366"/>
        <v>32.357142857142854</v>
      </c>
      <c r="W3931" t="s">
        <v>8317</v>
      </c>
      <c r="X3931" t="s">
        <v>8318</v>
      </c>
    </row>
    <row r="3932" spans="1:24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21">
        <f t="shared" si="367"/>
        <v>42601.618807870364</v>
      </c>
      <c r="L3932" s="24">
        <v>42601.618807870371</v>
      </c>
      <c r="M3932" s="27">
        <f t="shared" si="368"/>
        <v>8</v>
      </c>
      <c r="N3932" s="27">
        <f t="shared" si="369"/>
        <v>2016</v>
      </c>
      <c r="O3932" s="25" t="str">
        <f t="shared" si="370"/>
        <v>Aug</v>
      </c>
      <c r="P3932" s="19">
        <f t="shared" si="371"/>
        <v>42631.618807870364</v>
      </c>
      <c r="Q3932" t="b">
        <v>0</v>
      </c>
      <c r="R3932">
        <v>0</v>
      </c>
      <c r="S3932" t="b">
        <v>0</v>
      </c>
      <c r="T3932" t="s">
        <v>8271</v>
      </c>
      <c r="U3932" s="8">
        <v>0</v>
      </c>
      <c r="V3932" s="17" t="e">
        <f t="shared" si="366"/>
        <v>#DIV/0!</v>
      </c>
      <c r="W3932" t="s">
        <v>8317</v>
      </c>
      <c r="X3932" t="s">
        <v>8318</v>
      </c>
    </row>
    <row r="3933" spans="1:24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21">
        <f t="shared" si="367"/>
        <v>42433.13041666666</v>
      </c>
      <c r="L3933" s="24">
        <v>42433.130416666667</v>
      </c>
      <c r="M3933" s="27">
        <f t="shared" si="368"/>
        <v>3</v>
      </c>
      <c r="N3933" s="27">
        <f t="shared" si="369"/>
        <v>2016</v>
      </c>
      <c r="O3933" s="25" t="str">
        <f t="shared" si="370"/>
        <v>Mar</v>
      </c>
      <c r="P3933" s="19">
        <f t="shared" si="371"/>
        <v>42461.041666666664</v>
      </c>
      <c r="Q3933" t="b">
        <v>0</v>
      </c>
      <c r="R3933">
        <v>0</v>
      </c>
      <c r="S3933" t="b">
        <v>0</v>
      </c>
      <c r="T3933" t="s">
        <v>8271</v>
      </c>
      <c r="U3933" s="8">
        <v>0</v>
      </c>
      <c r="V3933" s="17" t="e">
        <f t="shared" si="366"/>
        <v>#DIV/0!</v>
      </c>
      <c r="W3933" t="s">
        <v>8317</v>
      </c>
      <c r="X3933" t="s">
        <v>8318</v>
      </c>
    </row>
    <row r="3934" spans="1:24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21">
        <f t="shared" si="367"/>
        <v>42227.943368055552</v>
      </c>
      <c r="L3934" s="24">
        <v>42227.943368055552</v>
      </c>
      <c r="M3934" s="27">
        <f t="shared" si="368"/>
        <v>8</v>
      </c>
      <c r="N3934" s="27">
        <f t="shared" si="369"/>
        <v>2015</v>
      </c>
      <c r="O3934" s="25" t="str">
        <f t="shared" si="370"/>
        <v>Aug</v>
      </c>
      <c r="P3934" s="19">
        <f t="shared" si="371"/>
        <v>42252.943368055552</v>
      </c>
      <c r="Q3934" t="b">
        <v>0</v>
      </c>
      <c r="R3934">
        <v>1</v>
      </c>
      <c r="S3934" t="b">
        <v>0</v>
      </c>
      <c r="T3934" t="s">
        <v>8271</v>
      </c>
      <c r="U3934" s="8">
        <v>8.3333333333333331E-5</v>
      </c>
      <c r="V3934" s="17">
        <f t="shared" si="366"/>
        <v>1</v>
      </c>
      <c r="W3934" t="s">
        <v>8317</v>
      </c>
      <c r="X3934" t="s">
        <v>8318</v>
      </c>
    </row>
    <row r="3935" spans="1:24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21">
        <f t="shared" si="367"/>
        <v>42414.960231481477</v>
      </c>
      <c r="L3935" s="24">
        <v>42414.960231481484</v>
      </c>
      <c r="M3935" s="27">
        <f t="shared" si="368"/>
        <v>2</v>
      </c>
      <c r="N3935" s="27">
        <f t="shared" si="369"/>
        <v>2016</v>
      </c>
      <c r="O3935" s="25" t="str">
        <f t="shared" si="370"/>
        <v>Feb</v>
      </c>
      <c r="P3935" s="19">
        <f t="shared" si="371"/>
        <v>42444.918564814812</v>
      </c>
      <c r="Q3935" t="b">
        <v>0</v>
      </c>
      <c r="R3935">
        <v>12</v>
      </c>
      <c r="S3935" t="b">
        <v>0</v>
      </c>
      <c r="T3935" t="s">
        <v>8271</v>
      </c>
      <c r="U3935" s="8">
        <v>0.15742857142857142</v>
      </c>
      <c r="V3935" s="17">
        <f t="shared" si="366"/>
        <v>91.833333333333329</v>
      </c>
      <c r="W3935" t="s">
        <v>8317</v>
      </c>
      <c r="X3935" t="s">
        <v>8318</v>
      </c>
    </row>
    <row r="3936" spans="1:24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21">
        <f t="shared" si="367"/>
        <v>42538.759976851848</v>
      </c>
      <c r="L3936" s="24">
        <v>42538.759976851848</v>
      </c>
      <c r="M3936" s="27">
        <f t="shared" si="368"/>
        <v>6</v>
      </c>
      <c r="N3936" s="27">
        <f t="shared" si="369"/>
        <v>2016</v>
      </c>
      <c r="O3936" s="25" t="str">
        <f t="shared" si="370"/>
        <v>Jun</v>
      </c>
      <c r="P3936" s="19">
        <f t="shared" si="371"/>
        <v>42567.821527777771</v>
      </c>
      <c r="Q3936" t="b">
        <v>0</v>
      </c>
      <c r="R3936">
        <v>12</v>
      </c>
      <c r="S3936" t="b">
        <v>0</v>
      </c>
      <c r="T3936" t="s">
        <v>8271</v>
      </c>
      <c r="U3936" s="8">
        <v>0.11</v>
      </c>
      <c r="V3936" s="17">
        <f t="shared" si="366"/>
        <v>45.833333333333336</v>
      </c>
      <c r="W3936" t="s">
        <v>8317</v>
      </c>
      <c r="X3936" t="s">
        <v>8318</v>
      </c>
    </row>
    <row r="3937" spans="1:24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21">
        <f t="shared" si="367"/>
        <v>42233.463414351849</v>
      </c>
      <c r="L3937" s="24">
        <v>42233.463414351849</v>
      </c>
      <c r="M3937" s="27">
        <f t="shared" si="368"/>
        <v>8</v>
      </c>
      <c r="N3937" s="27">
        <f t="shared" si="369"/>
        <v>2015</v>
      </c>
      <c r="O3937" s="25" t="str">
        <f t="shared" si="370"/>
        <v>Aug</v>
      </c>
      <c r="P3937" s="19">
        <f t="shared" si="371"/>
        <v>42278.333333333336</v>
      </c>
      <c r="Q3937" t="b">
        <v>0</v>
      </c>
      <c r="R3937">
        <v>23</v>
      </c>
      <c r="S3937" t="b">
        <v>0</v>
      </c>
      <c r="T3937" t="s">
        <v>8271</v>
      </c>
      <c r="U3937" s="8">
        <v>0.43833333333333335</v>
      </c>
      <c r="V3937" s="17">
        <f t="shared" si="366"/>
        <v>57.173913043478258</v>
      </c>
      <c r="W3937" t="s">
        <v>8317</v>
      </c>
      <c r="X3937" t="s">
        <v>8318</v>
      </c>
    </row>
    <row r="3938" spans="1:24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21">
        <f t="shared" si="367"/>
        <v>42221.448449074072</v>
      </c>
      <c r="L3938" s="24">
        <v>42221.448449074072</v>
      </c>
      <c r="M3938" s="27">
        <f t="shared" si="368"/>
        <v>8</v>
      </c>
      <c r="N3938" s="27">
        <f t="shared" si="369"/>
        <v>2015</v>
      </c>
      <c r="O3938" s="25" t="str">
        <f t="shared" si="370"/>
        <v>Aug</v>
      </c>
      <c r="P3938" s="19">
        <f t="shared" si="371"/>
        <v>42281.448449074072</v>
      </c>
      <c r="Q3938" t="b">
        <v>0</v>
      </c>
      <c r="R3938">
        <v>0</v>
      </c>
      <c r="S3938" t="b">
        <v>0</v>
      </c>
      <c r="T3938" t="s">
        <v>8271</v>
      </c>
      <c r="U3938" s="8">
        <v>0</v>
      </c>
      <c r="V3938" s="17" t="e">
        <f t="shared" si="366"/>
        <v>#DIV/0!</v>
      </c>
      <c r="W3938" t="s">
        <v>8317</v>
      </c>
      <c r="X3938" t="s">
        <v>8318</v>
      </c>
    </row>
    <row r="3939" spans="1:24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21">
        <f t="shared" si="367"/>
        <v>42675.054629629631</v>
      </c>
      <c r="L3939" s="24">
        <v>42675.054629629631</v>
      </c>
      <c r="M3939" s="27">
        <f t="shared" si="368"/>
        <v>11</v>
      </c>
      <c r="N3939" s="27">
        <f t="shared" si="369"/>
        <v>2016</v>
      </c>
      <c r="O3939" s="25" t="str">
        <f t="shared" si="370"/>
        <v>Nov</v>
      </c>
      <c r="P3939" s="19">
        <f t="shared" si="371"/>
        <v>42705.096296296295</v>
      </c>
      <c r="Q3939" t="b">
        <v>0</v>
      </c>
      <c r="R3939">
        <v>10</v>
      </c>
      <c r="S3939" t="b">
        <v>0</v>
      </c>
      <c r="T3939" t="s">
        <v>8271</v>
      </c>
      <c r="U3939" s="8">
        <v>0.86135181975736563</v>
      </c>
      <c r="V3939" s="17">
        <f t="shared" si="366"/>
        <v>248.5</v>
      </c>
      <c r="W3939" t="s">
        <v>8317</v>
      </c>
      <c r="X3939" t="s">
        <v>8318</v>
      </c>
    </row>
    <row r="3940" spans="1:24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21">
        <f t="shared" si="367"/>
        <v>42534.423148148147</v>
      </c>
      <c r="L3940" s="24">
        <v>42534.423148148147</v>
      </c>
      <c r="M3940" s="27">
        <f t="shared" si="368"/>
        <v>6</v>
      </c>
      <c r="N3940" s="27">
        <f t="shared" si="369"/>
        <v>2016</v>
      </c>
      <c r="O3940" s="25" t="str">
        <f t="shared" si="370"/>
        <v>Jun</v>
      </c>
      <c r="P3940" s="19">
        <f t="shared" si="371"/>
        <v>42562.423148148147</v>
      </c>
      <c r="Q3940" t="b">
        <v>0</v>
      </c>
      <c r="R3940">
        <v>5</v>
      </c>
      <c r="S3940" t="b">
        <v>0</v>
      </c>
      <c r="T3940" t="s">
        <v>8271</v>
      </c>
      <c r="U3940" s="8">
        <v>0.12196620583717357</v>
      </c>
      <c r="V3940" s="17">
        <f t="shared" si="366"/>
        <v>79.400000000000006</v>
      </c>
      <c r="W3940" t="s">
        <v>8317</v>
      </c>
      <c r="X3940" t="s">
        <v>8318</v>
      </c>
    </row>
    <row r="3941" spans="1:24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21">
        <f t="shared" si="367"/>
        <v>42151.697384259256</v>
      </c>
      <c r="L3941" s="24">
        <v>42151.697384259256</v>
      </c>
      <c r="M3941" s="27">
        <f t="shared" si="368"/>
        <v>5</v>
      </c>
      <c r="N3941" s="27">
        <f t="shared" si="369"/>
        <v>2015</v>
      </c>
      <c r="O3941" s="25" t="str">
        <f t="shared" si="370"/>
        <v>May</v>
      </c>
      <c r="P3941" s="19">
        <f t="shared" si="371"/>
        <v>42182.697384259256</v>
      </c>
      <c r="Q3941" t="b">
        <v>0</v>
      </c>
      <c r="R3941">
        <v>1</v>
      </c>
      <c r="S3941" t="b">
        <v>0</v>
      </c>
      <c r="T3941" t="s">
        <v>8271</v>
      </c>
      <c r="U3941" s="8">
        <v>1E-3</v>
      </c>
      <c r="V3941" s="17">
        <f t="shared" si="366"/>
        <v>5</v>
      </c>
      <c r="W3941" t="s">
        <v>8317</v>
      </c>
      <c r="X3941" t="s">
        <v>8318</v>
      </c>
    </row>
    <row r="3942" spans="1:24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21">
        <f t="shared" si="367"/>
        <v>41915.191886574074</v>
      </c>
      <c r="L3942" s="24">
        <v>41915.191886574074</v>
      </c>
      <c r="M3942" s="27">
        <f t="shared" si="368"/>
        <v>10</v>
      </c>
      <c r="N3942" s="27">
        <f t="shared" si="369"/>
        <v>2014</v>
      </c>
      <c r="O3942" s="25" t="str">
        <f t="shared" si="370"/>
        <v>Oct</v>
      </c>
      <c r="P3942" s="19">
        <f t="shared" si="371"/>
        <v>41918.979166666664</v>
      </c>
      <c r="Q3942" t="b">
        <v>0</v>
      </c>
      <c r="R3942">
        <v>2</v>
      </c>
      <c r="S3942" t="b">
        <v>0</v>
      </c>
      <c r="T3942" t="s">
        <v>8271</v>
      </c>
      <c r="U3942" s="8">
        <v>2.2000000000000001E-3</v>
      </c>
      <c r="V3942" s="17">
        <f t="shared" si="366"/>
        <v>5.5</v>
      </c>
      <c r="W3942" t="s">
        <v>8317</v>
      </c>
      <c r="X3942" t="s">
        <v>8318</v>
      </c>
    </row>
    <row r="3943" spans="1:24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21">
        <f t="shared" si="367"/>
        <v>41961.284155092588</v>
      </c>
      <c r="L3943" s="24">
        <v>41961.284155092595</v>
      </c>
      <c r="M3943" s="27">
        <f t="shared" si="368"/>
        <v>11</v>
      </c>
      <c r="N3943" s="27">
        <f t="shared" si="369"/>
        <v>2014</v>
      </c>
      <c r="O3943" s="25" t="str">
        <f t="shared" si="370"/>
        <v>Nov</v>
      </c>
      <c r="P3943" s="19">
        <f t="shared" si="371"/>
        <v>42006.284155092588</v>
      </c>
      <c r="Q3943" t="b">
        <v>0</v>
      </c>
      <c r="R3943">
        <v>2</v>
      </c>
      <c r="S3943" t="b">
        <v>0</v>
      </c>
      <c r="T3943" t="s">
        <v>8271</v>
      </c>
      <c r="U3943" s="8">
        <v>9.0909090909090905E-3</v>
      </c>
      <c r="V3943" s="17">
        <f t="shared" si="366"/>
        <v>25</v>
      </c>
      <c r="W3943" t="s">
        <v>8317</v>
      </c>
      <c r="X3943" t="s">
        <v>8318</v>
      </c>
    </row>
    <row r="3944" spans="1:24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21">
        <f t="shared" si="367"/>
        <v>41940.378900462958</v>
      </c>
      <c r="L3944" s="24">
        <v>41940.378900462965</v>
      </c>
      <c r="M3944" s="27">
        <f t="shared" si="368"/>
        <v>10</v>
      </c>
      <c r="N3944" s="27">
        <f t="shared" si="369"/>
        <v>2014</v>
      </c>
      <c r="O3944" s="25" t="str">
        <f t="shared" si="370"/>
        <v>Oct</v>
      </c>
      <c r="P3944" s="19">
        <f t="shared" si="371"/>
        <v>41967.833333333336</v>
      </c>
      <c r="Q3944" t="b">
        <v>0</v>
      </c>
      <c r="R3944">
        <v>0</v>
      </c>
      <c r="S3944" t="b">
        <v>0</v>
      </c>
      <c r="T3944" t="s">
        <v>8271</v>
      </c>
      <c r="U3944" s="8">
        <v>0</v>
      </c>
      <c r="V3944" s="17" t="e">
        <f t="shared" si="366"/>
        <v>#DIV/0!</v>
      </c>
      <c r="W3944" t="s">
        <v>8317</v>
      </c>
      <c r="X3944" t="s">
        <v>8318</v>
      </c>
    </row>
    <row r="3945" spans="1:24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21">
        <f t="shared" si="367"/>
        <v>42111.695763888885</v>
      </c>
      <c r="L3945" s="24">
        <v>42111.695763888885</v>
      </c>
      <c r="M3945" s="27">
        <f t="shared" si="368"/>
        <v>4</v>
      </c>
      <c r="N3945" s="27">
        <f t="shared" si="369"/>
        <v>2015</v>
      </c>
      <c r="O3945" s="25" t="str">
        <f t="shared" si="370"/>
        <v>Apr</v>
      </c>
      <c r="P3945" s="19">
        <f t="shared" si="371"/>
        <v>42171.695763888885</v>
      </c>
      <c r="Q3945" t="b">
        <v>0</v>
      </c>
      <c r="R3945">
        <v>13</v>
      </c>
      <c r="S3945" t="b">
        <v>0</v>
      </c>
      <c r="T3945" t="s">
        <v>8271</v>
      </c>
      <c r="U3945" s="8">
        <v>0.35639999999999999</v>
      </c>
      <c r="V3945" s="17">
        <f t="shared" si="366"/>
        <v>137.07692307692307</v>
      </c>
      <c r="W3945" t="s">
        <v>8317</v>
      </c>
      <c r="X3945" t="s">
        <v>8318</v>
      </c>
    </row>
    <row r="3946" spans="1:24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21">
        <f t="shared" si="367"/>
        <v>42279.570231481477</v>
      </c>
      <c r="L3946" s="24">
        <v>42279.570231481484</v>
      </c>
      <c r="M3946" s="27">
        <f t="shared" si="368"/>
        <v>10</v>
      </c>
      <c r="N3946" s="27">
        <f t="shared" si="369"/>
        <v>2015</v>
      </c>
      <c r="O3946" s="25" t="str">
        <f t="shared" si="370"/>
        <v>Oct</v>
      </c>
      <c r="P3946" s="19">
        <f t="shared" si="371"/>
        <v>42310.493055555555</v>
      </c>
      <c r="Q3946" t="b">
        <v>0</v>
      </c>
      <c r="R3946">
        <v>0</v>
      </c>
      <c r="S3946" t="b">
        <v>0</v>
      </c>
      <c r="T3946" t="s">
        <v>8271</v>
      </c>
      <c r="U3946" s="8">
        <v>0</v>
      </c>
      <c r="V3946" s="17" t="e">
        <f t="shared" si="366"/>
        <v>#DIV/0!</v>
      </c>
      <c r="W3946" t="s">
        <v>8317</v>
      </c>
      <c r="X3946" t="s">
        <v>8318</v>
      </c>
    </row>
    <row r="3947" spans="1:24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21">
        <f t="shared" si="367"/>
        <v>42213.454571759255</v>
      </c>
      <c r="L3947" s="24">
        <v>42213.454571759263</v>
      </c>
      <c r="M3947" s="27">
        <f t="shared" si="368"/>
        <v>7</v>
      </c>
      <c r="N3947" s="27">
        <f t="shared" si="369"/>
        <v>2015</v>
      </c>
      <c r="O3947" s="25" t="str">
        <f t="shared" si="370"/>
        <v>Jul</v>
      </c>
      <c r="P3947" s="19">
        <f t="shared" si="371"/>
        <v>42243.454571759255</v>
      </c>
      <c r="Q3947" t="b">
        <v>0</v>
      </c>
      <c r="R3947">
        <v>1</v>
      </c>
      <c r="S3947" t="b">
        <v>0</v>
      </c>
      <c r="T3947" t="s">
        <v>8271</v>
      </c>
      <c r="U3947" s="8">
        <v>2.5000000000000001E-3</v>
      </c>
      <c r="V3947" s="17">
        <f t="shared" si="366"/>
        <v>5</v>
      </c>
      <c r="W3947" t="s">
        <v>8317</v>
      </c>
      <c r="X3947" t="s">
        <v>8318</v>
      </c>
    </row>
    <row r="3948" spans="1:24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21">
        <f t="shared" si="367"/>
        <v>42109.593379629623</v>
      </c>
      <c r="L3948" s="24">
        <v>42109.59337962963</v>
      </c>
      <c r="M3948" s="27">
        <f t="shared" si="368"/>
        <v>4</v>
      </c>
      <c r="N3948" s="27">
        <f t="shared" si="369"/>
        <v>2015</v>
      </c>
      <c r="O3948" s="25" t="str">
        <f t="shared" si="370"/>
        <v>Apr</v>
      </c>
      <c r="P3948" s="19">
        <f t="shared" si="371"/>
        <v>42139.593379629623</v>
      </c>
      <c r="Q3948" t="b">
        <v>0</v>
      </c>
      <c r="R3948">
        <v>5</v>
      </c>
      <c r="S3948" t="b">
        <v>0</v>
      </c>
      <c r="T3948" t="s">
        <v>8271</v>
      </c>
      <c r="U3948" s="8">
        <v>3.2500000000000001E-2</v>
      </c>
      <c r="V3948" s="17">
        <f t="shared" si="366"/>
        <v>39</v>
      </c>
      <c r="W3948" t="s">
        <v>8317</v>
      </c>
      <c r="X3948" t="s">
        <v>8318</v>
      </c>
    </row>
    <row r="3949" spans="1:24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21">
        <f t="shared" si="367"/>
        <v>42031.625254629624</v>
      </c>
      <c r="L3949" s="24">
        <v>42031.625254629631</v>
      </c>
      <c r="M3949" s="27">
        <f t="shared" si="368"/>
        <v>1</v>
      </c>
      <c r="N3949" s="27">
        <f t="shared" si="369"/>
        <v>2015</v>
      </c>
      <c r="O3949" s="25" t="str">
        <f t="shared" si="370"/>
        <v>Jan</v>
      </c>
      <c r="P3949" s="19">
        <f t="shared" si="371"/>
        <v>42063.124999999993</v>
      </c>
      <c r="Q3949" t="b">
        <v>0</v>
      </c>
      <c r="R3949">
        <v>2</v>
      </c>
      <c r="S3949" t="b">
        <v>0</v>
      </c>
      <c r="T3949" t="s">
        <v>8271</v>
      </c>
      <c r="U3949" s="8">
        <v>3.3666666666666664E-2</v>
      </c>
      <c r="V3949" s="17">
        <f t="shared" si="366"/>
        <v>50.5</v>
      </c>
      <c r="W3949" t="s">
        <v>8317</v>
      </c>
      <c r="X3949" t="s">
        <v>8318</v>
      </c>
    </row>
    <row r="3950" spans="1:24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21">
        <f t="shared" si="367"/>
        <v>42614.934537037036</v>
      </c>
      <c r="L3950" s="24">
        <v>42614.934537037036</v>
      </c>
      <c r="M3950" s="27">
        <f t="shared" si="368"/>
        <v>9</v>
      </c>
      <c r="N3950" s="27">
        <f t="shared" si="369"/>
        <v>2016</v>
      </c>
      <c r="O3950" s="25" t="str">
        <f t="shared" si="370"/>
        <v>Sep</v>
      </c>
      <c r="P3950" s="19">
        <f t="shared" si="371"/>
        <v>42644.934537037036</v>
      </c>
      <c r="Q3950" t="b">
        <v>0</v>
      </c>
      <c r="R3950">
        <v>0</v>
      </c>
      <c r="S3950" t="b">
        <v>0</v>
      </c>
      <c r="T3950" t="s">
        <v>8271</v>
      </c>
      <c r="U3950" s="8">
        <v>0</v>
      </c>
      <c r="V3950" s="17" t="e">
        <f t="shared" si="366"/>
        <v>#DIV/0!</v>
      </c>
      <c r="W3950" t="s">
        <v>8317</v>
      </c>
      <c r="X3950" t="s">
        <v>8318</v>
      </c>
    </row>
    <row r="3951" spans="1:24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21">
        <f t="shared" si="367"/>
        <v>41829.117164351854</v>
      </c>
      <c r="L3951" s="24">
        <v>41829.117164351854</v>
      </c>
      <c r="M3951" s="27">
        <f t="shared" si="368"/>
        <v>7</v>
      </c>
      <c r="N3951" s="27">
        <f t="shared" si="369"/>
        <v>2014</v>
      </c>
      <c r="O3951" s="25" t="str">
        <f t="shared" si="370"/>
        <v>Jul</v>
      </c>
      <c r="P3951" s="19">
        <f t="shared" si="371"/>
        <v>41889.117164351854</v>
      </c>
      <c r="Q3951" t="b">
        <v>0</v>
      </c>
      <c r="R3951">
        <v>32</v>
      </c>
      <c r="S3951" t="b">
        <v>0</v>
      </c>
      <c r="T3951" t="s">
        <v>8271</v>
      </c>
      <c r="U3951" s="8">
        <v>0.15770000000000001</v>
      </c>
      <c r="V3951" s="17">
        <f t="shared" si="366"/>
        <v>49.28125</v>
      </c>
      <c r="W3951" t="s">
        <v>8317</v>
      </c>
      <c r="X3951" t="s">
        <v>8318</v>
      </c>
    </row>
    <row r="3952" spans="1:24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21">
        <f t="shared" si="367"/>
        <v>42015.912280092591</v>
      </c>
      <c r="L3952" s="24">
        <v>42015.912280092591</v>
      </c>
      <c r="M3952" s="27">
        <f t="shared" si="368"/>
        <v>1</v>
      </c>
      <c r="N3952" s="27">
        <f t="shared" si="369"/>
        <v>2015</v>
      </c>
      <c r="O3952" s="25" t="str">
        <f t="shared" si="370"/>
        <v>Jan</v>
      </c>
      <c r="P3952" s="19">
        <f t="shared" si="371"/>
        <v>42045.912280092591</v>
      </c>
      <c r="Q3952" t="b">
        <v>0</v>
      </c>
      <c r="R3952">
        <v>1</v>
      </c>
      <c r="S3952" t="b">
        <v>0</v>
      </c>
      <c r="T3952" t="s">
        <v>8271</v>
      </c>
      <c r="U3952" s="8">
        <v>6.2500000000000003E-3</v>
      </c>
      <c r="V3952" s="17">
        <f t="shared" si="366"/>
        <v>25</v>
      </c>
      <c r="W3952" t="s">
        <v>8317</v>
      </c>
      <c r="X3952" t="s">
        <v>8318</v>
      </c>
    </row>
    <row r="3953" spans="1:24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21">
        <f t="shared" si="367"/>
        <v>42439.493981481479</v>
      </c>
      <c r="L3953" s="24">
        <v>42439.493981481479</v>
      </c>
      <c r="M3953" s="27">
        <f t="shared" si="368"/>
        <v>3</v>
      </c>
      <c r="N3953" s="27">
        <f t="shared" si="369"/>
        <v>2016</v>
      </c>
      <c r="O3953" s="25" t="str">
        <f t="shared" si="370"/>
        <v>Mar</v>
      </c>
      <c r="P3953" s="19">
        <f t="shared" si="371"/>
        <v>42468.565972222219</v>
      </c>
      <c r="Q3953" t="b">
        <v>0</v>
      </c>
      <c r="R3953">
        <v>1</v>
      </c>
      <c r="S3953" t="b">
        <v>0</v>
      </c>
      <c r="T3953" t="s">
        <v>8271</v>
      </c>
      <c r="U3953" s="8">
        <v>5.0000000000000004E-6</v>
      </c>
      <c r="V3953" s="17">
        <f t="shared" si="366"/>
        <v>1</v>
      </c>
      <c r="W3953" t="s">
        <v>8317</v>
      </c>
      <c r="X3953" t="s">
        <v>8318</v>
      </c>
    </row>
    <row r="3954" spans="1:24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21">
        <f t="shared" si="367"/>
        <v>42433.617384259262</v>
      </c>
      <c r="L3954" s="24">
        <v>42433.617384259262</v>
      </c>
      <c r="M3954" s="27">
        <f t="shared" si="368"/>
        <v>3</v>
      </c>
      <c r="N3954" s="27">
        <f t="shared" si="369"/>
        <v>2016</v>
      </c>
      <c r="O3954" s="25" t="str">
        <f t="shared" si="370"/>
        <v>Mar</v>
      </c>
      <c r="P3954" s="19">
        <f t="shared" si="371"/>
        <v>42493.57571759259</v>
      </c>
      <c r="Q3954" t="b">
        <v>0</v>
      </c>
      <c r="R3954">
        <v>1</v>
      </c>
      <c r="S3954" t="b">
        <v>0</v>
      </c>
      <c r="T3954" t="s">
        <v>8271</v>
      </c>
      <c r="U3954" s="8">
        <v>9.6153846153846159E-4</v>
      </c>
      <c r="V3954" s="17">
        <f t="shared" si="366"/>
        <v>25</v>
      </c>
      <c r="W3954" t="s">
        <v>8317</v>
      </c>
      <c r="X3954" t="s">
        <v>8318</v>
      </c>
    </row>
    <row r="3955" spans="1:24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21">
        <f t="shared" si="367"/>
        <v>42243.582060185181</v>
      </c>
      <c r="L3955" s="24">
        <v>42243.582060185188</v>
      </c>
      <c r="M3955" s="27">
        <f t="shared" si="368"/>
        <v>8</v>
      </c>
      <c r="N3955" s="27">
        <f t="shared" si="369"/>
        <v>2015</v>
      </c>
      <c r="O3955" s="25" t="str">
        <f t="shared" si="370"/>
        <v>Aug</v>
      </c>
      <c r="P3955" s="19">
        <f t="shared" si="371"/>
        <v>42303.582060185181</v>
      </c>
      <c r="Q3955" t="b">
        <v>0</v>
      </c>
      <c r="R3955">
        <v>0</v>
      </c>
      <c r="S3955" t="b">
        <v>0</v>
      </c>
      <c r="T3955" t="s">
        <v>8271</v>
      </c>
      <c r="U3955" s="8">
        <v>0</v>
      </c>
      <c r="V3955" s="17" t="e">
        <f t="shared" si="366"/>
        <v>#DIV/0!</v>
      </c>
      <c r="W3955" t="s">
        <v>8317</v>
      </c>
      <c r="X3955" t="s">
        <v>8318</v>
      </c>
    </row>
    <row r="3956" spans="1:24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21">
        <f t="shared" si="367"/>
        <v>42549.840115740742</v>
      </c>
      <c r="L3956" s="24">
        <v>42549.840115740742</v>
      </c>
      <c r="M3956" s="27">
        <f t="shared" si="368"/>
        <v>6</v>
      </c>
      <c r="N3956" s="27">
        <f t="shared" si="369"/>
        <v>2016</v>
      </c>
      <c r="O3956" s="25" t="str">
        <f t="shared" si="370"/>
        <v>Jun</v>
      </c>
      <c r="P3956" s="19">
        <f t="shared" si="371"/>
        <v>42580.770138888889</v>
      </c>
      <c r="Q3956" t="b">
        <v>0</v>
      </c>
      <c r="R3956">
        <v>0</v>
      </c>
      <c r="S3956" t="b">
        <v>0</v>
      </c>
      <c r="T3956" t="s">
        <v>8271</v>
      </c>
      <c r="U3956" s="8">
        <v>0</v>
      </c>
      <c r="V3956" s="17" t="e">
        <f t="shared" si="366"/>
        <v>#DIV/0!</v>
      </c>
      <c r="W3956" t="s">
        <v>8317</v>
      </c>
      <c r="X3956" t="s">
        <v>8318</v>
      </c>
    </row>
    <row r="3957" spans="1:24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21">
        <f t="shared" si="367"/>
        <v>41774.442870370367</v>
      </c>
      <c r="L3957" s="24">
        <v>41774.442870370367</v>
      </c>
      <c r="M3957" s="27">
        <f t="shared" si="368"/>
        <v>5</v>
      </c>
      <c r="N3957" s="27">
        <f t="shared" si="369"/>
        <v>2014</v>
      </c>
      <c r="O3957" s="25" t="str">
        <f t="shared" si="370"/>
        <v>May</v>
      </c>
      <c r="P3957" s="19">
        <f t="shared" si="371"/>
        <v>41834.442870370367</v>
      </c>
      <c r="Q3957" t="b">
        <v>0</v>
      </c>
      <c r="R3957">
        <v>8</v>
      </c>
      <c r="S3957" t="b">
        <v>0</v>
      </c>
      <c r="T3957" t="s">
        <v>8271</v>
      </c>
      <c r="U3957" s="8">
        <v>0.24285714285714285</v>
      </c>
      <c r="V3957" s="17">
        <f t="shared" si="366"/>
        <v>53.125</v>
      </c>
      <c r="W3957" t="s">
        <v>8317</v>
      </c>
      <c r="X3957" t="s">
        <v>8318</v>
      </c>
    </row>
    <row r="3958" spans="1:24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21">
        <f t="shared" si="367"/>
        <v>42306.640520833331</v>
      </c>
      <c r="L3958" s="24">
        <v>42306.640520833331</v>
      </c>
      <c r="M3958" s="27">
        <f t="shared" si="368"/>
        <v>10</v>
      </c>
      <c r="N3958" s="27">
        <f t="shared" si="369"/>
        <v>2015</v>
      </c>
      <c r="O3958" s="25" t="str">
        <f t="shared" si="370"/>
        <v>Oct</v>
      </c>
      <c r="P3958" s="19">
        <f t="shared" si="371"/>
        <v>42336.682187499995</v>
      </c>
      <c r="Q3958" t="b">
        <v>0</v>
      </c>
      <c r="R3958">
        <v>0</v>
      </c>
      <c r="S3958" t="b">
        <v>0</v>
      </c>
      <c r="T3958" t="s">
        <v>8271</v>
      </c>
      <c r="U3958" s="8">
        <v>0</v>
      </c>
      <c r="V3958" s="17" t="e">
        <f t="shared" si="366"/>
        <v>#DIV/0!</v>
      </c>
      <c r="W3958" t="s">
        <v>8317</v>
      </c>
      <c r="X3958" t="s">
        <v>8318</v>
      </c>
    </row>
    <row r="3959" spans="1:24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21">
        <f t="shared" si="367"/>
        <v>42457.723692129628</v>
      </c>
      <c r="L3959" s="24">
        <v>42457.723692129628</v>
      </c>
      <c r="M3959" s="27">
        <f t="shared" si="368"/>
        <v>3</v>
      </c>
      <c r="N3959" s="27">
        <f t="shared" si="369"/>
        <v>2016</v>
      </c>
      <c r="O3959" s="25" t="str">
        <f t="shared" si="370"/>
        <v>Mar</v>
      </c>
      <c r="P3959" s="19">
        <f t="shared" si="371"/>
        <v>42484.805555555555</v>
      </c>
      <c r="Q3959" t="b">
        <v>0</v>
      </c>
      <c r="R3959">
        <v>1</v>
      </c>
      <c r="S3959" t="b">
        <v>0</v>
      </c>
      <c r="T3959" t="s">
        <v>8271</v>
      </c>
      <c r="U3959" s="8">
        <v>2.5000000000000001E-4</v>
      </c>
      <c r="V3959" s="17">
        <f t="shared" si="366"/>
        <v>7</v>
      </c>
      <c r="W3959" t="s">
        <v>8317</v>
      </c>
      <c r="X3959" t="s">
        <v>8318</v>
      </c>
    </row>
    <row r="3960" spans="1:24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21">
        <f t="shared" si="367"/>
        <v>42513.76798611111</v>
      </c>
      <c r="L3960" s="24">
        <v>42513.76798611111</v>
      </c>
      <c r="M3960" s="27">
        <f t="shared" si="368"/>
        <v>5</v>
      </c>
      <c r="N3960" s="27">
        <f t="shared" si="369"/>
        <v>2016</v>
      </c>
      <c r="O3960" s="25" t="str">
        <f t="shared" si="370"/>
        <v>May</v>
      </c>
      <c r="P3960" s="19">
        <f t="shared" si="371"/>
        <v>42559.76798611111</v>
      </c>
      <c r="Q3960" t="b">
        <v>0</v>
      </c>
      <c r="R3960">
        <v>16</v>
      </c>
      <c r="S3960" t="b">
        <v>0</v>
      </c>
      <c r="T3960" t="s">
        <v>8271</v>
      </c>
      <c r="U3960" s="8">
        <v>0.32050000000000001</v>
      </c>
      <c r="V3960" s="17">
        <f t="shared" si="366"/>
        <v>40.0625</v>
      </c>
      <c r="W3960" t="s">
        <v>8317</v>
      </c>
      <c r="X3960" t="s">
        <v>8318</v>
      </c>
    </row>
    <row r="3961" spans="1:24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21">
        <f t="shared" si="367"/>
        <v>41816.742037037031</v>
      </c>
      <c r="L3961" s="24">
        <v>41816.742037037038</v>
      </c>
      <c r="M3961" s="27">
        <f t="shared" si="368"/>
        <v>6</v>
      </c>
      <c r="N3961" s="27">
        <f t="shared" si="369"/>
        <v>2014</v>
      </c>
      <c r="O3961" s="25" t="str">
        <f t="shared" si="370"/>
        <v>Jun</v>
      </c>
      <c r="P3961" s="19">
        <f t="shared" si="371"/>
        <v>41853.375</v>
      </c>
      <c r="Q3961" t="b">
        <v>0</v>
      </c>
      <c r="R3961">
        <v>12</v>
      </c>
      <c r="S3961" t="b">
        <v>0</v>
      </c>
      <c r="T3961" t="s">
        <v>8271</v>
      </c>
      <c r="U3961" s="8">
        <v>0.24333333333333335</v>
      </c>
      <c r="V3961" s="17">
        <f t="shared" si="366"/>
        <v>24.333333333333332</v>
      </c>
      <c r="W3961" t="s">
        <v>8317</v>
      </c>
      <c r="X3961" t="s">
        <v>8318</v>
      </c>
    </row>
    <row r="3962" spans="1:24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21">
        <f t="shared" si="367"/>
        <v>41880.580509259256</v>
      </c>
      <c r="L3962" s="24">
        <v>41880.580509259256</v>
      </c>
      <c r="M3962" s="27">
        <f t="shared" si="368"/>
        <v>8</v>
      </c>
      <c r="N3962" s="27">
        <f t="shared" si="369"/>
        <v>2014</v>
      </c>
      <c r="O3962" s="25" t="str">
        <f t="shared" si="370"/>
        <v>Aug</v>
      </c>
      <c r="P3962" s="19">
        <f t="shared" si="371"/>
        <v>41910.580509259256</v>
      </c>
      <c r="Q3962" t="b">
        <v>0</v>
      </c>
      <c r="R3962">
        <v>4</v>
      </c>
      <c r="S3962" t="b">
        <v>0</v>
      </c>
      <c r="T3962" t="s">
        <v>8271</v>
      </c>
      <c r="U3962" s="8">
        <v>1.4999999999999999E-2</v>
      </c>
      <c r="V3962" s="17">
        <f t="shared" si="366"/>
        <v>11.25</v>
      </c>
      <c r="W3962" t="s">
        <v>8317</v>
      </c>
      <c r="X3962" t="s">
        <v>8318</v>
      </c>
    </row>
    <row r="3963" spans="1:24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21">
        <f t="shared" si="367"/>
        <v>42342.63722222222</v>
      </c>
      <c r="L3963" s="24">
        <v>42342.63722222222</v>
      </c>
      <c r="M3963" s="27">
        <f t="shared" si="368"/>
        <v>12</v>
      </c>
      <c r="N3963" s="27">
        <f t="shared" si="369"/>
        <v>2015</v>
      </c>
      <c r="O3963" s="25" t="str">
        <f t="shared" si="370"/>
        <v>Dec</v>
      </c>
      <c r="P3963" s="19">
        <f t="shared" si="371"/>
        <v>42372.63722222222</v>
      </c>
      <c r="Q3963" t="b">
        <v>0</v>
      </c>
      <c r="R3963">
        <v>2</v>
      </c>
      <c r="S3963" t="b">
        <v>0</v>
      </c>
      <c r="T3963" t="s">
        <v>8271</v>
      </c>
      <c r="U3963" s="8">
        <v>4.1999999999999997E-3</v>
      </c>
      <c r="V3963" s="17">
        <f t="shared" si="366"/>
        <v>10.5</v>
      </c>
      <c r="W3963" t="s">
        <v>8317</v>
      </c>
      <c r="X3963" t="s">
        <v>8318</v>
      </c>
    </row>
    <row r="3964" spans="1:24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21">
        <f t="shared" si="367"/>
        <v>41745.682986111111</v>
      </c>
      <c r="L3964" s="24">
        <v>41745.682986111111</v>
      </c>
      <c r="M3964" s="27">
        <f t="shared" si="368"/>
        <v>4</v>
      </c>
      <c r="N3964" s="27">
        <f t="shared" si="369"/>
        <v>2014</v>
      </c>
      <c r="O3964" s="25" t="str">
        <f t="shared" si="370"/>
        <v>Apr</v>
      </c>
      <c r="P3964" s="19">
        <f t="shared" si="371"/>
        <v>41767.682986111111</v>
      </c>
      <c r="Q3964" t="b">
        <v>0</v>
      </c>
      <c r="R3964">
        <v>3</v>
      </c>
      <c r="S3964" t="b">
        <v>0</v>
      </c>
      <c r="T3964" t="s">
        <v>8271</v>
      </c>
      <c r="U3964" s="8">
        <v>3.214285714285714E-2</v>
      </c>
      <c r="V3964" s="17">
        <f t="shared" si="366"/>
        <v>15</v>
      </c>
      <c r="W3964" t="s">
        <v>8317</v>
      </c>
      <c r="X3964" t="s">
        <v>8318</v>
      </c>
    </row>
    <row r="3965" spans="1:24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21">
        <f t="shared" si="367"/>
        <v>42311.413124999999</v>
      </c>
      <c r="L3965" s="24">
        <v>42311.413124999999</v>
      </c>
      <c r="M3965" s="27">
        <f t="shared" si="368"/>
        <v>11</v>
      </c>
      <c r="N3965" s="27">
        <f t="shared" si="369"/>
        <v>2015</v>
      </c>
      <c r="O3965" s="25" t="str">
        <f t="shared" si="370"/>
        <v>Nov</v>
      </c>
      <c r="P3965" s="19">
        <f t="shared" si="371"/>
        <v>42336.413124999999</v>
      </c>
      <c r="Q3965" t="b">
        <v>0</v>
      </c>
      <c r="R3965">
        <v>0</v>
      </c>
      <c r="S3965" t="b">
        <v>0</v>
      </c>
      <c r="T3965" t="s">
        <v>8271</v>
      </c>
      <c r="U3965" s="8">
        <v>0</v>
      </c>
      <c r="V3965" s="17" t="e">
        <f t="shared" si="366"/>
        <v>#DIV/0!</v>
      </c>
      <c r="W3965" t="s">
        <v>8317</v>
      </c>
      <c r="X3965" t="s">
        <v>8318</v>
      </c>
    </row>
    <row r="3966" spans="1:24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21">
        <f t="shared" si="367"/>
        <v>42295.945798611108</v>
      </c>
      <c r="L3966" s="24">
        <v>42295.945798611108</v>
      </c>
      <c r="M3966" s="27">
        <f t="shared" si="368"/>
        <v>10</v>
      </c>
      <c r="N3966" s="27">
        <f t="shared" si="369"/>
        <v>2015</v>
      </c>
      <c r="O3966" s="25" t="str">
        <f t="shared" si="370"/>
        <v>Oct</v>
      </c>
      <c r="P3966" s="19">
        <f t="shared" si="371"/>
        <v>42325.987465277773</v>
      </c>
      <c r="Q3966" t="b">
        <v>0</v>
      </c>
      <c r="R3966">
        <v>3</v>
      </c>
      <c r="S3966" t="b">
        <v>0</v>
      </c>
      <c r="T3966" t="s">
        <v>8271</v>
      </c>
      <c r="U3966" s="8">
        <v>6.3E-2</v>
      </c>
      <c r="V3966" s="17">
        <f t="shared" si="366"/>
        <v>42</v>
      </c>
      <c r="W3966" t="s">
        <v>8317</v>
      </c>
      <c r="X3966" t="s">
        <v>8318</v>
      </c>
    </row>
    <row r="3967" spans="1:24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21">
        <f t="shared" si="367"/>
        <v>42053.513726851852</v>
      </c>
      <c r="L3967" s="24">
        <v>42053.513726851852</v>
      </c>
      <c r="M3967" s="27">
        <f t="shared" si="368"/>
        <v>2</v>
      </c>
      <c r="N3967" s="27">
        <f t="shared" si="369"/>
        <v>2015</v>
      </c>
      <c r="O3967" s="25" t="str">
        <f t="shared" si="370"/>
        <v>Feb</v>
      </c>
      <c r="P3967" s="19">
        <f t="shared" si="371"/>
        <v>42113.47206018518</v>
      </c>
      <c r="Q3967" t="b">
        <v>0</v>
      </c>
      <c r="R3967">
        <v>4</v>
      </c>
      <c r="S3967" t="b">
        <v>0</v>
      </c>
      <c r="T3967" t="s">
        <v>8271</v>
      </c>
      <c r="U3967" s="8">
        <v>0.14249999999999999</v>
      </c>
      <c r="V3967" s="17">
        <f t="shared" si="366"/>
        <v>71.25</v>
      </c>
      <c r="W3967" t="s">
        <v>8317</v>
      </c>
      <c r="X3967" t="s">
        <v>8318</v>
      </c>
    </row>
    <row r="3968" spans="1:24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21">
        <f t="shared" si="367"/>
        <v>42414.027546296296</v>
      </c>
      <c r="L3968" s="24">
        <v>42414.027546296296</v>
      </c>
      <c r="M3968" s="27">
        <f t="shared" si="368"/>
        <v>2</v>
      </c>
      <c r="N3968" s="27">
        <f t="shared" si="369"/>
        <v>2016</v>
      </c>
      <c r="O3968" s="25" t="str">
        <f t="shared" si="370"/>
        <v>Feb</v>
      </c>
      <c r="P3968" s="19">
        <f t="shared" si="371"/>
        <v>42473.985879629625</v>
      </c>
      <c r="Q3968" t="b">
        <v>0</v>
      </c>
      <c r="R3968">
        <v>2</v>
      </c>
      <c r="S3968" t="b">
        <v>0</v>
      </c>
      <c r="T3968" t="s">
        <v>8271</v>
      </c>
      <c r="U3968" s="8">
        <v>6.0000000000000001E-3</v>
      </c>
      <c r="V3968" s="17">
        <f t="shared" si="366"/>
        <v>22.5</v>
      </c>
      <c r="W3968" t="s">
        <v>8317</v>
      </c>
      <c r="X3968" t="s">
        <v>8318</v>
      </c>
    </row>
    <row r="3969" spans="1:24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21">
        <f t="shared" si="367"/>
        <v>41801.503217592588</v>
      </c>
      <c r="L3969" s="24">
        <v>41801.503217592595</v>
      </c>
      <c r="M3969" s="27">
        <f t="shared" si="368"/>
        <v>6</v>
      </c>
      <c r="N3969" s="27">
        <f t="shared" si="369"/>
        <v>2014</v>
      </c>
      <c r="O3969" s="25" t="str">
        <f t="shared" si="370"/>
        <v>Jun</v>
      </c>
      <c r="P3969" s="19">
        <f t="shared" si="371"/>
        <v>41843.915972222218</v>
      </c>
      <c r="Q3969" t="b">
        <v>0</v>
      </c>
      <c r="R3969">
        <v>10</v>
      </c>
      <c r="S3969" t="b">
        <v>0</v>
      </c>
      <c r="T3969" t="s">
        <v>8271</v>
      </c>
      <c r="U3969" s="8">
        <v>0.2411764705882353</v>
      </c>
      <c r="V3969" s="17">
        <f t="shared" si="366"/>
        <v>41</v>
      </c>
      <c r="W3969" t="s">
        <v>8317</v>
      </c>
      <c r="X3969" t="s">
        <v>8318</v>
      </c>
    </row>
    <row r="3970" spans="1:24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21">
        <f t="shared" si="367"/>
        <v>42770.082256944443</v>
      </c>
      <c r="L3970" s="24">
        <v>42770.082256944443</v>
      </c>
      <c r="M3970" s="27">
        <f t="shared" si="368"/>
        <v>2</v>
      </c>
      <c r="N3970" s="27">
        <f t="shared" si="369"/>
        <v>2017</v>
      </c>
      <c r="O3970" s="25" t="str">
        <f t="shared" si="370"/>
        <v>Feb</v>
      </c>
      <c r="P3970" s="19">
        <f t="shared" si="371"/>
        <v>42800.082256944443</v>
      </c>
      <c r="Q3970" t="b">
        <v>0</v>
      </c>
      <c r="R3970">
        <v>11</v>
      </c>
      <c r="S3970" t="b">
        <v>0</v>
      </c>
      <c r="T3970" t="s">
        <v>8271</v>
      </c>
      <c r="U3970" s="8">
        <v>0.10539999999999999</v>
      </c>
      <c r="V3970" s="17">
        <f t="shared" ref="V3970:V4033" si="372">E3970/R3970</f>
        <v>47.909090909090907</v>
      </c>
      <c r="W3970" t="s">
        <v>8317</v>
      </c>
      <c r="X3970" t="s">
        <v>8318</v>
      </c>
    </row>
    <row r="3971" spans="1:24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21">
        <f t="shared" ref="K3971:K4034" si="373">(J3970/86400)+25569+(-5/24)</f>
        <v>42452.60732638889</v>
      </c>
      <c r="L3971" s="24">
        <v>42452.60732638889</v>
      </c>
      <c r="M3971" s="27">
        <f t="shared" ref="M3971:M4034" si="374">MONTH(L3971)</f>
        <v>3</v>
      </c>
      <c r="N3971" s="27">
        <f t="shared" ref="N3971:N4034" si="375">YEAR(L3971)</f>
        <v>2016</v>
      </c>
      <c r="O3971" s="25" t="str">
        <f t="shared" ref="O3971:O4034" si="376">VLOOKUP($M3971,$AI$3:$AJ$14,2,FALSE)</f>
        <v>Mar</v>
      </c>
      <c r="P3971" s="19">
        <f t="shared" ref="P3971:P4034" si="377">(I3970/86400)+25569+(-5/24)</f>
        <v>42512.60732638889</v>
      </c>
      <c r="Q3971" t="b">
        <v>0</v>
      </c>
      <c r="R3971">
        <v>6</v>
      </c>
      <c r="S3971" t="b">
        <v>0</v>
      </c>
      <c r="T3971" t="s">
        <v>8271</v>
      </c>
      <c r="U3971" s="8">
        <v>7.4690265486725665E-2</v>
      </c>
      <c r="V3971" s="17">
        <f t="shared" si="372"/>
        <v>35.166666666666664</v>
      </c>
      <c r="W3971" t="s">
        <v>8317</v>
      </c>
      <c r="X3971" t="s">
        <v>8318</v>
      </c>
    </row>
    <row r="3972" spans="1:24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21">
        <f t="shared" si="373"/>
        <v>42601.646365740737</v>
      </c>
      <c r="L3972" s="24">
        <v>42601.646365740744</v>
      </c>
      <c r="M3972" s="27">
        <f t="shared" si="374"/>
        <v>8</v>
      </c>
      <c r="N3972" s="27">
        <f t="shared" si="375"/>
        <v>2016</v>
      </c>
      <c r="O3972" s="25" t="str">
        <f t="shared" si="376"/>
        <v>Aug</v>
      </c>
      <c r="P3972" s="19">
        <f t="shared" si="377"/>
        <v>42610.954861111109</v>
      </c>
      <c r="Q3972" t="b">
        <v>0</v>
      </c>
      <c r="R3972">
        <v>2</v>
      </c>
      <c r="S3972" t="b">
        <v>0</v>
      </c>
      <c r="T3972" t="s">
        <v>8271</v>
      </c>
      <c r="U3972" s="8">
        <v>7.3333333333333334E-4</v>
      </c>
      <c r="V3972" s="17">
        <f t="shared" si="372"/>
        <v>5.5</v>
      </c>
      <c r="W3972" t="s">
        <v>8317</v>
      </c>
      <c r="X3972" t="s">
        <v>8318</v>
      </c>
    </row>
    <row r="3973" spans="1:24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21">
        <f t="shared" si="373"/>
        <v>42447.655219907407</v>
      </c>
      <c r="L3973" s="24">
        <v>42447.655219907407</v>
      </c>
      <c r="M3973" s="27">
        <f t="shared" si="374"/>
        <v>3</v>
      </c>
      <c r="N3973" s="27">
        <f t="shared" si="375"/>
        <v>2016</v>
      </c>
      <c r="O3973" s="25" t="str">
        <f t="shared" si="376"/>
        <v>Mar</v>
      </c>
      <c r="P3973" s="19">
        <f t="shared" si="377"/>
        <v>42477.655219907407</v>
      </c>
      <c r="Q3973" t="b">
        <v>0</v>
      </c>
      <c r="R3973">
        <v>6</v>
      </c>
      <c r="S3973" t="b">
        <v>0</v>
      </c>
      <c r="T3973" t="s">
        <v>8271</v>
      </c>
      <c r="U3973" s="8">
        <v>9.7142857142857135E-3</v>
      </c>
      <c r="V3973" s="17">
        <f t="shared" si="372"/>
        <v>22.666666666666668</v>
      </c>
      <c r="W3973" t="s">
        <v>8317</v>
      </c>
      <c r="X3973" t="s">
        <v>8318</v>
      </c>
    </row>
    <row r="3974" spans="1:24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21">
        <f t="shared" si="373"/>
        <v>41811.327847222223</v>
      </c>
      <c r="L3974" s="24">
        <v>41811.327847222223</v>
      </c>
      <c r="M3974" s="27">
        <f t="shared" si="374"/>
        <v>6</v>
      </c>
      <c r="N3974" s="27">
        <f t="shared" si="375"/>
        <v>2014</v>
      </c>
      <c r="O3974" s="25" t="str">
        <f t="shared" si="376"/>
        <v>Jun</v>
      </c>
      <c r="P3974" s="19">
        <f t="shared" si="377"/>
        <v>41841.327847222223</v>
      </c>
      <c r="Q3974" t="b">
        <v>0</v>
      </c>
      <c r="R3974">
        <v>8</v>
      </c>
      <c r="S3974" t="b">
        <v>0</v>
      </c>
      <c r="T3974" t="s">
        <v>8271</v>
      </c>
      <c r="U3974" s="8">
        <v>0.21099999999999999</v>
      </c>
      <c r="V3974" s="17">
        <f t="shared" si="372"/>
        <v>26.375</v>
      </c>
      <c r="W3974" t="s">
        <v>8317</v>
      </c>
      <c r="X3974" t="s">
        <v>8318</v>
      </c>
    </row>
    <row r="3975" spans="1:24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21">
        <f t="shared" si="373"/>
        <v>41980.859189814808</v>
      </c>
      <c r="L3975" s="24">
        <v>41980.859189814815</v>
      </c>
      <c r="M3975" s="27">
        <f t="shared" si="374"/>
        <v>12</v>
      </c>
      <c r="N3975" s="27">
        <f t="shared" si="375"/>
        <v>2014</v>
      </c>
      <c r="O3975" s="25" t="str">
        <f t="shared" si="376"/>
        <v>Dec</v>
      </c>
      <c r="P3975" s="19">
        <f t="shared" si="377"/>
        <v>42040.859189814808</v>
      </c>
      <c r="Q3975" t="b">
        <v>0</v>
      </c>
      <c r="R3975">
        <v>37</v>
      </c>
      <c r="S3975" t="b">
        <v>0</v>
      </c>
      <c r="T3975" t="s">
        <v>8271</v>
      </c>
      <c r="U3975" s="8">
        <v>0.78100000000000003</v>
      </c>
      <c r="V3975" s="17">
        <f t="shared" si="372"/>
        <v>105.54054054054055</v>
      </c>
      <c r="W3975" t="s">
        <v>8317</v>
      </c>
      <c r="X3975" t="s">
        <v>8318</v>
      </c>
    </row>
    <row r="3976" spans="1:24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21">
        <f t="shared" si="373"/>
        <v>42469.475810185184</v>
      </c>
      <c r="L3976" s="24">
        <v>42469.475810185184</v>
      </c>
      <c r="M3976" s="27">
        <f t="shared" si="374"/>
        <v>4</v>
      </c>
      <c r="N3976" s="27">
        <f t="shared" si="375"/>
        <v>2016</v>
      </c>
      <c r="O3976" s="25" t="str">
        <f t="shared" si="376"/>
        <v>Apr</v>
      </c>
      <c r="P3976" s="19">
        <f t="shared" si="377"/>
        <v>42498.958333333336</v>
      </c>
      <c r="Q3976" t="b">
        <v>0</v>
      </c>
      <c r="R3976">
        <v>11</v>
      </c>
      <c r="S3976" t="b">
        <v>0</v>
      </c>
      <c r="T3976" t="s">
        <v>8271</v>
      </c>
      <c r="U3976" s="8">
        <v>0.32</v>
      </c>
      <c r="V3976" s="17">
        <f t="shared" si="372"/>
        <v>29.09090909090909</v>
      </c>
      <c r="W3976" t="s">
        <v>8317</v>
      </c>
      <c r="X3976" t="s">
        <v>8318</v>
      </c>
    </row>
    <row r="3977" spans="1:24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21">
        <f t="shared" si="373"/>
        <v>42493.338518518511</v>
      </c>
      <c r="L3977" s="24">
        <v>42493.338518518518</v>
      </c>
      <c r="M3977" s="27">
        <f t="shared" si="374"/>
        <v>5</v>
      </c>
      <c r="N3977" s="27">
        <f t="shared" si="375"/>
        <v>2016</v>
      </c>
      <c r="O3977" s="25" t="str">
        <f t="shared" si="376"/>
        <v>May</v>
      </c>
      <c r="P3977" s="19">
        <f t="shared" si="377"/>
        <v>42523.338518518511</v>
      </c>
      <c r="Q3977" t="b">
        <v>0</v>
      </c>
      <c r="R3977">
        <v>0</v>
      </c>
      <c r="S3977" t="b">
        <v>0</v>
      </c>
      <c r="T3977" t="s">
        <v>8271</v>
      </c>
      <c r="U3977" s="8">
        <v>0</v>
      </c>
      <c r="V3977" s="17" t="e">
        <f t="shared" si="372"/>
        <v>#DIV/0!</v>
      </c>
      <c r="W3977" t="s">
        <v>8317</v>
      </c>
      <c r="X3977" t="s">
        <v>8318</v>
      </c>
    </row>
    <row r="3978" spans="1:24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21">
        <f t="shared" si="373"/>
        <v>42534.658541666664</v>
      </c>
      <c r="L3978" s="24">
        <v>42534.658541666664</v>
      </c>
      <c r="M3978" s="27">
        <f t="shared" si="374"/>
        <v>6</v>
      </c>
      <c r="N3978" s="27">
        <f t="shared" si="375"/>
        <v>2016</v>
      </c>
      <c r="O3978" s="25" t="str">
        <f t="shared" si="376"/>
        <v>Jun</v>
      </c>
      <c r="P3978" s="19">
        <f t="shared" si="377"/>
        <v>42564.658541666664</v>
      </c>
      <c r="Q3978" t="b">
        <v>0</v>
      </c>
      <c r="R3978">
        <v>10</v>
      </c>
      <c r="S3978" t="b">
        <v>0</v>
      </c>
      <c r="T3978" t="s">
        <v>8271</v>
      </c>
      <c r="U3978" s="8">
        <v>0.47692307692307695</v>
      </c>
      <c r="V3978" s="17">
        <f t="shared" si="372"/>
        <v>62</v>
      </c>
      <c r="W3978" t="s">
        <v>8317</v>
      </c>
      <c r="X3978" t="s">
        <v>8318</v>
      </c>
    </row>
    <row r="3979" spans="1:24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21">
        <f t="shared" si="373"/>
        <v>41830.650011574071</v>
      </c>
      <c r="L3979" s="24">
        <v>41830.650011574071</v>
      </c>
      <c r="M3979" s="27">
        <f t="shared" si="374"/>
        <v>7</v>
      </c>
      <c r="N3979" s="27">
        <f t="shared" si="375"/>
        <v>2014</v>
      </c>
      <c r="O3979" s="25" t="str">
        <f t="shared" si="376"/>
        <v>Jul</v>
      </c>
      <c r="P3979" s="19">
        <f t="shared" si="377"/>
        <v>41852.083333333328</v>
      </c>
      <c r="Q3979" t="b">
        <v>0</v>
      </c>
      <c r="R3979">
        <v>6</v>
      </c>
      <c r="S3979" t="b">
        <v>0</v>
      </c>
      <c r="T3979" t="s">
        <v>8271</v>
      </c>
      <c r="U3979" s="8">
        <v>1.4500000000000001E-2</v>
      </c>
      <c r="V3979" s="17">
        <f t="shared" si="372"/>
        <v>217.5</v>
      </c>
      <c r="W3979" t="s">
        <v>8317</v>
      </c>
      <c r="X3979" t="s">
        <v>8318</v>
      </c>
    </row>
    <row r="3980" spans="1:24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21">
        <f t="shared" si="373"/>
        <v>42543.580231481479</v>
      </c>
      <c r="L3980" s="24">
        <v>42543.580231481479</v>
      </c>
      <c r="M3980" s="27">
        <f t="shared" si="374"/>
        <v>6</v>
      </c>
      <c r="N3980" s="27">
        <f t="shared" si="375"/>
        <v>2016</v>
      </c>
      <c r="O3980" s="25" t="str">
        <f t="shared" si="376"/>
        <v>Jun</v>
      </c>
      <c r="P3980" s="19">
        <f t="shared" si="377"/>
        <v>42573.580231481479</v>
      </c>
      <c r="Q3980" t="b">
        <v>0</v>
      </c>
      <c r="R3980">
        <v>8</v>
      </c>
      <c r="S3980" t="b">
        <v>0</v>
      </c>
      <c r="T3980" t="s">
        <v>8271</v>
      </c>
      <c r="U3980" s="8">
        <v>0.107</v>
      </c>
      <c r="V3980" s="17">
        <f t="shared" si="372"/>
        <v>26.75</v>
      </c>
      <c r="W3980" t="s">
        <v>8317</v>
      </c>
      <c r="X3980" t="s">
        <v>8318</v>
      </c>
    </row>
    <row r="3981" spans="1:24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21">
        <f t="shared" si="373"/>
        <v>41975.434641203705</v>
      </c>
      <c r="L3981" s="24">
        <v>41975.434641203705</v>
      </c>
      <c r="M3981" s="27">
        <f t="shared" si="374"/>
        <v>12</v>
      </c>
      <c r="N3981" s="27">
        <f t="shared" si="375"/>
        <v>2014</v>
      </c>
      <c r="O3981" s="25" t="str">
        <f t="shared" si="376"/>
        <v>Dec</v>
      </c>
      <c r="P3981" s="19">
        <f t="shared" si="377"/>
        <v>42035.434641203705</v>
      </c>
      <c r="Q3981" t="b">
        <v>0</v>
      </c>
      <c r="R3981">
        <v>6</v>
      </c>
      <c r="S3981" t="b">
        <v>0</v>
      </c>
      <c r="T3981" t="s">
        <v>8271</v>
      </c>
      <c r="U3981" s="8">
        <v>1.8333333333333333E-2</v>
      </c>
      <c r="V3981" s="17">
        <f t="shared" si="372"/>
        <v>18.333333333333332</v>
      </c>
      <c r="W3981" t="s">
        <v>8317</v>
      </c>
      <c r="X3981" t="s">
        <v>8318</v>
      </c>
    </row>
    <row r="3982" spans="1:24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21">
        <f t="shared" si="373"/>
        <v>42069.695104166669</v>
      </c>
      <c r="L3982" s="24">
        <v>42069.695104166669</v>
      </c>
      <c r="M3982" s="27">
        <f t="shared" si="374"/>
        <v>3</v>
      </c>
      <c r="N3982" s="27">
        <f t="shared" si="375"/>
        <v>2015</v>
      </c>
      <c r="O3982" s="25" t="str">
        <f t="shared" si="376"/>
        <v>Mar</v>
      </c>
      <c r="P3982" s="19">
        <f t="shared" si="377"/>
        <v>42092.624999999993</v>
      </c>
      <c r="Q3982" t="b">
        <v>0</v>
      </c>
      <c r="R3982">
        <v>7</v>
      </c>
      <c r="S3982" t="b">
        <v>0</v>
      </c>
      <c r="T3982" t="s">
        <v>8271</v>
      </c>
      <c r="U3982" s="8">
        <v>0.18</v>
      </c>
      <c r="V3982" s="17">
        <f t="shared" si="372"/>
        <v>64.285714285714292</v>
      </c>
      <c r="W3982" t="s">
        <v>8317</v>
      </c>
      <c r="X3982" t="s">
        <v>8318</v>
      </c>
    </row>
    <row r="3983" spans="1:24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21">
        <f t="shared" si="373"/>
        <v>41795.390590277777</v>
      </c>
      <c r="L3983" s="24">
        <v>41795.390590277777</v>
      </c>
      <c r="M3983" s="27">
        <f t="shared" si="374"/>
        <v>6</v>
      </c>
      <c r="N3983" s="27">
        <f t="shared" si="375"/>
        <v>2014</v>
      </c>
      <c r="O3983" s="25" t="str">
        <f t="shared" si="376"/>
        <v>Jun</v>
      </c>
      <c r="P3983" s="19">
        <f t="shared" si="377"/>
        <v>41825.390590277777</v>
      </c>
      <c r="Q3983" t="b">
        <v>0</v>
      </c>
      <c r="R3983">
        <v>7</v>
      </c>
      <c r="S3983" t="b">
        <v>0</v>
      </c>
      <c r="T3983" t="s">
        <v>8271</v>
      </c>
      <c r="U3983" s="8">
        <v>4.0833333333333333E-2</v>
      </c>
      <c r="V3983" s="17">
        <f t="shared" si="372"/>
        <v>175</v>
      </c>
      <c r="W3983" t="s">
        <v>8317</v>
      </c>
      <c r="X3983" t="s">
        <v>8318</v>
      </c>
    </row>
    <row r="3984" spans="1:24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21">
        <f t="shared" si="373"/>
        <v>42507.971631944441</v>
      </c>
      <c r="L3984" s="24">
        <v>42507.971631944441</v>
      </c>
      <c r="M3984" s="27">
        <f t="shared" si="374"/>
        <v>5</v>
      </c>
      <c r="N3984" s="27">
        <f t="shared" si="375"/>
        <v>2016</v>
      </c>
      <c r="O3984" s="25" t="str">
        <f t="shared" si="376"/>
        <v>May</v>
      </c>
      <c r="P3984" s="19">
        <f t="shared" si="377"/>
        <v>42567.971631944441</v>
      </c>
      <c r="Q3984" t="b">
        <v>0</v>
      </c>
      <c r="R3984">
        <v>5</v>
      </c>
      <c r="S3984" t="b">
        <v>0</v>
      </c>
      <c r="T3984" t="s">
        <v>8271</v>
      </c>
      <c r="U3984" s="8">
        <v>0.2</v>
      </c>
      <c r="V3984" s="17">
        <f t="shared" si="372"/>
        <v>34</v>
      </c>
      <c r="W3984" t="s">
        <v>8317</v>
      </c>
      <c r="X3984" t="s">
        <v>8318</v>
      </c>
    </row>
    <row r="3985" spans="1:24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21">
        <f t="shared" si="373"/>
        <v>42132.601620370369</v>
      </c>
      <c r="L3985" s="24">
        <v>42132.601620370369</v>
      </c>
      <c r="M3985" s="27">
        <f t="shared" si="374"/>
        <v>5</v>
      </c>
      <c r="N3985" s="27">
        <f t="shared" si="375"/>
        <v>2015</v>
      </c>
      <c r="O3985" s="25" t="str">
        <f t="shared" si="376"/>
        <v>May</v>
      </c>
      <c r="P3985" s="19">
        <f t="shared" si="377"/>
        <v>42192.601620370369</v>
      </c>
      <c r="Q3985" t="b">
        <v>0</v>
      </c>
      <c r="R3985">
        <v>46</v>
      </c>
      <c r="S3985" t="b">
        <v>0</v>
      </c>
      <c r="T3985" t="s">
        <v>8271</v>
      </c>
      <c r="U3985" s="8">
        <v>0.34802513464991025</v>
      </c>
      <c r="V3985" s="17">
        <f t="shared" si="372"/>
        <v>84.282608695652172</v>
      </c>
      <c r="W3985" t="s">
        <v>8317</v>
      </c>
      <c r="X3985" t="s">
        <v>8318</v>
      </c>
    </row>
    <row r="3986" spans="1:24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21">
        <f t="shared" si="373"/>
        <v>41747.661527777775</v>
      </c>
      <c r="L3986" s="24">
        <v>41747.661527777775</v>
      </c>
      <c r="M3986" s="27">
        <f t="shared" si="374"/>
        <v>4</v>
      </c>
      <c r="N3986" s="27">
        <f t="shared" si="375"/>
        <v>2014</v>
      </c>
      <c r="O3986" s="25" t="str">
        <f t="shared" si="376"/>
        <v>Apr</v>
      </c>
      <c r="P3986" s="19">
        <f t="shared" si="377"/>
        <v>41779.082638888889</v>
      </c>
      <c r="Q3986" t="b">
        <v>0</v>
      </c>
      <c r="R3986">
        <v>10</v>
      </c>
      <c r="S3986" t="b">
        <v>0</v>
      </c>
      <c r="T3986" t="s">
        <v>8271</v>
      </c>
      <c r="U3986" s="8">
        <v>6.3333333333333339E-2</v>
      </c>
      <c r="V3986" s="17">
        <f t="shared" si="372"/>
        <v>9.5</v>
      </c>
      <c r="W3986" t="s">
        <v>8317</v>
      </c>
      <c r="X3986" t="s">
        <v>8318</v>
      </c>
    </row>
    <row r="3987" spans="1:24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21">
        <f t="shared" si="373"/>
        <v>41920.75513888889</v>
      </c>
      <c r="L3987" s="24">
        <v>41920.75513888889</v>
      </c>
      <c r="M3987" s="27">
        <f t="shared" si="374"/>
        <v>10</v>
      </c>
      <c r="N3987" s="27">
        <f t="shared" si="375"/>
        <v>2014</v>
      </c>
      <c r="O3987" s="25" t="str">
        <f t="shared" si="376"/>
        <v>Oct</v>
      </c>
      <c r="P3987" s="19">
        <f t="shared" si="377"/>
        <v>41950.791666666664</v>
      </c>
      <c r="Q3987" t="b">
        <v>0</v>
      </c>
      <c r="R3987">
        <v>19</v>
      </c>
      <c r="S3987" t="b">
        <v>0</v>
      </c>
      <c r="T3987" t="s">
        <v>8271</v>
      </c>
      <c r="U3987" s="8">
        <v>0.32050000000000001</v>
      </c>
      <c r="V3987" s="17">
        <f t="shared" si="372"/>
        <v>33.736842105263158</v>
      </c>
      <c r="W3987" t="s">
        <v>8317</v>
      </c>
      <c r="X3987" t="s">
        <v>8318</v>
      </c>
    </row>
    <row r="3988" spans="1:24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21">
        <f t="shared" si="373"/>
        <v>42399.499074074069</v>
      </c>
      <c r="L3988" s="24">
        <v>42399.499074074076</v>
      </c>
      <c r="M3988" s="27">
        <f t="shared" si="374"/>
        <v>1</v>
      </c>
      <c r="N3988" s="27">
        <f t="shared" si="375"/>
        <v>2016</v>
      </c>
      <c r="O3988" s="25" t="str">
        <f t="shared" si="376"/>
        <v>Jan</v>
      </c>
      <c r="P3988" s="19">
        <f t="shared" si="377"/>
        <v>42420.670138888883</v>
      </c>
      <c r="Q3988" t="b">
        <v>0</v>
      </c>
      <c r="R3988">
        <v>13</v>
      </c>
      <c r="S3988" t="b">
        <v>0</v>
      </c>
      <c r="T3988" t="s">
        <v>8271</v>
      </c>
      <c r="U3988" s="8">
        <v>9.7600000000000006E-2</v>
      </c>
      <c r="V3988" s="17">
        <f t="shared" si="372"/>
        <v>37.53846153846154</v>
      </c>
      <c r="W3988" t="s">
        <v>8317</v>
      </c>
      <c r="X3988" t="s">
        <v>8318</v>
      </c>
    </row>
    <row r="3989" spans="1:24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21">
        <f t="shared" si="373"/>
        <v>42467.340208333328</v>
      </c>
      <c r="L3989" s="24">
        <v>42467.340208333335</v>
      </c>
      <c r="M3989" s="27">
        <f t="shared" si="374"/>
        <v>4</v>
      </c>
      <c r="N3989" s="27">
        <f t="shared" si="375"/>
        <v>2016</v>
      </c>
      <c r="O3989" s="25" t="str">
        <f t="shared" si="376"/>
        <v>Apr</v>
      </c>
      <c r="P3989" s="19">
        <f t="shared" si="377"/>
        <v>42496.336111111108</v>
      </c>
      <c r="Q3989" t="b">
        <v>0</v>
      </c>
      <c r="R3989">
        <v>13</v>
      </c>
      <c r="S3989" t="b">
        <v>0</v>
      </c>
      <c r="T3989" t="s">
        <v>8271</v>
      </c>
      <c r="U3989" s="8">
        <v>0.3775</v>
      </c>
      <c r="V3989" s="17">
        <f t="shared" si="372"/>
        <v>11.615384615384615</v>
      </c>
      <c r="W3989" t="s">
        <v>8317</v>
      </c>
      <c r="X3989" t="s">
        <v>8318</v>
      </c>
    </row>
    <row r="3990" spans="1:24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21">
        <f t="shared" si="373"/>
        <v>41765.716319444444</v>
      </c>
      <c r="L3990" s="24">
        <v>41765.716319444444</v>
      </c>
      <c r="M3990" s="27">
        <f t="shared" si="374"/>
        <v>5</v>
      </c>
      <c r="N3990" s="27">
        <f t="shared" si="375"/>
        <v>2014</v>
      </c>
      <c r="O3990" s="25" t="str">
        <f t="shared" si="376"/>
        <v>May</v>
      </c>
      <c r="P3990" s="19">
        <f t="shared" si="377"/>
        <v>41775.716319444444</v>
      </c>
      <c r="Q3990" t="b">
        <v>0</v>
      </c>
      <c r="R3990">
        <v>4</v>
      </c>
      <c r="S3990" t="b">
        <v>0</v>
      </c>
      <c r="T3990" t="s">
        <v>8271</v>
      </c>
      <c r="U3990" s="8">
        <v>2.1333333333333333E-2</v>
      </c>
      <c r="V3990" s="17">
        <f t="shared" si="372"/>
        <v>8</v>
      </c>
      <c r="W3990" t="s">
        <v>8317</v>
      </c>
      <c r="X3990" t="s">
        <v>8318</v>
      </c>
    </row>
    <row r="3991" spans="1:24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21">
        <f t="shared" si="373"/>
        <v>42229.872835648144</v>
      </c>
      <c r="L3991" s="24">
        <v>42229.872835648152</v>
      </c>
      <c r="M3991" s="27">
        <f t="shared" si="374"/>
        <v>8</v>
      </c>
      <c r="N3991" s="27">
        <f t="shared" si="375"/>
        <v>2015</v>
      </c>
      <c r="O3991" s="25" t="str">
        <f t="shared" si="376"/>
        <v>Aug</v>
      </c>
      <c r="P3991" s="19">
        <f t="shared" si="377"/>
        <v>42244.872835648144</v>
      </c>
      <c r="Q3991" t="b">
        <v>0</v>
      </c>
      <c r="R3991">
        <v>0</v>
      </c>
      <c r="S3991" t="b">
        <v>0</v>
      </c>
      <c r="T3991" t="s">
        <v>8271</v>
      </c>
      <c r="U3991" s="8">
        <v>0</v>
      </c>
      <c r="V3991" s="17" t="e">
        <f t="shared" si="372"/>
        <v>#DIV/0!</v>
      </c>
      <c r="W3991" t="s">
        <v>8317</v>
      </c>
      <c r="X3991" t="s">
        <v>8318</v>
      </c>
    </row>
    <row r="3992" spans="1:24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21">
        <f t="shared" si="373"/>
        <v>42286.541446759256</v>
      </c>
      <c r="L3992" s="24">
        <v>42286.541446759256</v>
      </c>
      <c r="M3992" s="27">
        <f t="shared" si="374"/>
        <v>10</v>
      </c>
      <c r="N3992" s="27">
        <f t="shared" si="375"/>
        <v>2015</v>
      </c>
      <c r="O3992" s="25" t="str">
        <f t="shared" si="376"/>
        <v>Oct</v>
      </c>
      <c r="P3992" s="19">
        <f t="shared" si="377"/>
        <v>42316.583113425928</v>
      </c>
      <c r="Q3992" t="b">
        <v>0</v>
      </c>
      <c r="R3992">
        <v>3</v>
      </c>
      <c r="S3992" t="b">
        <v>0</v>
      </c>
      <c r="T3992" t="s">
        <v>8271</v>
      </c>
      <c r="U3992" s="8">
        <v>4.1818181818181817E-2</v>
      </c>
      <c r="V3992" s="17">
        <f t="shared" si="372"/>
        <v>23</v>
      </c>
      <c r="W3992" t="s">
        <v>8317</v>
      </c>
      <c r="X3992" t="s">
        <v>8318</v>
      </c>
    </row>
    <row r="3993" spans="1:24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21">
        <f t="shared" si="373"/>
        <v>42401.464039351849</v>
      </c>
      <c r="L3993" s="24">
        <v>42401.464039351849</v>
      </c>
      <c r="M3993" s="27">
        <f t="shared" si="374"/>
        <v>2</v>
      </c>
      <c r="N3993" s="27">
        <f t="shared" si="375"/>
        <v>2016</v>
      </c>
      <c r="O3993" s="25" t="str">
        <f t="shared" si="376"/>
        <v>Feb</v>
      </c>
      <c r="P3993" s="19">
        <f t="shared" si="377"/>
        <v>42431.464039351849</v>
      </c>
      <c r="Q3993" t="b">
        <v>0</v>
      </c>
      <c r="R3993">
        <v>1</v>
      </c>
      <c r="S3993" t="b">
        <v>0</v>
      </c>
      <c r="T3993" t="s">
        <v>8271</v>
      </c>
      <c r="U3993" s="8">
        <v>0.2</v>
      </c>
      <c r="V3993" s="17">
        <f t="shared" si="372"/>
        <v>100</v>
      </c>
      <c r="W3993" t="s">
        <v>8317</v>
      </c>
      <c r="X3993" t="s">
        <v>8318</v>
      </c>
    </row>
    <row r="3994" spans="1:24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21">
        <f t="shared" si="373"/>
        <v>42125.436134259253</v>
      </c>
      <c r="L3994" s="24">
        <v>42125.43613425926</v>
      </c>
      <c r="M3994" s="27">
        <f t="shared" si="374"/>
        <v>5</v>
      </c>
      <c r="N3994" s="27">
        <f t="shared" si="375"/>
        <v>2015</v>
      </c>
      <c r="O3994" s="25" t="str">
        <f t="shared" si="376"/>
        <v>May</v>
      </c>
      <c r="P3994" s="19">
        <f t="shared" si="377"/>
        <v>42155.436134259253</v>
      </c>
      <c r="Q3994" t="b">
        <v>0</v>
      </c>
      <c r="R3994">
        <v>9</v>
      </c>
      <c r="S3994" t="b">
        <v>0</v>
      </c>
      <c r="T3994" t="s">
        <v>8271</v>
      </c>
      <c r="U3994" s="8">
        <v>5.4100000000000002E-2</v>
      </c>
      <c r="V3994" s="17">
        <f t="shared" si="372"/>
        <v>60.111111111111114</v>
      </c>
      <c r="W3994" t="s">
        <v>8317</v>
      </c>
      <c r="X3994" t="s">
        <v>8318</v>
      </c>
    </row>
    <row r="3995" spans="1:24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21">
        <f t="shared" si="373"/>
        <v>42289.732164351844</v>
      </c>
      <c r="L3995" s="24">
        <v>42289.732164351852</v>
      </c>
      <c r="M3995" s="27">
        <f t="shared" si="374"/>
        <v>10</v>
      </c>
      <c r="N3995" s="27">
        <f t="shared" si="375"/>
        <v>2015</v>
      </c>
      <c r="O3995" s="25" t="str">
        <f t="shared" si="376"/>
        <v>Oct</v>
      </c>
      <c r="P3995" s="19">
        <f t="shared" si="377"/>
        <v>42349.773831018516</v>
      </c>
      <c r="Q3995" t="b">
        <v>0</v>
      </c>
      <c r="R3995">
        <v>1</v>
      </c>
      <c r="S3995" t="b">
        <v>0</v>
      </c>
      <c r="T3995" t="s">
        <v>8271</v>
      </c>
      <c r="U3995" s="8">
        <v>6.0000000000000002E-5</v>
      </c>
      <c r="V3995" s="17">
        <f t="shared" si="372"/>
        <v>3</v>
      </c>
      <c r="W3995" t="s">
        <v>8317</v>
      </c>
      <c r="X3995" t="s">
        <v>8318</v>
      </c>
    </row>
    <row r="3996" spans="1:24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21">
        <f t="shared" si="373"/>
        <v>42107.656388888885</v>
      </c>
      <c r="L3996" s="24">
        <v>42107.656388888892</v>
      </c>
      <c r="M3996" s="27">
        <f t="shared" si="374"/>
        <v>4</v>
      </c>
      <c r="N3996" s="27">
        <f t="shared" si="375"/>
        <v>2015</v>
      </c>
      <c r="O3996" s="25" t="str">
        <f t="shared" si="376"/>
        <v>Apr</v>
      </c>
      <c r="P3996" s="19">
        <f t="shared" si="377"/>
        <v>42137.656388888885</v>
      </c>
      <c r="Q3996" t="b">
        <v>0</v>
      </c>
      <c r="R3996">
        <v>1</v>
      </c>
      <c r="S3996" t="b">
        <v>0</v>
      </c>
      <c r="T3996" t="s">
        <v>8271</v>
      </c>
      <c r="U3996" s="8">
        <v>2.5000000000000001E-3</v>
      </c>
      <c r="V3996" s="17">
        <f t="shared" si="372"/>
        <v>5</v>
      </c>
      <c r="W3996" t="s">
        <v>8317</v>
      </c>
      <c r="X3996" t="s">
        <v>8318</v>
      </c>
    </row>
    <row r="3997" spans="1:24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21">
        <f t="shared" si="373"/>
        <v>41809.181597222218</v>
      </c>
      <c r="L3997" s="24">
        <v>41809.181597222225</v>
      </c>
      <c r="M3997" s="27">
        <f t="shared" si="374"/>
        <v>6</v>
      </c>
      <c r="N3997" s="27">
        <f t="shared" si="375"/>
        <v>2014</v>
      </c>
      <c r="O3997" s="25" t="str">
        <f t="shared" si="376"/>
        <v>Jun</v>
      </c>
      <c r="P3997" s="19">
        <f t="shared" si="377"/>
        <v>41839.181597222218</v>
      </c>
      <c r="Q3997" t="b">
        <v>0</v>
      </c>
      <c r="R3997">
        <v>4</v>
      </c>
      <c r="S3997" t="b">
        <v>0</v>
      </c>
      <c r="T3997" t="s">
        <v>8271</v>
      </c>
      <c r="U3997" s="8">
        <v>0.35</v>
      </c>
      <c r="V3997" s="17">
        <f t="shared" si="372"/>
        <v>17.5</v>
      </c>
      <c r="W3997" t="s">
        <v>8317</v>
      </c>
      <c r="X3997" t="s">
        <v>8318</v>
      </c>
    </row>
    <row r="3998" spans="1:24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21">
        <f t="shared" si="373"/>
        <v>42019.475428240738</v>
      </c>
      <c r="L3998" s="24">
        <v>42019.475428240738</v>
      </c>
      <c r="M3998" s="27">
        <f t="shared" si="374"/>
        <v>1</v>
      </c>
      <c r="N3998" s="27">
        <f t="shared" si="375"/>
        <v>2015</v>
      </c>
      <c r="O3998" s="25" t="str">
        <f t="shared" si="376"/>
        <v>Jan</v>
      </c>
      <c r="P3998" s="19">
        <f t="shared" si="377"/>
        <v>42049.268749999996</v>
      </c>
      <c r="Q3998" t="b">
        <v>0</v>
      </c>
      <c r="R3998">
        <v>17</v>
      </c>
      <c r="S3998" t="b">
        <v>0</v>
      </c>
      <c r="T3998" t="s">
        <v>8271</v>
      </c>
      <c r="U3998" s="8">
        <v>0.16566666666666666</v>
      </c>
      <c r="V3998" s="17">
        <f t="shared" si="372"/>
        <v>29.235294117647058</v>
      </c>
      <c r="W3998" t="s">
        <v>8317</v>
      </c>
      <c r="X3998" t="s">
        <v>8318</v>
      </c>
    </row>
    <row r="3999" spans="1:24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21">
        <f t="shared" si="373"/>
        <v>41950.058611111112</v>
      </c>
      <c r="L3999" s="24">
        <v>41950.058611111112</v>
      </c>
      <c r="M3999" s="27">
        <f t="shared" si="374"/>
        <v>11</v>
      </c>
      <c r="N3999" s="27">
        <f t="shared" si="375"/>
        <v>2014</v>
      </c>
      <c r="O3999" s="25" t="str">
        <f t="shared" si="376"/>
        <v>Nov</v>
      </c>
      <c r="P3999" s="19">
        <f t="shared" si="377"/>
        <v>41963.461111111108</v>
      </c>
      <c r="Q3999" t="b">
        <v>0</v>
      </c>
      <c r="R3999">
        <v>0</v>
      </c>
      <c r="S3999" t="b">
        <v>0</v>
      </c>
      <c r="T3999" t="s">
        <v>8271</v>
      </c>
      <c r="U3999" s="8">
        <v>0</v>
      </c>
      <c r="V3999" s="17" t="e">
        <f t="shared" si="372"/>
        <v>#DIV/0!</v>
      </c>
      <c r="W3999" t="s">
        <v>8317</v>
      </c>
      <c r="X3999" t="s">
        <v>8318</v>
      </c>
    </row>
    <row r="4000" spans="1:24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21">
        <f t="shared" si="373"/>
        <v>42069.183113425919</v>
      </c>
      <c r="L4000" s="24">
        <v>42069.183113425926</v>
      </c>
      <c r="M4000" s="27">
        <f t="shared" si="374"/>
        <v>3</v>
      </c>
      <c r="N4000" s="27">
        <f t="shared" si="375"/>
        <v>2015</v>
      </c>
      <c r="O4000" s="25" t="str">
        <f t="shared" si="376"/>
        <v>Mar</v>
      </c>
      <c r="P4000" s="19">
        <f t="shared" si="377"/>
        <v>42099.141446759262</v>
      </c>
      <c r="Q4000" t="b">
        <v>0</v>
      </c>
      <c r="R4000">
        <v>12</v>
      </c>
      <c r="S4000" t="b">
        <v>0</v>
      </c>
      <c r="T4000" t="s">
        <v>8271</v>
      </c>
      <c r="U4000" s="8">
        <v>0.57199999999999995</v>
      </c>
      <c r="V4000" s="17">
        <f t="shared" si="372"/>
        <v>59.583333333333336</v>
      </c>
      <c r="W4000" t="s">
        <v>8317</v>
      </c>
      <c r="X4000" t="s">
        <v>8318</v>
      </c>
    </row>
    <row r="4001" spans="1:24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21">
        <f t="shared" si="373"/>
        <v>42061.754930555551</v>
      </c>
      <c r="L4001" s="24">
        <v>42061.754930555559</v>
      </c>
      <c r="M4001" s="27">
        <f t="shared" si="374"/>
        <v>2</v>
      </c>
      <c r="N4001" s="27">
        <f t="shared" si="375"/>
        <v>2015</v>
      </c>
      <c r="O4001" s="25" t="str">
        <f t="shared" si="376"/>
        <v>Feb</v>
      </c>
      <c r="P4001" s="19">
        <f t="shared" si="377"/>
        <v>42091.713263888887</v>
      </c>
      <c r="Q4001" t="b">
        <v>0</v>
      </c>
      <c r="R4001">
        <v>14</v>
      </c>
      <c r="S4001" t="b">
        <v>0</v>
      </c>
      <c r="T4001" t="s">
        <v>8271</v>
      </c>
      <c r="U4001" s="8">
        <v>0.16514285714285715</v>
      </c>
      <c r="V4001" s="17">
        <f t="shared" si="372"/>
        <v>82.571428571428569</v>
      </c>
      <c r="W4001" t="s">
        <v>8317</v>
      </c>
      <c r="X4001" t="s">
        <v>8318</v>
      </c>
    </row>
    <row r="4002" spans="1:24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21">
        <f t="shared" si="373"/>
        <v>41842.620347222219</v>
      </c>
      <c r="L4002" s="24">
        <v>41842.620347222219</v>
      </c>
      <c r="M4002" s="27">
        <f t="shared" si="374"/>
        <v>7</v>
      </c>
      <c r="N4002" s="27">
        <f t="shared" si="375"/>
        <v>2014</v>
      </c>
      <c r="O4002" s="25" t="str">
        <f t="shared" si="376"/>
        <v>Jul</v>
      </c>
      <c r="P4002" s="19">
        <f t="shared" si="377"/>
        <v>41882.619317129625</v>
      </c>
      <c r="Q4002" t="b">
        <v>0</v>
      </c>
      <c r="R4002">
        <v>1</v>
      </c>
      <c r="S4002" t="b">
        <v>0</v>
      </c>
      <c r="T4002" t="s">
        <v>8271</v>
      </c>
      <c r="U4002" s="8">
        <v>1.25E-3</v>
      </c>
      <c r="V4002" s="17">
        <f t="shared" si="372"/>
        <v>10</v>
      </c>
      <c r="W4002" t="s">
        <v>8317</v>
      </c>
      <c r="X4002" t="s">
        <v>8318</v>
      </c>
    </row>
    <row r="4003" spans="1:24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21">
        <f t="shared" si="373"/>
        <v>42437.437013888884</v>
      </c>
      <c r="L4003" s="24">
        <v>42437.437013888892</v>
      </c>
      <c r="M4003" s="27">
        <f t="shared" si="374"/>
        <v>3</v>
      </c>
      <c r="N4003" s="27">
        <f t="shared" si="375"/>
        <v>2016</v>
      </c>
      <c r="O4003" s="25" t="str">
        <f t="shared" si="376"/>
        <v>Mar</v>
      </c>
      <c r="P4003" s="19">
        <f t="shared" si="377"/>
        <v>42497.39534722222</v>
      </c>
      <c r="Q4003" t="b">
        <v>0</v>
      </c>
      <c r="R4003">
        <v>14</v>
      </c>
      <c r="S4003" t="b">
        <v>0</v>
      </c>
      <c r="T4003" t="s">
        <v>8271</v>
      </c>
      <c r="U4003" s="8">
        <v>0.3775</v>
      </c>
      <c r="V4003" s="17">
        <f t="shared" si="372"/>
        <v>32.357142857142854</v>
      </c>
      <c r="W4003" t="s">
        <v>8317</v>
      </c>
      <c r="X4003" t="s">
        <v>8318</v>
      </c>
    </row>
    <row r="4004" spans="1:24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21">
        <f t="shared" si="373"/>
        <v>42775.755879629629</v>
      </c>
      <c r="L4004" s="24">
        <v>42775.755879629629</v>
      </c>
      <c r="M4004" s="27">
        <f t="shared" si="374"/>
        <v>2</v>
      </c>
      <c r="N4004" s="27">
        <f t="shared" si="375"/>
        <v>2017</v>
      </c>
      <c r="O4004" s="25" t="str">
        <f t="shared" si="376"/>
        <v>Feb</v>
      </c>
      <c r="P4004" s="19">
        <f t="shared" si="377"/>
        <v>42795.583333333336</v>
      </c>
      <c r="Q4004" t="b">
        <v>0</v>
      </c>
      <c r="R4004">
        <v>4</v>
      </c>
      <c r="S4004" t="b">
        <v>0</v>
      </c>
      <c r="T4004" t="s">
        <v>8271</v>
      </c>
      <c r="U4004" s="8">
        <v>1.84E-2</v>
      </c>
      <c r="V4004" s="17">
        <f t="shared" si="372"/>
        <v>5.75</v>
      </c>
      <c r="W4004" t="s">
        <v>8317</v>
      </c>
      <c r="X4004" t="s">
        <v>8318</v>
      </c>
    </row>
    <row r="4005" spans="1:24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21">
        <f t="shared" si="373"/>
        <v>41878.835196759253</v>
      </c>
      <c r="L4005" s="24">
        <v>41878.835196759261</v>
      </c>
      <c r="M4005" s="27">
        <f t="shared" si="374"/>
        <v>8</v>
      </c>
      <c r="N4005" s="27">
        <f t="shared" si="375"/>
        <v>2014</v>
      </c>
      <c r="O4005" s="25" t="str">
        <f t="shared" si="376"/>
        <v>Aug</v>
      </c>
      <c r="P4005" s="19">
        <f t="shared" si="377"/>
        <v>41908.835196759253</v>
      </c>
      <c r="Q4005" t="b">
        <v>0</v>
      </c>
      <c r="R4005">
        <v>2</v>
      </c>
      <c r="S4005" t="b">
        <v>0</v>
      </c>
      <c r="T4005" t="s">
        <v>8271</v>
      </c>
      <c r="U4005" s="8">
        <v>0.10050000000000001</v>
      </c>
      <c r="V4005" s="17">
        <f t="shared" si="372"/>
        <v>100.5</v>
      </c>
      <c r="W4005" t="s">
        <v>8317</v>
      </c>
      <c r="X4005" t="s">
        <v>8318</v>
      </c>
    </row>
    <row r="4006" spans="1:24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21">
        <f t="shared" si="373"/>
        <v>42020.379016203697</v>
      </c>
      <c r="L4006" s="24">
        <v>42020.379016203704</v>
      </c>
      <c r="M4006" s="27">
        <f t="shared" si="374"/>
        <v>1</v>
      </c>
      <c r="N4006" s="27">
        <f t="shared" si="375"/>
        <v>2015</v>
      </c>
      <c r="O4006" s="25" t="str">
        <f t="shared" si="376"/>
        <v>Jan</v>
      </c>
      <c r="P4006" s="19">
        <f t="shared" si="377"/>
        <v>42050.379016203697</v>
      </c>
      <c r="Q4006" t="b">
        <v>0</v>
      </c>
      <c r="R4006">
        <v>1</v>
      </c>
      <c r="S4006" t="b">
        <v>0</v>
      </c>
      <c r="T4006" t="s">
        <v>8271</v>
      </c>
      <c r="U4006" s="8">
        <v>2E-3</v>
      </c>
      <c r="V4006" s="17">
        <f t="shared" si="372"/>
        <v>1</v>
      </c>
      <c r="W4006" t="s">
        <v>8317</v>
      </c>
      <c r="X4006" t="s">
        <v>8318</v>
      </c>
    </row>
    <row r="4007" spans="1:24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21">
        <f t="shared" si="373"/>
        <v>41889.954363425924</v>
      </c>
      <c r="L4007" s="24">
        <v>41889.954363425924</v>
      </c>
      <c r="M4007" s="27">
        <f t="shared" si="374"/>
        <v>9</v>
      </c>
      <c r="N4007" s="27">
        <f t="shared" si="375"/>
        <v>2014</v>
      </c>
      <c r="O4007" s="25" t="str">
        <f t="shared" si="376"/>
        <v>Sep</v>
      </c>
      <c r="P4007" s="19">
        <f t="shared" si="377"/>
        <v>41919.954363425924</v>
      </c>
      <c r="Q4007" t="b">
        <v>0</v>
      </c>
      <c r="R4007">
        <v>2</v>
      </c>
      <c r="S4007" t="b">
        <v>0</v>
      </c>
      <c r="T4007" t="s">
        <v>8271</v>
      </c>
      <c r="U4007" s="8">
        <v>1.3333333333333334E-2</v>
      </c>
      <c r="V4007" s="17">
        <f t="shared" si="372"/>
        <v>20</v>
      </c>
      <c r="W4007" t="s">
        <v>8317</v>
      </c>
      <c r="X4007" t="s">
        <v>8318</v>
      </c>
    </row>
    <row r="4008" spans="1:24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21">
        <f t="shared" si="373"/>
        <v>41872.599363425921</v>
      </c>
      <c r="L4008" s="24">
        <v>41872.599363425928</v>
      </c>
      <c r="M4008" s="27">
        <f t="shared" si="374"/>
        <v>8</v>
      </c>
      <c r="N4008" s="27">
        <f t="shared" si="375"/>
        <v>2014</v>
      </c>
      <c r="O4008" s="25" t="str">
        <f t="shared" si="376"/>
        <v>Aug</v>
      </c>
      <c r="P4008" s="19">
        <f t="shared" si="377"/>
        <v>41932.599363425921</v>
      </c>
      <c r="Q4008" t="b">
        <v>0</v>
      </c>
      <c r="R4008">
        <v>1</v>
      </c>
      <c r="S4008" t="b">
        <v>0</v>
      </c>
      <c r="T4008" t="s">
        <v>8271</v>
      </c>
      <c r="U4008" s="8">
        <v>6.666666666666667E-5</v>
      </c>
      <c r="V4008" s="17">
        <f t="shared" si="372"/>
        <v>2</v>
      </c>
      <c r="W4008" t="s">
        <v>8317</v>
      </c>
      <c r="X4008" t="s">
        <v>8318</v>
      </c>
    </row>
    <row r="4009" spans="1:24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21">
        <f t="shared" si="373"/>
        <v>42391.564664351848</v>
      </c>
      <c r="L4009" s="24">
        <v>42391.564664351848</v>
      </c>
      <c r="M4009" s="27">
        <f t="shared" si="374"/>
        <v>1</v>
      </c>
      <c r="N4009" s="27">
        <f t="shared" si="375"/>
        <v>2016</v>
      </c>
      <c r="O4009" s="25" t="str">
        <f t="shared" si="376"/>
        <v>Jan</v>
      </c>
      <c r="P4009" s="19">
        <f t="shared" si="377"/>
        <v>42416.564664351848</v>
      </c>
      <c r="Q4009" t="b">
        <v>0</v>
      </c>
      <c r="R4009">
        <v>1</v>
      </c>
      <c r="S4009" t="b">
        <v>0</v>
      </c>
      <c r="T4009" t="s">
        <v>8271</v>
      </c>
      <c r="U4009" s="8">
        <v>2.5000000000000001E-3</v>
      </c>
      <c r="V4009" s="17">
        <f t="shared" si="372"/>
        <v>5</v>
      </c>
      <c r="W4009" t="s">
        <v>8317</v>
      </c>
      <c r="X4009" t="s">
        <v>8318</v>
      </c>
    </row>
    <row r="4010" spans="1:24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21">
        <f t="shared" si="373"/>
        <v>41848.564594907402</v>
      </c>
      <c r="L4010" s="24">
        <v>41848.56459490741</v>
      </c>
      <c r="M4010" s="27">
        <f t="shared" si="374"/>
        <v>7</v>
      </c>
      <c r="N4010" s="27">
        <f t="shared" si="375"/>
        <v>2014</v>
      </c>
      <c r="O4010" s="25" t="str">
        <f t="shared" si="376"/>
        <v>Jul</v>
      </c>
      <c r="P4010" s="19">
        <f t="shared" si="377"/>
        <v>41877.477777777771</v>
      </c>
      <c r="Q4010" t="b">
        <v>0</v>
      </c>
      <c r="R4010">
        <v>4</v>
      </c>
      <c r="S4010" t="b">
        <v>0</v>
      </c>
      <c r="T4010" t="s">
        <v>8271</v>
      </c>
      <c r="U4010" s="8">
        <v>0.06</v>
      </c>
      <c r="V4010" s="17">
        <f t="shared" si="372"/>
        <v>15</v>
      </c>
      <c r="W4010" t="s">
        <v>8317</v>
      </c>
      <c r="X4010" t="s">
        <v>8318</v>
      </c>
    </row>
    <row r="4011" spans="1:24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21">
        <f t="shared" si="373"/>
        <v>42177.755868055552</v>
      </c>
      <c r="L4011" s="24">
        <v>42177.755868055552</v>
      </c>
      <c r="M4011" s="27">
        <f t="shared" si="374"/>
        <v>6</v>
      </c>
      <c r="N4011" s="27">
        <f t="shared" si="375"/>
        <v>2015</v>
      </c>
      <c r="O4011" s="25" t="str">
        <f t="shared" si="376"/>
        <v>Jun</v>
      </c>
      <c r="P4011" s="19">
        <f t="shared" si="377"/>
        <v>42207.755868055552</v>
      </c>
      <c r="Q4011" t="b">
        <v>0</v>
      </c>
      <c r="R4011">
        <v>3</v>
      </c>
      <c r="S4011" t="b">
        <v>0</v>
      </c>
      <c r="T4011" t="s">
        <v>8271</v>
      </c>
      <c r="U4011" s="8">
        <v>3.8860103626943004E-2</v>
      </c>
      <c r="V4011" s="17">
        <f t="shared" si="372"/>
        <v>25</v>
      </c>
      <c r="W4011" t="s">
        <v>8317</v>
      </c>
      <c r="X4011" t="s">
        <v>8318</v>
      </c>
    </row>
    <row r="4012" spans="1:24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21">
        <f t="shared" si="373"/>
        <v>41851.492592592593</v>
      </c>
      <c r="L4012" s="24">
        <v>41851.492592592593</v>
      </c>
      <c r="M4012" s="27">
        <f t="shared" si="374"/>
        <v>7</v>
      </c>
      <c r="N4012" s="27">
        <f t="shared" si="375"/>
        <v>2014</v>
      </c>
      <c r="O4012" s="25" t="str">
        <f t="shared" si="376"/>
        <v>Jul</v>
      </c>
      <c r="P4012" s="19">
        <f t="shared" si="377"/>
        <v>41891.492592592593</v>
      </c>
      <c r="Q4012" t="b">
        <v>0</v>
      </c>
      <c r="R4012">
        <v>38</v>
      </c>
      <c r="S4012" t="b">
        <v>0</v>
      </c>
      <c r="T4012" t="s">
        <v>8271</v>
      </c>
      <c r="U4012" s="8">
        <v>0.24194444444444443</v>
      </c>
      <c r="V4012" s="17">
        <f t="shared" si="372"/>
        <v>45.842105263157897</v>
      </c>
      <c r="W4012" t="s">
        <v>8317</v>
      </c>
      <c r="X4012" t="s">
        <v>8318</v>
      </c>
    </row>
    <row r="4013" spans="1:24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21">
        <f t="shared" si="373"/>
        <v>41921.562106481477</v>
      </c>
      <c r="L4013" s="24">
        <v>41921.562106481484</v>
      </c>
      <c r="M4013" s="27">
        <f t="shared" si="374"/>
        <v>10</v>
      </c>
      <c r="N4013" s="27">
        <f t="shared" si="375"/>
        <v>2014</v>
      </c>
      <c r="O4013" s="25" t="str">
        <f t="shared" si="376"/>
        <v>Oct</v>
      </c>
      <c r="P4013" s="19">
        <f t="shared" si="377"/>
        <v>41938.562106481477</v>
      </c>
      <c r="Q4013" t="b">
        <v>0</v>
      </c>
      <c r="R4013">
        <v>4</v>
      </c>
      <c r="S4013" t="b">
        <v>0</v>
      </c>
      <c r="T4013" t="s">
        <v>8271</v>
      </c>
      <c r="U4013" s="8">
        <v>7.5999999999999998E-2</v>
      </c>
      <c r="V4013" s="17">
        <f t="shared" si="372"/>
        <v>4.75</v>
      </c>
      <c r="W4013" t="s">
        <v>8317</v>
      </c>
      <c r="X4013" t="s">
        <v>8318</v>
      </c>
    </row>
    <row r="4014" spans="1:24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21">
        <f t="shared" si="373"/>
        <v>42002.336550925924</v>
      </c>
      <c r="L4014" s="24">
        <v>42002.336550925924</v>
      </c>
      <c r="M4014" s="27">
        <f t="shared" si="374"/>
        <v>12</v>
      </c>
      <c r="N4014" s="27">
        <f t="shared" si="375"/>
        <v>2014</v>
      </c>
      <c r="O4014" s="25" t="str">
        <f t="shared" si="376"/>
        <v>Dec</v>
      </c>
      <c r="P4014" s="19">
        <f t="shared" si="377"/>
        <v>42032.336550925924</v>
      </c>
      <c r="Q4014" t="b">
        <v>0</v>
      </c>
      <c r="R4014">
        <v>0</v>
      </c>
      <c r="S4014" t="b">
        <v>0</v>
      </c>
      <c r="T4014" t="s">
        <v>8271</v>
      </c>
      <c r="U4014" s="8">
        <v>0</v>
      </c>
      <c r="V4014" s="17" t="e">
        <f t="shared" si="372"/>
        <v>#DIV/0!</v>
      </c>
      <c r="W4014" t="s">
        <v>8317</v>
      </c>
      <c r="X4014" t="s">
        <v>8318</v>
      </c>
    </row>
    <row r="4015" spans="1:24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21">
        <f t="shared" si="373"/>
        <v>42096.336215277777</v>
      </c>
      <c r="L4015" s="24">
        <v>42096.336215277777</v>
      </c>
      <c r="M4015" s="27">
        <f t="shared" si="374"/>
        <v>4</v>
      </c>
      <c r="N4015" s="27">
        <f t="shared" si="375"/>
        <v>2015</v>
      </c>
      <c r="O4015" s="25" t="str">
        <f t="shared" si="376"/>
        <v>Apr</v>
      </c>
      <c r="P4015" s="19">
        <f t="shared" si="377"/>
        <v>42126.336215277777</v>
      </c>
      <c r="Q4015" t="b">
        <v>0</v>
      </c>
      <c r="R4015">
        <v>2</v>
      </c>
      <c r="S4015" t="b">
        <v>0</v>
      </c>
      <c r="T4015" t="s">
        <v>8271</v>
      </c>
      <c r="U4015" s="8">
        <v>1.2999999999999999E-2</v>
      </c>
      <c r="V4015" s="17">
        <f t="shared" si="372"/>
        <v>13</v>
      </c>
      <c r="W4015" t="s">
        <v>8317</v>
      </c>
      <c r="X4015" t="s">
        <v>8318</v>
      </c>
    </row>
    <row r="4016" spans="1:24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21">
        <f t="shared" si="373"/>
        <v>42021.092858796292</v>
      </c>
      <c r="L4016" s="24">
        <v>42021.092858796299</v>
      </c>
      <c r="M4016" s="27">
        <f t="shared" si="374"/>
        <v>1</v>
      </c>
      <c r="N4016" s="27">
        <f t="shared" si="375"/>
        <v>2015</v>
      </c>
      <c r="O4016" s="25" t="str">
        <f t="shared" si="376"/>
        <v>Jan</v>
      </c>
      <c r="P4016" s="19">
        <f t="shared" si="377"/>
        <v>42051.092858796292</v>
      </c>
      <c r="Q4016" t="b">
        <v>0</v>
      </c>
      <c r="R4016">
        <v>0</v>
      </c>
      <c r="S4016" t="b">
        <v>0</v>
      </c>
      <c r="T4016" t="s">
        <v>8271</v>
      </c>
      <c r="U4016" s="8">
        <v>0</v>
      </c>
      <c r="V4016" s="17" t="e">
        <f t="shared" si="372"/>
        <v>#DIV/0!</v>
      </c>
      <c r="W4016" t="s">
        <v>8317</v>
      </c>
      <c r="X4016" t="s">
        <v>8318</v>
      </c>
    </row>
    <row r="4017" spans="1:24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21">
        <f t="shared" si="373"/>
        <v>42419.037835648145</v>
      </c>
      <c r="L4017" s="24">
        <v>42419.037835648145</v>
      </c>
      <c r="M4017" s="27">
        <f t="shared" si="374"/>
        <v>2</v>
      </c>
      <c r="N4017" s="27">
        <f t="shared" si="375"/>
        <v>2016</v>
      </c>
      <c r="O4017" s="25" t="str">
        <f t="shared" si="376"/>
        <v>Feb</v>
      </c>
      <c r="P4017" s="19">
        <f t="shared" si="377"/>
        <v>42434.037835648145</v>
      </c>
      <c r="Q4017" t="b">
        <v>0</v>
      </c>
      <c r="R4017">
        <v>1</v>
      </c>
      <c r="S4017" t="b">
        <v>0</v>
      </c>
      <c r="T4017" t="s">
        <v>8271</v>
      </c>
      <c r="U4017" s="8">
        <v>1.4285714285714287E-4</v>
      </c>
      <c r="V4017" s="17">
        <f t="shared" si="372"/>
        <v>1</v>
      </c>
      <c r="W4017" t="s">
        <v>8317</v>
      </c>
      <c r="X4017" t="s">
        <v>8318</v>
      </c>
    </row>
    <row r="4018" spans="1:24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21">
        <f t="shared" si="373"/>
        <v>42174.572488425925</v>
      </c>
      <c r="L4018" s="24">
        <v>42174.572488425925</v>
      </c>
      <c r="M4018" s="27">
        <f t="shared" si="374"/>
        <v>6</v>
      </c>
      <c r="N4018" s="27">
        <f t="shared" si="375"/>
        <v>2015</v>
      </c>
      <c r="O4018" s="25" t="str">
        <f t="shared" si="376"/>
        <v>Jun</v>
      </c>
      <c r="P4018" s="19">
        <f t="shared" si="377"/>
        <v>42204.572488425925</v>
      </c>
      <c r="Q4018" t="b">
        <v>0</v>
      </c>
      <c r="R4018">
        <v>7</v>
      </c>
      <c r="S4018" t="b">
        <v>0</v>
      </c>
      <c r="T4018" t="s">
        <v>8271</v>
      </c>
      <c r="U4018" s="8">
        <v>0.14000000000000001</v>
      </c>
      <c r="V4018" s="17">
        <f t="shared" si="372"/>
        <v>10</v>
      </c>
      <c r="W4018" t="s">
        <v>8317</v>
      </c>
      <c r="X4018" t="s">
        <v>8318</v>
      </c>
    </row>
    <row r="4019" spans="1:24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21">
        <f t="shared" si="373"/>
        <v>41869.664351851847</v>
      </c>
      <c r="L4019" s="24">
        <v>41869.664351851854</v>
      </c>
      <c r="M4019" s="27">
        <f t="shared" si="374"/>
        <v>8</v>
      </c>
      <c r="N4019" s="27">
        <f t="shared" si="375"/>
        <v>2014</v>
      </c>
      <c r="O4019" s="25" t="str">
        <f t="shared" si="376"/>
        <v>Aug</v>
      </c>
      <c r="P4019" s="19">
        <f t="shared" si="377"/>
        <v>41899.664351851847</v>
      </c>
      <c r="Q4019" t="b">
        <v>0</v>
      </c>
      <c r="R4019">
        <v>2</v>
      </c>
      <c r="S4019" t="b">
        <v>0</v>
      </c>
      <c r="T4019" t="s">
        <v>8271</v>
      </c>
      <c r="U4019" s="8">
        <v>1.0500000000000001E-2</v>
      </c>
      <c r="V4019" s="17">
        <f t="shared" si="372"/>
        <v>52.5</v>
      </c>
      <c r="W4019" t="s">
        <v>8317</v>
      </c>
      <c r="X4019" t="s">
        <v>8318</v>
      </c>
    </row>
    <row r="4020" spans="1:24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21">
        <f t="shared" si="373"/>
        <v>41856.463819444441</v>
      </c>
      <c r="L4020" s="24">
        <v>41856.463819444441</v>
      </c>
      <c r="M4020" s="27">
        <f t="shared" si="374"/>
        <v>8</v>
      </c>
      <c r="N4020" s="27">
        <f t="shared" si="375"/>
        <v>2014</v>
      </c>
      <c r="O4020" s="25" t="str">
        <f t="shared" si="376"/>
        <v>Aug</v>
      </c>
      <c r="P4020" s="19">
        <f t="shared" si="377"/>
        <v>41886.463819444441</v>
      </c>
      <c r="Q4020" t="b">
        <v>0</v>
      </c>
      <c r="R4020">
        <v>4</v>
      </c>
      <c r="S4020" t="b">
        <v>0</v>
      </c>
      <c r="T4020" t="s">
        <v>8271</v>
      </c>
      <c r="U4020" s="8">
        <v>8.666666666666667E-2</v>
      </c>
      <c r="V4020" s="17">
        <f t="shared" si="372"/>
        <v>32.5</v>
      </c>
      <c r="W4020" t="s">
        <v>8317</v>
      </c>
      <c r="X4020" t="s">
        <v>8318</v>
      </c>
    </row>
    <row r="4021" spans="1:24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21">
        <f t="shared" si="373"/>
        <v>42620.702638888884</v>
      </c>
      <c r="L4021" s="24">
        <v>42620.702638888892</v>
      </c>
      <c r="M4021" s="27">
        <f t="shared" si="374"/>
        <v>9</v>
      </c>
      <c r="N4021" s="27">
        <f t="shared" si="375"/>
        <v>2016</v>
      </c>
      <c r="O4021" s="25" t="str">
        <f t="shared" si="376"/>
        <v>Sep</v>
      </c>
      <c r="P4021" s="19">
        <f t="shared" si="377"/>
        <v>42650.702638888884</v>
      </c>
      <c r="Q4021" t="b">
        <v>0</v>
      </c>
      <c r="R4021">
        <v>4</v>
      </c>
      <c r="S4021" t="b">
        <v>0</v>
      </c>
      <c r="T4021" t="s">
        <v>8271</v>
      </c>
      <c r="U4021" s="8">
        <v>8.2857142857142851E-3</v>
      </c>
      <c r="V4021" s="17">
        <f t="shared" si="372"/>
        <v>7.25</v>
      </c>
      <c r="W4021" t="s">
        <v>8317</v>
      </c>
      <c r="X4021" t="s">
        <v>8318</v>
      </c>
    </row>
    <row r="4022" spans="1:24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21">
        <f t="shared" si="373"/>
        <v>42417.467546296299</v>
      </c>
      <c r="L4022" s="24">
        <v>42417.467546296299</v>
      </c>
      <c r="M4022" s="27">
        <f t="shared" si="374"/>
        <v>2</v>
      </c>
      <c r="N4022" s="27">
        <f t="shared" si="375"/>
        <v>2016</v>
      </c>
      <c r="O4022" s="25" t="str">
        <f t="shared" si="376"/>
        <v>Feb</v>
      </c>
      <c r="P4022" s="19">
        <f t="shared" si="377"/>
        <v>42475.477777777771</v>
      </c>
      <c r="Q4022" t="b">
        <v>0</v>
      </c>
      <c r="R4022">
        <v>3</v>
      </c>
      <c r="S4022" t="b">
        <v>0</v>
      </c>
      <c r="T4022" t="s">
        <v>8271</v>
      </c>
      <c r="U4022" s="8">
        <v>0.16666666666666666</v>
      </c>
      <c r="V4022" s="17">
        <f t="shared" si="372"/>
        <v>33.333333333333336</v>
      </c>
      <c r="W4022" t="s">
        <v>8317</v>
      </c>
      <c r="X4022" t="s">
        <v>8318</v>
      </c>
    </row>
    <row r="4023" spans="1:24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21">
        <f t="shared" si="373"/>
        <v>42056.982627314814</v>
      </c>
      <c r="L4023" s="24">
        <v>42056.982627314814</v>
      </c>
      <c r="M4023" s="27">
        <f t="shared" si="374"/>
        <v>2</v>
      </c>
      <c r="N4023" s="27">
        <f t="shared" si="375"/>
        <v>2015</v>
      </c>
      <c r="O4023" s="25" t="str">
        <f t="shared" si="376"/>
        <v>Feb</v>
      </c>
      <c r="P4023" s="19">
        <f t="shared" si="377"/>
        <v>42086.940960648142</v>
      </c>
      <c r="Q4023" t="b">
        <v>0</v>
      </c>
      <c r="R4023">
        <v>2</v>
      </c>
      <c r="S4023" t="b">
        <v>0</v>
      </c>
      <c r="T4023" t="s">
        <v>8271</v>
      </c>
      <c r="U4023" s="8">
        <v>8.3333333333333332E-3</v>
      </c>
      <c r="V4023" s="17">
        <f t="shared" si="372"/>
        <v>62.5</v>
      </c>
      <c r="W4023" t="s">
        <v>8317</v>
      </c>
      <c r="X4023" t="s">
        <v>8318</v>
      </c>
    </row>
    <row r="4024" spans="1:24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21">
        <f t="shared" si="373"/>
        <v>41878.703217592592</v>
      </c>
      <c r="L4024" s="24">
        <v>41878.703217592592</v>
      </c>
      <c r="M4024" s="27">
        <f t="shared" si="374"/>
        <v>8</v>
      </c>
      <c r="N4024" s="27">
        <f t="shared" si="375"/>
        <v>2014</v>
      </c>
      <c r="O4024" s="25" t="str">
        <f t="shared" si="376"/>
        <v>Aug</v>
      </c>
      <c r="P4024" s="19">
        <f t="shared" si="377"/>
        <v>41938.703217592592</v>
      </c>
      <c r="Q4024" t="b">
        <v>0</v>
      </c>
      <c r="R4024">
        <v>197</v>
      </c>
      <c r="S4024" t="b">
        <v>0</v>
      </c>
      <c r="T4024" t="s">
        <v>8271</v>
      </c>
      <c r="U4024" s="8">
        <v>0.69561111111111107</v>
      </c>
      <c r="V4024" s="17">
        <f t="shared" si="372"/>
        <v>63.558375634517766</v>
      </c>
      <c r="W4024" t="s">
        <v>8317</v>
      </c>
      <c r="X4024" t="s">
        <v>8318</v>
      </c>
    </row>
    <row r="4025" spans="1:24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21">
        <f t="shared" si="373"/>
        <v>41990.375775462962</v>
      </c>
      <c r="L4025" s="24">
        <v>41990.375775462962</v>
      </c>
      <c r="M4025" s="27">
        <f t="shared" si="374"/>
        <v>12</v>
      </c>
      <c r="N4025" s="27">
        <f t="shared" si="375"/>
        <v>2014</v>
      </c>
      <c r="O4025" s="25" t="str">
        <f t="shared" si="376"/>
        <v>Dec</v>
      </c>
      <c r="P4025" s="19">
        <f t="shared" si="377"/>
        <v>42035.912499999999</v>
      </c>
      <c r="Q4025" t="b">
        <v>0</v>
      </c>
      <c r="R4025">
        <v>0</v>
      </c>
      <c r="S4025" t="b">
        <v>0</v>
      </c>
      <c r="T4025" t="s">
        <v>8271</v>
      </c>
      <c r="U4025" s="8">
        <v>0</v>
      </c>
      <c r="V4025" s="17" t="e">
        <f t="shared" si="372"/>
        <v>#DIV/0!</v>
      </c>
      <c r="W4025" t="s">
        <v>8317</v>
      </c>
      <c r="X4025" t="s">
        <v>8318</v>
      </c>
    </row>
    <row r="4026" spans="1:24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21">
        <f t="shared" si="373"/>
        <v>42408.791238425925</v>
      </c>
      <c r="L4026" s="24">
        <v>42408.791238425925</v>
      </c>
      <c r="M4026" s="27">
        <f t="shared" si="374"/>
        <v>2</v>
      </c>
      <c r="N4026" s="27">
        <f t="shared" si="375"/>
        <v>2016</v>
      </c>
      <c r="O4026" s="25" t="str">
        <f t="shared" si="376"/>
        <v>Feb</v>
      </c>
      <c r="P4026" s="19">
        <f t="shared" si="377"/>
        <v>42453.749571759261</v>
      </c>
      <c r="Q4026" t="b">
        <v>0</v>
      </c>
      <c r="R4026">
        <v>1</v>
      </c>
      <c r="S4026" t="b">
        <v>0</v>
      </c>
      <c r="T4026" t="s">
        <v>8271</v>
      </c>
      <c r="U4026" s="8">
        <v>1.2500000000000001E-2</v>
      </c>
      <c r="V4026" s="17">
        <f t="shared" si="372"/>
        <v>10</v>
      </c>
      <c r="W4026" t="s">
        <v>8317</v>
      </c>
      <c r="X4026" t="s">
        <v>8318</v>
      </c>
    </row>
    <row r="4027" spans="1:24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21">
        <f t="shared" si="373"/>
        <v>42217.461770833332</v>
      </c>
      <c r="L4027" s="24">
        <v>42217.461770833332</v>
      </c>
      <c r="M4027" s="27">
        <f t="shared" si="374"/>
        <v>8</v>
      </c>
      <c r="N4027" s="27">
        <f t="shared" si="375"/>
        <v>2015</v>
      </c>
      <c r="O4027" s="25" t="str">
        <f t="shared" si="376"/>
        <v>Aug</v>
      </c>
      <c r="P4027" s="19">
        <f t="shared" si="377"/>
        <v>42247.461770833332</v>
      </c>
      <c r="Q4027" t="b">
        <v>0</v>
      </c>
      <c r="R4027">
        <v>4</v>
      </c>
      <c r="S4027" t="b">
        <v>0</v>
      </c>
      <c r="T4027" t="s">
        <v>8271</v>
      </c>
      <c r="U4027" s="8">
        <v>0.05</v>
      </c>
      <c r="V4027" s="17">
        <f t="shared" si="372"/>
        <v>62.5</v>
      </c>
      <c r="W4027" t="s">
        <v>8317</v>
      </c>
      <c r="X4027" t="s">
        <v>8318</v>
      </c>
    </row>
    <row r="4028" spans="1:24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21">
        <f t="shared" si="373"/>
        <v>42151.029351851852</v>
      </c>
      <c r="L4028" s="24">
        <v>42151.029351851852</v>
      </c>
      <c r="M4028" s="27">
        <f t="shared" si="374"/>
        <v>5</v>
      </c>
      <c r="N4028" s="27">
        <f t="shared" si="375"/>
        <v>2015</v>
      </c>
      <c r="O4028" s="25" t="str">
        <f t="shared" si="376"/>
        <v>May</v>
      </c>
      <c r="P4028" s="19">
        <f t="shared" si="377"/>
        <v>42211.029351851852</v>
      </c>
      <c r="Q4028" t="b">
        <v>0</v>
      </c>
      <c r="R4028">
        <v>0</v>
      </c>
      <c r="S4028" t="b">
        <v>0</v>
      </c>
      <c r="T4028" t="s">
        <v>8271</v>
      </c>
      <c r="U4028" s="8">
        <v>0</v>
      </c>
      <c r="V4028" s="17" t="e">
        <f t="shared" si="372"/>
        <v>#DIV/0!</v>
      </c>
      <c r="W4028" t="s">
        <v>8317</v>
      </c>
      <c r="X4028" t="s">
        <v>8318</v>
      </c>
    </row>
    <row r="4029" spans="1:24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21">
        <f t="shared" si="373"/>
        <v>42282.447210648148</v>
      </c>
      <c r="L4029" s="24">
        <v>42282.447210648148</v>
      </c>
      <c r="M4029" s="27">
        <f t="shared" si="374"/>
        <v>10</v>
      </c>
      <c r="N4029" s="27">
        <f t="shared" si="375"/>
        <v>2015</v>
      </c>
      <c r="O4029" s="25" t="str">
        <f t="shared" si="376"/>
        <v>Oct</v>
      </c>
      <c r="P4029" s="19">
        <f t="shared" si="377"/>
        <v>42342.488877314812</v>
      </c>
      <c r="Q4029" t="b">
        <v>0</v>
      </c>
      <c r="R4029">
        <v>7</v>
      </c>
      <c r="S4029" t="b">
        <v>0</v>
      </c>
      <c r="T4029" t="s">
        <v>8271</v>
      </c>
      <c r="U4029" s="8">
        <v>7.166666666666667E-2</v>
      </c>
      <c r="V4029" s="17">
        <f t="shared" si="372"/>
        <v>30.714285714285715</v>
      </c>
      <c r="W4029" t="s">
        <v>8317</v>
      </c>
      <c r="X4029" t="s">
        <v>8318</v>
      </c>
    </row>
    <row r="4030" spans="1:24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21">
        <f t="shared" si="373"/>
        <v>42768.762511574074</v>
      </c>
      <c r="L4030" s="24">
        <v>42768.762511574074</v>
      </c>
      <c r="M4030" s="27">
        <f t="shared" si="374"/>
        <v>2</v>
      </c>
      <c r="N4030" s="27">
        <f t="shared" si="375"/>
        <v>2017</v>
      </c>
      <c r="O4030" s="25" t="str">
        <f t="shared" si="376"/>
        <v>Feb</v>
      </c>
      <c r="P4030" s="19">
        <f t="shared" si="377"/>
        <v>42788.833333333336</v>
      </c>
      <c r="Q4030" t="b">
        <v>0</v>
      </c>
      <c r="R4030">
        <v>11</v>
      </c>
      <c r="S4030" t="b">
        <v>0</v>
      </c>
      <c r="T4030" t="s">
        <v>8271</v>
      </c>
      <c r="U4030" s="8">
        <v>0.28050000000000003</v>
      </c>
      <c r="V4030" s="17">
        <f t="shared" si="372"/>
        <v>51</v>
      </c>
      <c r="W4030" t="s">
        <v>8317</v>
      </c>
      <c r="X4030" t="s">
        <v>8318</v>
      </c>
    </row>
    <row r="4031" spans="1:24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21">
        <f t="shared" si="373"/>
        <v>41765.730324074073</v>
      </c>
      <c r="L4031" s="24">
        <v>41765.730324074073</v>
      </c>
      <c r="M4031" s="27">
        <f t="shared" si="374"/>
        <v>5</v>
      </c>
      <c r="N4031" s="27">
        <f t="shared" si="375"/>
        <v>2014</v>
      </c>
      <c r="O4031" s="25" t="str">
        <f t="shared" si="376"/>
        <v>May</v>
      </c>
      <c r="P4031" s="19">
        <f t="shared" si="377"/>
        <v>41795.730324074073</v>
      </c>
      <c r="Q4031" t="b">
        <v>0</v>
      </c>
      <c r="R4031">
        <v>0</v>
      </c>
      <c r="S4031" t="b">
        <v>0</v>
      </c>
      <c r="T4031" t="s">
        <v>8271</v>
      </c>
      <c r="U4031" s="8">
        <v>0</v>
      </c>
      <c r="V4031" s="17" t="e">
        <f t="shared" si="372"/>
        <v>#DIV/0!</v>
      </c>
      <c r="W4031" t="s">
        <v>8317</v>
      </c>
      <c r="X4031" t="s">
        <v>8318</v>
      </c>
    </row>
    <row r="4032" spans="1:24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21">
        <f t="shared" si="373"/>
        <v>42321.816782407404</v>
      </c>
      <c r="L4032" s="24">
        <v>42321.816782407404</v>
      </c>
      <c r="M4032" s="27">
        <f t="shared" si="374"/>
        <v>11</v>
      </c>
      <c r="N4032" s="27">
        <f t="shared" si="375"/>
        <v>2015</v>
      </c>
      <c r="O4032" s="25" t="str">
        <f t="shared" si="376"/>
        <v>Nov</v>
      </c>
      <c r="P4032" s="19">
        <f t="shared" si="377"/>
        <v>42351.816782407404</v>
      </c>
      <c r="Q4032" t="b">
        <v>0</v>
      </c>
      <c r="R4032">
        <v>6</v>
      </c>
      <c r="S4032" t="b">
        <v>0</v>
      </c>
      <c r="T4032" t="s">
        <v>8271</v>
      </c>
      <c r="U4032" s="8">
        <v>0.16</v>
      </c>
      <c r="V4032" s="17">
        <f t="shared" si="372"/>
        <v>66.666666666666671</v>
      </c>
      <c r="W4032" t="s">
        <v>8317</v>
      </c>
      <c r="X4032" t="s">
        <v>8318</v>
      </c>
    </row>
    <row r="4033" spans="1:24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21">
        <f t="shared" si="373"/>
        <v>42374.446747685179</v>
      </c>
      <c r="L4033" s="24">
        <v>42374.446747685186</v>
      </c>
      <c r="M4033" s="27">
        <f t="shared" si="374"/>
        <v>1</v>
      </c>
      <c r="N4033" s="27">
        <f t="shared" si="375"/>
        <v>2016</v>
      </c>
      <c r="O4033" s="25" t="str">
        <f t="shared" si="376"/>
        <v>Jan</v>
      </c>
      <c r="P4033" s="19">
        <f t="shared" si="377"/>
        <v>42403.575694444444</v>
      </c>
      <c r="Q4033" t="b">
        <v>0</v>
      </c>
      <c r="R4033">
        <v>0</v>
      </c>
      <c r="S4033" t="b">
        <v>0</v>
      </c>
      <c r="T4033" t="s">
        <v>8271</v>
      </c>
      <c r="U4033" s="8">
        <v>0</v>
      </c>
      <c r="V4033" s="17" t="e">
        <f t="shared" si="372"/>
        <v>#DIV/0!</v>
      </c>
      <c r="W4033" t="s">
        <v>8317</v>
      </c>
      <c r="X4033" t="s">
        <v>8318</v>
      </c>
    </row>
    <row r="4034" spans="1:24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21">
        <f t="shared" si="373"/>
        <v>41941.376898148148</v>
      </c>
      <c r="L4034" s="24">
        <v>41941.376898148148</v>
      </c>
      <c r="M4034" s="27">
        <f t="shared" si="374"/>
        <v>10</v>
      </c>
      <c r="N4034" s="27">
        <f t="shared" si="375"/>
        <v>2014</v>
      </c>
      <c r="O4034" s="25" t="str">
        <f t="shared" si="376"/>
        <v>Oct</v>
      </c>
      <c r="P4034" s="19">
        <f t="shared" si="377"/>
        <v>41991.418564814812</v>
      </c>
      <c r="Q4034" t="b">
        <v>0</v>
      </c>
      <c r="R4034">
        <v>7</v>
      </c>
      <c r="S4034" t="b">
        <v>0</v>
      </c>
      <c r="T4034" t="s">
        <v>8271</v>
      </c>
      <c r="U4034" s="8">
        <v>6.8287037037037035E-2</v>
      </c>
      <c r="V4034" s="17">
        <f t="shared" ref="V4034:V4097" si="378">E4034/R4034</f>
        <v>59</v>
      </c>
      <c r="W4034" t="s">
        <v>8317</v>
      </c>
      <c r="X4034" t="s">
        <v>8318</v>
      </c>
    </row>
    <row r="4035" spans="1:24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21">
        <f t="shared" ref="K4035:K4098" si="379">(J4034/86400)+25569+(-5/24)</f>
        <v>42293.60087962963</v>
      </c>
      <c r="L4035" s="24">
        <v>42293.60087962963</v>
      </c>
      <c r="M4035" s="27">
        <f t="shared" ref="M4035:M4098" si="380">MONTH(L4035)</f>
        <v>10</v>
      </c>
      <c r="N4035" s="27">
        <f t="shared" ref="N4035:N4098" si="381">YEAR(L4035)</f>
        <v>2015</v>
      </c>
      <c r="O4035" s="25" t="str">
        <f t="shared" ref="O4035:O4098" si="382">VLOOKUP($M4035,$AI$3:$AJ$14,2,FALSE)</f>
        <v>Oct</v>
      </c>
      <c r="P4035" s="19">
        <f t="shared" ref="P4035:P4098" si="383">(I4034/86400)+25569+(-5/24)</f>
        <v>42353.642546296294</v>
      </c>
      <c r="Q4035" t="b">
        <v>0</v>
      </c>
      <c r="R4035">
        <v>94</v>
      </c>
      <c r="S4035" t="b">
        <v>0</v>
      </c>
      <c r="T4035" t="s">
        <v>8271</v>
      </c>
      <c r="U4035" s="8">
        <v>0.25698702928870293</v>
      </c>
      <c r="V4035" s="17">
        <f t="shared" si="378"/>
        <v>65.340319148936175</v>
      </c>
      <c r="W4035" t="s">
        <v>8317</v>
      </c>
      <c r="X4035" t="s">
        <v>8318</v>
      </c>
    </row>
    <row r="4036" spans="1:24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21">
        <f t="shared" si="379"/>
        <v>42614.06046296296</v>
      </c>
      <c r="L4036" s="24">
        <v>42614.06046296296</v>
      </c>
      <c r="M4036" s="27">
        <f t="shared" si="380"/>
        <v>9</v>
      </c>
      <c r="N4036" s="27">
        <f t="shared" si="381"/>
        <v>2016</v>
      </c>
      <c r="O4036" s="25" t="str">
        <f t="shared" si="382"/>
        <v>Sep</v>
      </c>
      <c r="P4036" s="19">
        <f t="shared" si="383"/>
        <v>42645.166666666664</v>
      </c>
      <c r="Q4036" t="b">
        <v>0</v>
      </c>
      <c r="R4036">
        <v>2</v>
      </c>
      <c r="S4036" t="b">
        <v>0</v>
      </c>
      <c r="T4036" t="s">
        <v>8271</v>
      </c>
      <c r="U4036" s="8">
        <v>1.4814814814814815E-2</v>
      </c>
      <c r="V4036" s="17">
        <f t="shared" si="378"/>
        <v>100</v>
      </c>
      <c r="W4036" t="s">
        <v>8317</v>
      </c>
      <c r="X4036" t="s">
        <v>8318</v>
      </c>
    </row>
    <row r="4037" spans="1:24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21">
        <f t="shared" si="379"/>
        <v>42067.739004629628</v>
      </c>
      <c r="L4037" s="24">
        <v>42067.739004629628</v>
      </c>
      <c r="M4037" s="27">
        <f t="shared" si="380"/>
        <v>3</v>
      </c>
      <c r="N4037" s="27">
        <f t="shared" si="381"/>
        <v>2015</v>
      </c>
      <c r="O4037" s="25" t="str">
        <f t="shared" si="382"/>
        <v>Mar</v>
      </c>
      <c r="P4037" s="19">
        <f t="shared" si="383"/>
        <v>42097.697337962956</v>
      </c>
      <c r="Q4037" t="b">
        <v>0</v>
      </c>
      <c r="R4037">
        <v>25</v>
      </c>
      <c r="S4037" t="b">
        <v>0</v>
      </c>
      <c r="T4037" t="s">
        <v>8271</v>
      </c>
      <c r="U4037" s="8">
        <v>0.36849999999999999</v>
      </c>
      <c r="V4037" s="17">
        <f t="shared" si="378"/>
        <v>147.4</v>
      </c>
      <c r="W4037" t="s">
        <v>8317</v>
      </c>
      <c r="X4037" t="s">
        <v>8318</v>
      </c>
    </row>
    <row r="4038" spans="1:24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21">
        <f t="shared" si="379"/>
        <v>41903.674618055556</v>
      </c>
      <c r="L4038" s="24">
        <v>41903.674618055556</v>
      </c>
      <c r="M4038" s="27">
        <f t="shared" si="380"/>
        <v>9</v>
      </c>
      <c r="N4038" s="27">
        <f t="shared" si="381"/>
        <v>2014</v>
      </c>
      <c r="O4038" s="25" t="str">
        <f t="shared" si="382"/>
        <v>Sep</v>
      </c>
      <c r="P4038" s="19">
        <f t="shared" si="383"/>
        <v>41933.674618055556</v>
      </c>
      <c r="Q4038" t="b">
        <v>0</v>
      </c>
      <c r="R4038">
        <v>17</v>
      </c>
      <c r="S4038" t="b">
        <v>0</v>
      </c>
      <c r="T4038" t="s">
        <v>8271</v>
      </c>
      <c r="U4038" s="8">
        <v>0.47049999999999997</v>
      </c>
      <c r="V4038" s="17">
        <f t="shared" si="378"/>
        <v>166.05882352941177</v>
      </c>
      <c r="W4038" t="s">
        <v>8317</v>
      </c>
      <c r="X4038" t="s">
        <v>8318</v>
      </c>
    </row>
    <row r="4039" spans="1:24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21">
        <f t="shared" si="379"/>
        <v>41804.728750000002</v>
      </c>
      <c r="L4039" s="24">
        <v>41804.728750000002</v>
      </c>
      <c r="M4039" s="27">
        <f t="shared" si="380"/>
        <v>6</v>
      </c>
      <c r="N4039" s="27">
        <f t="shared" si="381"/>
        <v>2014</v>
      </c>
      <c r="O4039" s="25" t="str">
        <f t="shared" si="382"/>
        <v>Jun</v>
      </c>
      <c r="P4039" s="19">
        <f t="shared" si="383"/>
        <v>41821.729166666664</v>
      </c>
      <c r="Q4039" t="b">
        <v>0</v>
      </c>
      <c r="R4039">
        <v>2</v>
      </c>
      <c r="S4039" t="b">
        <v>0</v>
      </c>
      <c r="T4039" t="s">
        <v>8271</v>
      </c>
      <c r="U4039" s="8">
        <v>0.11428571428571428</v>
      </c>
      <c r="V4039" s="17">
        <f t="shared" si="378"/>
        <v>40</v>
      </c>
      <c r="W4039" t="s">
        <v>8317</v>
      </c>
      <c r="X4039" t="s">
        <v>8318</v>
      </c>
    </row>
    <row r="4040" spans="1:24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21">
        <f t="shared" si="379"/>
        <v>42496.862442129626</v>
      </c>
      <c r="L4040" s="24">
        <v>42496.862442129626</v>
      </c>
      <c r="M4040" s="27">
        <f t="shared" si="380"/>
        <v>5</v>
      </c>
      <c r="N4040" s="27">
        <f t="shared" si="381"/>
        <v>2016</v>
      </c>
      <c r="O4040" s="25" t="str">
        <f t="shared" si="382"/>
        <v>May</v>
      </c>
      <c r="P4040" s="19">
        <f t="shared" si="383"/>
        <v>42514.392361111109</v>
      </c>
      <c r="Q4040" t="b">
        <v>0</v>
      </c>
      <c r="R4040">
        <v>4</v>
      </c>
      <c r="S4040" t="b">
        <v>0</v>
      </c>
      <c r="T4040" t="s">
        <v>8271</v>
      </c>
      <c r="U4040" s="8">
        <v>0.12039999999999999</v>
      </c>
      <c r="V4040" s="17">
        <f t="shared" si="378"/>
        <v>75.25</v>
      </c>
      <c r="W4040" t="s">
        <v>8317</v>
      </c>
      <c r="X4040" t="s">
        <v>8318</v>
      </c>
    </row>
    <row r="4041" spans="1:24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21">
        <f t="shared" si="379"/>
        <v>41869.590393518512</v>
      </c>
      <c r="L4041" s="24">
        <v>41869.59039351852</v>
      </c>
      <c r="M4041" s="27">
        <f t="shared" si="380"/>
        <v>8</v>
      </c>
      <c r="N4041" s="27">
        <f t="shared" si="381"/>
        <v>2014</v>
      </c>
      <c r="O4041" s="25" t="str">
        <f t="shared" si="382"/>
        <v>Aug</v>
      </c>
      <c r="P4041" s="19">
        <f t="shared" si="383"/>
        <v>41929.590393518512</v>
      </c>
      <c r="Q4041" t="b">
        <v>0</v>
      </c>
      <c r="R4041">
        <v>5</v>
      </c>
      <c r="S4041" t="b">
        <v>0</v>
      </c>
      <c r="T4041" t="s">
        <v>8271</v>
      </c>
      <c r="U4041" s="8">
        <v>0.6</v>
      </c>
      <c r="V4041" s="17">
        <f t="shared" si="378"/>
        <v>60</v>
      </c>
      <c r="W4041" t="s">
        <v>8317</v>
      </c>
      <c r="X4041" t="s">
        <v>8318</v>
      </c>
    </row>
    <row r="4042" spans="1:24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21">
        <f t="shared" si="379"/>
        <v>42305.462581018517</v>
      </c>
      <c r="L4042" s="24">
        <v>42305.462581018517</v>
      </c>
      <c r="M4042" s="27">
        <f t="shared" si="380"/>
        <v>10</v>
      </c>
      <c r="N4042" s="27">
        <f t="shared" si="381"/>
        <v>2015</v>
      </c>
      <c r="O4042" s="25" t="str">
        <f t="shared" si="382"/>
        <v>Oct</v>
      </c>
      <c r="P4042" s="19">
        <f t="shared" si="383"/>
        <v>42339.040972222218</v>
      </c>
      <c r="Q4042" t="b">
        <v>0</v>
      </c>
      <c r="R4042">
        <v>2</v>
      </c>
      <c r="S4042" t="b">
        <v>0</v>
      </c>
      <c r="T4042" t="s">
        <v>8271</v>
      </c>
      <c r="U4042" s="8">
        <v>0.3125</v>
      </c>
      <c r="V4042" s="17">
        <f t="shared" si="378"/>
        <v>1250</v>
      </c>
      <c r="W4042" t="s">
        <v>8317</v>
      </c>
      <c r="X4042" t="s">
        <v>8318</v>
      </c>
    </row>
    <row r="4043" spans="1:24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21">
        <f t="shared" si="379"/>
        <v>42144.023194444446</v>
      </c>
      <c r="L4043" s="24">
        <v>42144.023194444446</v>
      </c>
      <c r="M4043" s="27">
        <f t="shared" si="380"/>
        <v>5</v>
      </c>
      <c r="N4043" s="27">
        <f t="shared" si="381"/>
        <v>2015</v>
      </c>
      <c r="O4043" s="25" t="str">
        <f t="shared" si="382"/>
        <v>May</v>
      </c>
      <c r="P4043" s="19">
        <f t="shared" si="383"/>
        <v>42202.916666666664</v>
      </c>
      <c r="Q4043" t="b">
        <v>0</v>
      </c>
      <c r="R4043">
        <v>2</v>
      </c>
      <c r="S4043" t="b">
        <v>0</v>
      </c>
      <c r="T4043" t="s">
        <v>8271</v>
      </c>
      <c r="U4043" s="8">
        <v>4.1999999999999997E-3</v>
      </c>
      <c r="V4043" s="17">
        <f t="shared" si="378"/>
        <v>10.5</v>
      </c>
      <c r="W4043" t="s">
        <v>8317</v>
      </c>
      <c r="X4043" t="s">
        <v>8318</v>
      </c>
    </row>
    <row r="4044" spans="1:24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21">
        <f t="shared" si="379"/>
        <v>42559.265671296293</v>
      </c>
      <c r="L4044" s="24">
        <v>42559.2656712963</v>
      </c>
      <c r="M4044" s="27">
        <f t="shared" si="380"/>
        <v>7</v>
      </c>
      <c r="N4044" s="27">
        <f t="shared" si="381"/>
        <v>2016</v>
      </c>
      <c r="O4044" s="25" t="str">
        <f t="shared" si="382"/>
        <v>Jul</v>
      </c>
      <c r="P4044" s="19">
        <f t="shared" si="383"/>
        <v>42619.265671296293</v>
      </c>
      <c r="Q4044" t="b">
        <v>0</v>
      </c>
      <c r="R4044">
        <v>3</v>
      </c>
      <c r="S4044" t="b">
        <v>0</v>
      </c>
      <c r="T4044" t="s">
        <v>8271</v>
      </c>
      <c r="U4044" s="8">
        <v>2.0999999999999999E-3</v>
      </c>
      <c r="V4044" s="17">
        <f t="shared" si="378"/>
        <v>7</v>
      </c>
      <c r="W4044" t="s">
        <v>8317</v>
      </c>
      <c r="X4044" t="s">
        <v>8318</v>
      </c>
    </row>
    <row r="4045" spans="1:24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21">
        <f t="shared" si="379"/>
        <v>41994.875740740739</v>
      </c>
      <c r="L4045" s="24">
        <v>41994.875740740739</v>
      </c>
      <c r="M4045" s="27">
        <f t="shared" si="380"/>
        <v>12</v>
      </c>
      <c r="N4045" s="27">
        <f t="shared" si="381"/>
        <v>2014</v>
      </c>
      <c r="O4045" s="25" t="str">
        <f t="shared" si="382"/>
        <v>Dec</v>
      </c>
      <c r="P4045" s="19">
        <f t="shared" si="383"/>
        <v>42024.594444444439</v>
      </c>
      <c r="Q4045" t="b">
        <v>0</v>
      </c>
      <c r="R4045">
        <v>0</v>
      </c>
      <c r="S4045" t="b">
        <v>0</v>
      </c>
      <c r="T4045" t="s">
        <v>8271</v>
      </c>
      <c r="U4045" s="8">
        <v>0</v>
      </c>
      <c r="V4045" s="17" t="e">
        <f t="shared" si="378"/>
        <v>#DIV/0!</v>
      </c>
      <c r="W4045" t="s">
        <v>8317</v>
      </c>
      <c r="X4045" t="s">
        <v>8318</v>
      </c>
    </row>
    <row r="4046" spans="1:24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21">
        <f t="shared" si="379"/>
        <v>41948.749131944445</v>
      </c>
      <c r="L4046" s="24">
        <v>41948.749131944445</v>
      </c>
      <c r="M4046" s="27">
        <f t="shared" si="380"/>
        <v>11</v>
      </c>
      <c r="N4046" s="27">
        <f t="shared" si="381"/>
        <v>2014</v>
      </c>
      <c r="O4046" s="25" t="str">
        <f t="shared" si="382"/>
        <v>Nov</v>
      </c>
      <c r="P4046" s="19">
        <f t="shared" si="383"/>
        <v>41963.749131944445</v>
      </c>
      <c r="Q4046" t="b">
        <v>0</v>
      </c>
      <c r="R4046">
        <v>4</v>
      </c>
      <c r="S4046" t="b">
        <v>0</v>
      </c>
      <c r="T4046" t="s">
        <v>8271</v>
      </c>
      <c r="U4046" s="8">
        <v>0.375</v>
      </c>
      <c r="V4046" s="17">
        <f t="shared" si="378"/>
        <v>56.25</v>
      </c>
      <c r="W4046" t="s">
        <v>8317</v>
      </c>
      <c r="X4046" t="s">
        <v>8318</v>
      </c>
    </row>
    <row r="4047" spans="1:24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21">
        <f t="shared" si="379"/>
        <v>42074.011365740742</v>
      </c>
      <c r="L4047" s="24">
        <v>42074.011365740742</v>
      </c>
      <c r="M4047" s="27">
        <f t="shared" si="380"/>
        <v>3</v>
      </c>
      <c r="N4047" s="27">
        <f t="shared" si="381"/>
        <v>2015</v>
      </c>
      <c r="O4047" s="25" t="str">
        <f t="shared" si="382"/>
        <v>Mar</v>
      </c>
      <c r="P4047" s="19">
        <f t="shared" si="383"/>
        <v>42103.999999999993</v>
      </c>
      <c r="Q4047" t="b">
        <v>0</v>
      </c>
      <c r="R4047">
        <v>1</v>
      </c>
      <c r="S4047" t="b">
        <v>0</v>
      </c>
      <c r="T4047" t="s">
        <v>8271</v>
      </c>
      <c r="U4047" s="8">
        <v>2.0000000000000001E-4</v>
      </c>
      <c r="V4047" s="17">
        <f t="shared" si="378"/>
        <v>1</v>
      </c>
      <c r="W4047" t="s">
        <v>8317</v>
      </c>
      <c r="X4047" t="s">
        <v>8318</v>
      </c>
    </row>
    <row r="4048" spans="1:24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21">
        <f t="shared" si="379"/>
        <v>41841.992928240739</v>
      </c>
      <c r="L4048" s="24">
        <v>41841.992928240739</v>
      </c>
      <c r="M4048" s="27">
        <f t="shared" si="380"/>
        <v>7</v>
      </c>
      <c r="N4048" s="27">
        <f t="shared" si="381"/>
        <v>2014</v>
      </c>
      <c r="O4048" s="25" t="str">
        <f t="shared" si="382"/>
        <v>Jul</v>
      </c>
      <c r="P4048" s="19">
        <f t="shared" si="383"/>
        <v>41871.992928240739</v>
      </c>
      <c r="Q4048" t="b">
        <v>0</v>
      </c>
      <c r="R4048">
        <v>12</v>
      </c>
      <c r="S4048" t="b">
        <v>0</v>
      </c>
      <c r="T4048" t="s">
        <v>8271</v>
      </c>
      <c r="U4048" s="8">
        <v>8.2142857142857142E-2</v>
      </c>
      <c r="V4048" s="17">
        <f t="shared" si="378"/>
        <v>38.333333333333336</v>
      </c>
      <c r="W4048" t="s">
        <v>8317</v>
      </c>
      <c r="X4048" t="s">
        <v>8318</v>
      </c>
    </row>
    <row r="4049" spans="1:24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21">
        <f t="shared" si="379"/>
        <v>41904.442245370366</v>
      </c>
      <c r="L4049" s="24">
        <v>41904.442245370374</v>
      </c>
      <c r="M4049" s="27">
        <f t="shared" si="380"/>
        <v>9</v>
      </c>
      <c r="N4049" s="27">
        <f t="shared" si="381"/>
        <v>2014</v>
      </c>
      <c r="O4049" s="25" t="str">
        <f t="shared" si="382"/>
        <v>Sep</v>
      </c>
      <c r="P4049" s="19">
        <f t="shared" si="383"/>
        <v>41934.442245370366</v>
      </c>
      <c r="Q4049" t="b">
        <v>0</v>
      </c>
      <c r="R4049">
        <v>4</v>
      </c>
      <c r="S4049" t="b">
        <v>0</v>
      </c>
      <c r="T4049" t="s">
        <v>8271</v>
      </c>
      <c r="U4049" s="8">
        <v>2.1999999999999999E-2</v>
      </c>
      <c r="V4049" s="17">
        <f t="shared" si="378"/>
        <v>27.5</v>
      </c>
      <c r="W4049" t="s">
        <v>8317</v>
      </c>
      <c r="X4049" t="s">
        <v>8318</v>
      </c>
    </row>
    <row r="4050" spans="1:24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21">
        <f t="shared" si="379"/>
        <v>41990.814155092587</v>
      </c>
      <c r="L4050" s="24">
        <v>41990.814155092594</v>
      </c>
      <c r="M4050" s="27">
        <f t="shared" si="380"/>
        <v>12</v>
      </c>
      <c r="N4050" s="27">
        <f t="shared" si="381"/>
        <v>2014</v>
      </c>
      <c r="O4050" s="25" t="str">
        <f t="shared" si="382"/>
        <v>Dec</v>
      </c>
      <c r="P4050" s="19">
        <f t="shared" si="383"/>
        <v>42014.833333333336</v>
      </c>
      <c r="Q4050" t="b">
        <v>0</v>
      </c>
      <c r="R4050">
        <v>91</v>
      </c>
      <c r="S4050" t="b">
        <v>0</v>
      </c>
      <c r="T4050" t="s">
        <v>8271</v>
      </c>
      <c r="U4050" s="8">
        <v>0.17652941176470588</v>
      </c>
      <c r="V4050" s="17">
        <f t="shared" si="378"/>
        <v>32.978021978021978</v>
      </c>
      <c r="W4050" t="s">
        <v>8317</v>
      </c>
      <c r="X4050" t="s">
        <v>8318</v>
      </c>
    </row>
    <row r="4051" spans="1:24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21">
        <f t="shared" si="379"/>
        <v>42436.300775462958</v>
      </c>
      <c r="L4051" s="24">
        <v>42436.300775462965</v>
      </c>
      <c r="M4051" s="27">
        <f t="shared" si="380"/>
        <v>3</v>
      </c>
      <c r="N4051" s="27">
        <f t="shared" si="381"/>
        <v>2016</v>
      </c>
      <c r="O4051" s="25" t="str">
        <f t="shared" si="382"/>
        <v>Mar</v>
      </c>
      <c r="P4051" s="19">
        <f t="shared" si="383"/>
        <v>42471.259108796294</v>
      </c>
      <c r="Q4051" t="b">
        <v>0</v>
      </c>
      <c r="R4051">
        <v>1</v>
      </c>
      <c r="S4051" t="b">
        <v>0</v>
      </c>
      <c r="T4051" t="s">
        <v>8271</v>
      </c>
      <c r="U4051" s="8">
        <v>8.0000000000000004E-4</v>
      </c>
      <c r="V4051" s="17">
        <f t="shared" si="378"/>
        <v>16</v>
      </c>
      <c r="W4051" t="s">
        <v>8317</v>
      </c>
      <c r="X4051" t="s">
        <v>8318</v>
      </c>
    </row>
    <row r="4052" spans="1:24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21">
        <f t="shared" si="379"/>
        <v>42169.750173611108</v>
      </c>
      <c r="L4052" s="24">
        <v>42169.750173611108</v>
      </c>
      <c r="M4052" s="27">
        <f t="shared" si="380"/>
        <v>6</v>
      </c>
      <c r="N4052" s="27">
        <f t="shared" si="381"/>
        <v>2015</v>
      </c>
      <c r="O4052" s="25" t="str">
        <f t="shared" si="382"/>
        <v>Jun</v>
      </c>
      <c r="P4052" s="19">
        <f t="shared" si="383"/>
        <v>42199.750173611108</v>
      </c>
      <c r="Q4052" t="b">
        <v>0</v>
      </c>
      <c r="R4052">
        <v>1</v>
      </c>
      <c r="S4052" t="b">
        <v>0</v>
      </c>
      <c r="T4052" t="s">
        <v>8271</v>
      </c>
      <c r="U4052" s="8">
        <v>6.6666666666666664E-4</v>
      </c>
      <c r="V4052" s="17">
        <f t="shared" si="378"/>
        <v>1</v>
      </c>
      <c r="W4052" t="s">
        <v>8317</v>
      </c>
      <c r="X4052" t="s">
        <v>8318</v>
      </c>
    </row>
    <row r="4053" spans="1:24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21">
        <f t="shared" si="379"/>
        <v>41905.428136574068</v>
      </c>
      <c r="L4053" s="24">
        <v>41905.428136574075</v>
      </c>
      <c r="M4053" s="27">
        <f t="shared" si="380"/>
        <v>9</v>
      </c>
      <c r="N4053" s="27">
        <f t="shared" si="381"/>
        <v>2014</v>
      </c>
      <c r="O4053" s="25" t="str">
        <f t="shared" si="382"/>
        <v>Sep</v>
      </c>
      <c r="P4053" s="19">
        <f t="shared" si="383"/>
        <v>41935.428136574068</v>
      </c>
      <c r="Q4053" t="b">
        <v>0</v>
      </c>
      <c r="R4053">
        <v>0</v>
      </c>
      <c r="S4053" t="b">
        <v>0</v>
      </c>
      <c r="T4053" t="s">
        <v>8271</v>
      </c>
      <c r="U4053" s="8">
        <v>0</v>
      </c>
      <c r="V4053" s="17" t="e">
        <f t="shared" si="378"/>
        <v>#DIV/0!</v>
      </c>
      <c r="W4053" t="s">
        <v>8317</v>
      </c>
      <c r="X4053" t="s">
        <v>8318</v>
      </c>
    </row>
    <row r="4054" spans="1:24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21">
        <f t="shared" si="379"/>
        <v>41761.601817129624</v>
      </c>
      <c r="L4054" s="24">
        <v>41761.601817129631</v>
      </c>
      <c r="M4054" s="27">
        <f t="shared" si="380"/>
        <v>5</v>
      </c>
      <c r="N4054" s="27">
        <f t="shared" si="381"/>
        <v>2014</v>
      </c>
      <c r="O4054" s="25" t="str">
        <f t="shared" si="382"/>
        <v>May</v>
      </c>
      <c r="P4054" s="19">
        <f t="shared" si="383"/>
        <v>41768.078472222223</v>
      </c>
      <c r="Q4054" t="b">
        <v>0</v>
      </c>
      <c r="R4054">
        <v>13</v>
      </c>
      <c r="S4054" t="b">
        <v>0</v>
      </c>
      <c r="T4054" t="s">
        <v>8271</v>
      </c>
      <c r="U4054" s="8">
        <v>0.37533333333333335</v>
      </c>
      <c r="V4054" s="17">
        <f t="shared" si="378"/>
        <v>86.615384615384613</v>
      </c>
      <c r="W4054" t="s">
        <v>8317</v>
      </c>
      <c r="X4054" t="s">
        <v>8318</v>
      </c>
    </row>
    <row r="4055" spans="1:24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21">
        <f t="shared" si="379"/>
        <v>41865.670324074068</v>
      </c>
      <c r="L4055" s="24">
        <v>41865.670324074075</v>
      </c>
      <c r="M4055" s="27">
        <f t="shared" si="380"/>
        <v>8</v>
      </c>
      <c r="N4055" s="27">
        <f t="shared" si="381"/>
        <v>2014</v>
      </c>
      <c r="O4055" s="25" t="str">
        <f t="shared" si="382"/>
        <v>Aug</v>
      </c>
      <c r="P4055" s="19">
        <f t="shared" si="383"/>
        <v>41925.670324074068</v>
      </c>
      <c r="Q4055" t="b">
        <v>0</v>
      </c>
      <c r="R4055">
        <v>2</v>
      </c>
      <c r="S4055" t="b">
        <v>0</v>
      </c>
      <c r="T4055" t="s">
        <v>8271</v>
      </c>
      <c r="U4055" s="8">
        <v>0.22</v>
      </c>
      <c r="V4055" s="17">
        <f t="shared" si="378"/>
        <v>55</v>
      </c>
      <c r="W4055" t="s">
        <v>8317</v>
      </c>
      <c r="X4055" t="s">
        <v>8318</v>
      </c>
    </row>
    <row r="4056" spans="1:24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21">
        <f t="shared" si="379"/>
        <v>41928.481805555552</v>
      </c>
      <c r="L4056" s="24">
        <v>41928.481805555559</v>
      </c>
      <c r="M4056" s="27">
        <f t="shared" si="380"/>
        <v>10</v>
      </c>
      <c r="N4056" s="27">
        <f t="shared" si="381"/>
        <v>2014</v>
      </c>
      <c r="O4056" s="25" t="str">
        <f t="shared" si="382"/>
        <v>Oct</v>
      </c>
      <c r="P4056" s="19">
        <f t="shared" si="383"/>
        <v>41958.624999999993</v>
      </c>
      <c r="Q4056" t="b">
        <v>0</v>
      </c>
      <c r="R4056">
        <v>0</v>
      </c>
      <c r="S4056" t="b">
        <v>0</v>
      </c>
      <c r="T4056" t="s">
        <v>8271</v>
      </c>
      <c r="U4056" s="8">
        <v>0</v>
      </c>
      <c r="V4056" s="17" t="e">
        <f t="shared" si="378"/>
        <v>#DIV/0!</v>
      </c>
      <c r="W4056" t="s">
        <v>8317</v>
      </c>
      <c r="X4056" t="s">
        <v>8318</v>
      </c>
    </row>
    <row r="4057" spans="1:24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21">
        <f t="shared" si="379"/>
        <v>42613.632928240739</v>
      </c>
      <c r="L4057" s="24">
        <v>42613.632928240739</v>
      </c>
      <c r="M4057" s="27">
        <f t="shared" si="380"/>
        <v>8</v>
      </c>
      <c r="N4057" s="27">
        <f t="shared" si="381"/>
        <v>2016</v>
      </c>
      <c r="O4057" s="25" t="str">
        <f t="shared" si="382"/>
        <v>Aug</v>
      </c>
      <c r="P4057" s="19">
        <f t="shared" si="383"/>
        <v>42643.958333333336</v>
      </c>
      <c r="Q4057" t="b">
        <v>0</v>
      </c>
      <c r="R4057">
        <v>21</v>
      </c>
      <c r="S4057" t="b">
        <v>0</v>
      </c>
      <c r="T4057" t="s">
        <v>8271</v>
      </c>
      <c r="U4057" s="8">
        <v>0.1762</v>
      </c>
      <c r="V4057" s="17">
        <f t="shared" si="378"/>
        <v>41.952380952380949</v>
      </c>
      <c r="W4057" t="s">
        <v>8317</v>
      </c>
      <c r="X4057" t="s">
        <v>8318</v>
      </c>
    </row>
    <row r="4058" spans="1:24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21">
        <f t="shared" si="379"/>
        <v>41779.44017361111</v>
      </c>
      <c r="L4058" s="24">
        <v>41779.44017361111</v>
      </c>
      <c r="M4058" s="27">
        <f t="shared" si="380"/>
        <v>5</v>
      </c>
      <c r="N4058" s="27">
        <f t="shared" si="381"/>
        <v>2014</v>
      </c>
      <c r="O4058" s="25" t="str">
        <f t="shared" si="382"/>
        <v>May</v>
      </c>
      <c r="P4058" s="19">
        <f t="shared" si="383"/>
        <v>41809.44017361111</v>
      </c>
      <c r="Q4058" t="b">
        <v>0</v>
      </c>
      <c r="R4058">
        <v>9</v>
      </c>
      <c r="S4058" t="b">
        <v>0</v>
      </c>
      <c r="T4058" t="s">
        <v>8271</v>
      </c>
      <c r="U4058" s="8">
        <v>0.53</v>
      </c>
      <c r="V4058" s="17">
        <f t="shared" si="378"/>
        <v>88.333333333333329</v>
      </c>
      <c r="W4058" t="s">
        <v>8317</v>
      </c>
      <c r="X4058" t="s">
        <v>8318</v>
      </c>
    </row>
    <row r="4059" spans="1:24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21">
        <f t="shared" si="379"/>
        <v>42534.724988425922</v>
      </c>
      <c r="L4059" s="24">
        <v>42534.724988425929</v>
      </c>
      <c r="M4059" s="27">
        <f t="shared" si="380"/>
        <v>6</v>
      </c>
      <c r="N4059" s="27">
        <f t="shared" si="381"/>
        <v>2016</v>
      </c>
      <c r="O4059" s="25" t="str">
        <f t="shared" si="382"/>
        <v>Jun</v>
      </c>
      <c r="P4059" s="19">
        <f t="shared" si="383"/>
        <v>42554.624305555553</v>
      </c>
      <c r="Q4059" t="b">
        <v>0</v>
      </c>
      <c r="R4059">
        <v>6</v>
      </c>
      <c r="S4059" t="b">
        <v>0</v>
      </c>
      <c r="T4059" t="s">
        <v>8271</v>
      </c>
      <c r="U4059" s="8">
        <v>0.22142857142857142</v>
      </c>
      <c r="V4059" s="17">
        <f t="shared" si="378"/>
        <v>129.16666666666666</v>
      </c>
      <c r="W4059" t="s">
        <v>8317</v>
      </c>
      <c r="X4059" t="s">
        <v>8318</v>
      </c>
    </row>
    <row r="4060" spans="1:24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21">
        <f t="shared" si="379"/>
        <v>42310.760185185187</v>
      </c>
      <c r="L4060" s="24">
        <v>42310.760185185187</v>
      </c>
      <c r="M4060" s="27">
        <f t="shared" si="380"/>
        <v>11</v>
      </c>
      <c r="N4060" s="27">
        <f t="shared" si="381"/>
        <v>2015</v>
      </c>
      <c r="O4060" s="25" t="str">
        <f t="shared" si="382"/>
        <v>Nov</v>
      </c>
      <c r="P4060" s="19">
        <f t="shared" si="383"/>
        <v>42333.749999999993</v>
      </c>
      <c r="Q4060" t="b">
        <v>0</v>
      </c>
      <c r="R4060">
        <v>4</v>
      </c>
      <c r="S4060" t="b">
        <v>0</v>
      </c>
      <c r="T4060" t="s">
        <v>8271</v>
      </c>
      <c r="U4060" s="8">
        <v>2.5333333333333333E-2</v>
      </c>
      <c r="V4060" s="17">
        <f t="shared" si="378"/>
        <v>23.75</v>
      </c>
      <c r="W4060" t="s">
        <v>8317</v>
      </c>
      <c r="X4060" t="s">
        <v>8318</v>
      </c>
    </row>
    <row r="4061" spans="1:24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21">
        <f t="shared" si="379"/>
        <v>42445.852361111109</v>
      </c>
      <c r="L4061" s="24">
        <v>42445.852361111109</v>
      </c>
      <c r="M4061" s="27">
        <f t="shared" si="380"/>
        <v>3</v>
      </c>
      <c r="N4061" s="27">
        <f t="shared" si="381"/>
        <v>2016</v>
      </c>
      <c r="O4061" s="25" t="str">
        <f t="shared" si="382"/>
        <v>Mar</v>
      </c>
      <c r="P4061" s="19">
        <f t="shared" si="383"/>
        <v>42460.957638888889</v>
      </c>
      <c r="Q4061" t="b">
        <v>0</v>
      </c>
      <c r="R4061">
        <v>7</v>
      </c>
      <c r="S4061" t="b">
        <v>0</v>
      </c>
      <c r="T4061" t="s">
        <v>8271</v>
      </c>
      <c r="U4061" s="8">
        <v>2.5000000000000001E-2</v>
      </c>
      <c r="V4061" s="17">
        <f t="shared" si="378"/>
        <v>35.714285714285715</v>
      </c>
      <c r="W4061" t="s">
        <v>8317</v>
      </c>
      <c r="X4061" t="s">
        <v>8318</v>
      </c>
    </row>
    <row r="4062" spans="1:24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21">
        <f t="shared" si="379"/>
        <v>41866.432314814811</v>
      </c>
      <c r="L4062" s="24">
        <v>41866.432314814818</v>
      </c>
      <c r="M4062" s="27">
        <f t="shared" si="380"/>
        <v>8</v>
      </c>
      <c r="N4062" s="27">
        <f t="shared" si="381"/>
        <v>2014</v>
      </c>
      <c r="O4062" s="25" t="str">
        <f t="shared" si="382"/>
        <v>Aug</v>
      </c>
      <c r="P4062" s="19">
        <f t="shared" si="383"/>
        <v>41897.916666666664</v>
      </c>
      <c r="Q4062" t="b">
        <v>0</v>
      </c>
      <c r="R4062">
        <v>5</v>
      </c>
      <c r="S4062" t="b">
        <v>0</v>
      </c>
      <c r="T4062" t="s">
        <v>8271</v>
      </c>
      <c r="U4062" s="8">
        <v>2.8500000000000001E-2</v>
      </c>
      <c r="V4062" s="17">
        <f t="shared" si="378"/>
        <v>57</v>
      </c>
      <c r="W4062" t="s">
        <v>8317</v>
      </c>
      <c r="X4062" t="s">
        <v>8318</v>
      </c>
    </row>
    <row r="4063" spans="1:24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21">
        <f t="shared" si="379"/>
        <v>41779.486759259256</v>
      </c>
      <c r="L4063" s="24">
        <v>41779.486759259256</v>
      </c>
      <c r="M4063" s="27">
        <f t="shared" si="380"/>
        <v>5</v>
      </c>
      <c r="N4063" s="27">
        <f t="shared" si="381"/>
        <v>2014</v>
      </c>
      <c r="O4063" s="25" t="str">
        <f t="shared" si="382"/>
        <v>May</v>
      </c>
      <c r="P4063" s="19">
        <f t="shared" si="383"/>
        <v>41813.458333333328</v>
      </c>
      <c r="Q4063" t="b">
        <v>0</v>
      </c>
      <c r="R4063">
        <v>0</v>
      </c>
      <c r="S4063" t="b">
        <v>0</v>
      </c>
      <c r="T4063" t="s">
        <v>8271</v>
      </c>
      <c r="U4063" s="8">
        <v>0</v>
      </c>
      <c r="V4063" s="17" t="e">
        <f t="shared" si="378"/>
        <v>#DIV/0!</v>
      </c>
      <c r="W4063" t="s">
        <v>8317</v>
      </c>
      <c r="X4063" t="s">
        <v>8318</v>
      </c>
    </row>
    <row r="4064" spans="1:24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21">
        <f t="shared" si="379"/>
        <v>42420.933136574073</v>
      </c>
      <c r="L4064" s="24">
        <v>42420.933136574073</v>
      </c>
      <c r="M4064" s="27">
        <f t="shared" si="380"/>
        <v>2</v>
      </c>
      <c r="N4064" s="27">
        <f t="shared" si="381"/>
        <v>2016</v>
      </c>
      <c r="O4064" s="25" t="str">
        <f t="shared" si="382"/>
        <v>Feb</v>
      </c>
      <c r="P4064" s="19">
        <f t="shared" si="383"/>
        <v>42480.891469907401</v>
      </c>
      <c r="Q4064" t="b">
        <v>0</v>
      </c>
      <c r="R4064">
        <v>3</v>
      </c>
      <c r="S4064" t="b">
        <v>0</v>
      </c>
      <c r="T4064" t="s">
        <v>8271</v>
      </c>
      <c r="U4064" s="8">
        <v>2.4500000000000001E-2</v>
      </c>
      <c r="V4064" s="17">
        <f t="shared" si="378"/>
        <v>163.33333333333334</v>
      </c>
      <c r="W4064" t="s">
        <v>8317</v>
      </c>
      <c r="X4064" t="s">
        <v>8318</v>
      </c>
    </row>
    <row r="4065" spans="1:24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21">
        <f t="shared" si="379"/>
        <v>42523.530879629623</v>
      </c>
      <c r="L4065" s="24">
        <v>42523.53087962963</v>
      </c>
      <c r="M4065" s="27">
        <f t="shared" si="380"/>
        <v>6</v>
      </c>
      <c r="N4065" s="27">
        <f t="shared" si="381"/>
        <v>2016</v>
      </c>
      <c r="O4065" s="25" t="str">
        <f t="shared" si="382"/>
        <v>Jun</v>
      </c>
      <c r="P4065" s="19">
        <f t="shared" si="383"/>
        <v>42553.530879629623</v>
      </c>
      <c r="Q4065" t="b">
        <v>0</v>
      </c>
      <c r="R4065">
        <v>9</v>
      </c>
      <c r="S4065" t="b">
        <v>0</v>
      </c>
      <c r="T4065" t="s">
        <v>8271</v>
      </c>
      <c r="U4065" s="8">
        <v>1.4210526315789474E-2</v>
      </c>
      <c r="V4065" s="17">
        <f t="shared" si="378"/>
        <v>15</v>
      </c>
      <c r="W4065" t="s">
        <v>8317</v>
      </c>
      <c r="X4065" t="s">
        <v>8318</v>
      </c>
    </row>
    <row r="4066" spans="1:24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21">
        <f t="shared" si="379"/>
        <v>41787.473194444443</v>
      </c>
      <c r="L4066" s="24">
        <v>41787.473194444443</v>
      </c>
      <c r="M4066" s="27">
        <f t="shared" si="380"/>
        <v>5</v>
      </c>
      <c r="N4066" s="27">
        <f t="shared" si="381"/>
        <v>2014</v>
      </c>
      <c r="O4066" s="25" t="str">
        <f t="shared" si="382"/>
        <v>May</v>
      </c>
      <c r="P4066" s="19">
        <f t="shared" si="383"/>
        <v>41817.473194444443</v>
      </c>
      <c r="Q4066" t="b">
        <v>0</v>
      </c>
      <c r="R4066">
        <v>6</v>
      </c>
      <c r="S4066" t="b">
        <v>0</v>
      </c>
      <c r="T4066" t="s">
        <v>8271</v>
      </c>
      <c r="U4066" s="8">
        <v>0.1925</v>
      </c>
      <c r="V4066" s="17">
        <f t="shared" si="378"/>
        <v>64.166666666666671</v>
      </c>
      <c r="W4066" t="s">
        <v>8317</v>
      </c>
      <c r="X4066" t="s">
        <v>8318</v>
      </c>
    </row>
    <row r="4067" spans="1:24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21">
        <f t="shared" si="379"/>
        <v>42093.379930555551</v>
      </c>
      <c r="L4067" s="24">
        <v>42093.379930555559</v>
      </c>
      <c r="M4067" s="27">
        <f t="shared" si="380"/>
        <v>3</v>
      </c>
      <c r="N4067" s="27">
        <f t="shared" si="381"/>
        <v>2015</v>
      </c>
      <c r="O4067" s="25" t="str">
        <f t="shared" si="382"/>
        <v>Mar</v>
      </c>
      <c r="P4067" s="19">
        <f t="shared" si="383"/>
        <v>42123.379930555551</v>
      </c>
      <c r="Q4067" t="b">
        <v>0</v>
      </c>
      <c r="R4067">
        <v>4</v>
      </c>
      <c r="S4067" t="b">
        <v>0</v>
      </c>
      <c r="T4067" t="s">
        <v>8271</v>
      </c>
      <c r="U4067" s="8">
        <v>6.7499999999999999E-3</v>
      </c>
      <c r="V4067" s="17">
        <f t="shared" si="378"/>
        <v>6.75</v>
      </c>
      <c r="W4067" t="s">
        <v>8317</v>
      </c>
      <c r="X4067" t="s">
        <v>8318</v>
      </c>
    </row>
    <row r="4068" spans="1:24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21">
        <f t="shared" si="379"/>
        <v>41833.74318287037</v>
      </c>
      <c r="L4068" s="24">
        <v>41833.74318287037</v>
      </c>
      <c r="M4068" s="27">
        <f t="shared" si="380"/>
        <v>7</v>
      </c>
      <c r="N4068" s="27">
        <f t="shared" si="381"/>
        <v>2014</v>
      </c>
      <c r="O4068" s="25" t="str">
        <f t="shared" si="382"/>
        <v>Jul</v>
      </c>
      <c r="P4068" s="19">
        <f t="shared" si="383"/>
        <v>41863.74318287037</v>
      </c>
      <c r="Q4068" t="b">
        <v>0</v>
      </c>
      <c r="R4068">
        <v>1</v>
      </c>
      <c r="S4068" t="b">
        <v>0</v>
      </c>
      <c r="T4068" t="s">
        <v>8271</v>
      </c>
      <c r="U4068" s="8">
        <v>1.6666666666666668E-3</v>
      </c>
      <c r="V4068" s="17">
        <f t="shared" si="378"/>
        <v>25</v>
      </c>
      <c r="W4068" t="s">
        <v>8317</v>
      </c>
      <c r="X4068" t="s">
        <v>8318</v>
      </c>
    </row>
    <row r="4069" spans="1:24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21">
        <f t="shared" si="379"/>
        <v>42478.830879629626</v>
      </c>
      <c r="L4069" s="24">
        <v>42478.830879629626</v>
      </c>
      <c r="M4069" s="27">
        <f t="shared" si="380"/>
        <v>4</v>
      </c>
      <c r="N4069" s="27">
        <f t="shared" si="381"/>
        <v>2016</v>
      </c>
      <c r="O4069" s="25" t="str">
        <f t="shared" si="382"/>
        <v>Apr</v>
      </c>
      <c r="P4069" s="19">
        <f t="shared" si="383"/>
        <v>42508.830879629626</v>
      </c>
      <c r="Q4069" t="b">
        <v>0</v>
      </c>
      <c r="R4069">
        <v>17</v>
      </c>
      <c r="S4069" t="b">
        <v>0</v>
      </c>
      <c r="T4069" t="s">
        <v>8271</v>
      </c>
      <c r="U4069" s="8">
        <v>0.60899999999999999</v>
      </c>
      <c r="V4069" s="17">
        <f t="shared" si="378"/>
        <v>179.11764705882354</v>
      </c>
      <c r="W4069" t="s">
        <v>8317</v>
      </c>
      <c r="X4069" t="s">
        <v>8318</v>
      </c>
    </row>
    <row r="4070" spans="1:24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21">
        <f t="shared" si="379"/>
        <v>42234.909143518518</v>
      </c>
      <c r="L4070" s="24">
        <v>42234.909143518518</v>
      </c>
      <c r="M4070" s="27">
        <f t="shared" si="380"/>
        <v>8</v>
      </c>
      <c r="N4070" s="27">
        <f t="shared" si="381"/>
        <v>2015</v>
      </c>
      <c r="O4070" s="25" t="str">
        <f t="shared" si="382"/>
        <v>Aug</v>
      </c>
      <c r="P4070" s="19">
        <f t="shared" si="383"/>
        <v>42274.909143518518</v>
      </c>
      <c r="Q4070" t="b">
        <v>0</v>
      </c>
      <c r="R4070">
        <v>1</v>
      </c>
      <c r="S4070" t="b">
        <v>0</v>
      </c>
      <c r="T4070" t="s">
        <v>8271</v>
      </c>
      <c r="U4070" s="8">
        <v>0.01</v>
      </c>
      <c r="V4070" s="17">
        <f t="shared" si="378"/>
        <v>34.950000000000003</v>
      </c>
      <c r="W4070" t="s">
        <v>8317</v>
      </c>
      <c r="X4070" t="s">
        <v>8318</v>
      </c>
    </row>
    <row r="4071" spans="1:24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21">
        <f t="shared" si="379"/>
        <v>42718.755266203698</v>
      </c>
      <c r="L4071" s="24">
        <v>42718.755266203705</v>
      </c>
      <c r="M4071" s="27">
        <f t="shared" si="380"/>
        <v>12</v>
      </c>
      <c r="N4071" s="27">
        <f t="shared" si="381"/>
        <v>2016</v>
      </c>
      <c r="O4071" s="25" t="str">
        <f t="shared" si="382"/>
        <v>Dec</v>
      </c>
      <c r="P4071" s="19">
        <f t="shared" si="383"/>
        <v>42748.753472222219</v>
      </c>
      <c r="Q4071" t="b">
        <v>0</v>
      </c>
      <c r="R4071">
        <v>13</v>
      </c>
      <c r="S4071" t="b">
        <v>0</v>
      </c>
      <c r="T4071" t="s">
        <v>8271</v>
      </c>
      <c r="U4071" s="8">
        <v>0.34399999999999997</v>
      </c>
      <c r="V4071" s="17">
        <f t="shared" si="378"/>
        <v>33.07692307692308</v>
      </c>
      <c r="W4071" t="s">
        <v>8317</v>
      </c>
      <c r="X4071" t="s">
        <v>8318</v>
      </c>
    </row>
    <row r="4072" spans="1:24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21">
        <f t="shared" si="379"/>
        <v>42022.453194444439</v>
      </c>
      <c r="L4072" s="24">
        <v>42022.453194444446</v>
      </c>
      <c r="M4072" s="27">
        <f t="shared" si="380"/>
        <v>1</v>
      </c>
      <c r="N4072" s="27">
        <f t="shared" si="381"/>
        <v>2015</v>
      </c>
      <c r="O4072" s="25" t="str">
        <f t="shared" si="382"/>
        <v>Jan</v>
      </c>
      <c r="P4072" s="19">
        <f t="shared" si="383"/>
        <v>42063.291666666664</v>
      </c>
      <c r="Q4072" t="b">
        <v>0</v>
      </c>
      <c r="R4072">
        <v>6</v>
      </c>
      <c r="S4072" t="b">
        <v>0</v>
      </c>
      <c r="T4072" t="s">
        <v>8271</v>
      </c>
      <c r="U4072" s="8">
        <v>0.16500000000000001</v>
      </c>
      <c r="V4072" s="17">
        <f t="shared" si="378"/>
        <v>27.5</v>
      </c>
      <c r="W4072" t="s">
        <v>8317</v>
      </c>
      <c r="X4072" t="s">
        <v>8318</v>
      </c>
    </row>
    <row r="4073" spans="1:24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21">
        <f t="shared" si="379"/>
        <v>42031.458564814813</v>
      </c>
      <c r="L4073" s="24">
        <v>42031.458564814813</v>
      </c>
      <c r="M4073" s="27">
        <f t="shared" si="380"/>
        <v>1</v>
      </c>
      <c r="N4073" s="27">
        <f t="shared" si="381"/>
        <v>2015</v>
      </c>
      <c r="O4073" s="25" t="str">
        <f t="shared" si="382"/>
        <v>Jan</v>
      </c>
      <c r="P4073" s="19">
        <f t="shared" si="383"/>
        <v>42063.916666666664</v>
      </c>
      <c r="Q4073" t="b">
        <v>0</v>
      </c>
      <c r="R4073">
        <v>0</v>
      </c>
      <c r="S4073" t="b">
        <v>0</v>
      </c>
      <c r="T4073" t="s">
        <v>8271</v>
      </c>
      <c r="U4073" s="8">
        <v>0</v>
      </c>
      <c r="V4073" s="17" t="e">
        <f t="shared" si="378"/>
        <v>#DIV/0!</v>
      </c>
      <c r="W4073" t="s">
        <v>8317</v>
      </c>
      <c r="X4073" t="s">
        <v>8318</v>
      </c>
    </row>
    <row r="4074" spans="1:24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21">
        <f t="shared" si="379"/>
        <v>42700.59642361111</v>
      </c>
      <c r="L4074" s="24">
        <v>42700.59642361111</v>
      </c>
      <c r="M4074" s="27">
        <f t="shared" si="380"/>
        <v>11</v>
      </c>
      <c r="N4074" s="27">
        <f t="shared" si="381"/>
        <v>2016</v>
      </c>
      <c r="O4074" s="25" t="str">
        <f t="shared" si="382"/>
        <v>Nov</v>
      </c>
      <c r="P4074" s="19">
        <f t="shared" si="383"/>
        <v>42730.59642361111</v>
      </c>
      <c r="Q4074" t="b">
        <v>0</v>
      </c>
      <c r="R4074">
        <v>2</v>
      </c>
      <c r="S4074" t="b">
        <v>0</v>
      </c>
      <c r="T4074" t="s">
        <v>8271</v>
      </c>
      <c r="U4074" s="8">
        <v>4.0000000000000001E-3</v>
      </c>
      <c r="V4074" s="17">
        <f t="shared" si="378"/>
        <v>2</v>
      </c>
      <c r="W4074" t="s">
        <v>8317</v>
      </c>
      <c r="X4074" t="s">
        <v>8318</v>
      </c>
    </row>
    <row r="4075" spans="1:24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21">
        <f t="shared" si="379"/>
        <v>41812.566099537034</v>
      </c>
      <c r="L4075" s="24">
        <v>41812.566099537034</v>
      </c>
      <c r="M4075" s="27">
        <f t="shared" si="380"/>
        <v>6</v>
      </c>
      <c r="N4075" s="27">
        <f t="shared" si="381"/>
        <v>2014</v>
      </c>
      <c r="O4075" s="25" t="str">
        <f t="shared" si="382"/>
        <v>Jun</v>
      </c>
      <c r="P4075" s="19">
        <f t="shared" si="383"/>
        <v>41872.566099537034</v>
      </c>
      <c r="Q4075" t="b">
        <v>0</v>
      </c>
      <c r="R4075">
        <v>2</v>
      </c>
      <c r="S4075" t="b">
        <v>0</v>
      </c>
      <c r="T4075" t="s">
        <v>8271</v>
      </c>
      <c r="U4075" s="8">
        <v>1.0571428571428572E-2</v>
      </c>
      <c r="V4075" s="17">
        <f t="shared" si="378"/>
        <v>18.5</v>
      </c>
      <c r="W4075" t="s">
        <v>8317</v>
      </c>
      <c r="X4075" t="s">
        <v>8318</v>
      </c>
    </row>
    <row r="4076" spans="1:24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21">
        <f t="shared" si="379"/>
        <v>42078.136874999997</v>
      </c>
      <c r="L4076" s="24">
        <v>42078.136874999997</v>
      </c>
      <c r="M4076" s="27">
        <f t="shared" si="380"/>
        <v>3</v>
      </c>
      <c r="N4076" s="27">
        <f t="shared" si="381"/>
        <v>2015</v>
      </c>
      <c r="O4076" s="25" t="str">
        <f t="shared" si="382"/>
        <v>Mar</v>
      </c>
      <c r="P4076" s="19">
        <f t="shared" si="383"/>
        <v>42132.958333333336</v>
      </c>
      <c r="Q4076" t="b">
        <v>0</v>
      </c>
      <c r="R4076">
        <v>21</v>
      </c>
      <c r="S4076" t="b">
        <v>0</v>
      </c>
      <c r="T4076" t="s">
        <v>8271</v>
      </c>
      <c r="U4076" s="8">
        <v>0.26727272727272727</v>
      </c>
      <c r="V4076" s="17">
        <f t="shared" si="378"/>
        <v>35</v>
      </c>
      <c r="W4076" t="s">
        <v>8317</v>
      </c>
      <c r="X4076" t="s">
        <v>8318</v>
      </c>
    </row>
    <row r="4077" spans="1:24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21">
        <f t="shared" si="379"/>
        <v>42283.344618055555</v>
      </c>
      <c r="L4077" s="24">
        <v>42283.344618055555</v>
      </c>
      <c r="M4077" s="27">
        <f t="shared" si="380"/>
        <v>10</v>
      </c>
      <c r="N4077" s="27">
        <f t="shared" si="381"/>
        <v>2015</v>
      </c>
      <c r="O4077" s="25" t="str">
        <f t="shared" si="382"/>
        <v>Oct</v>
      </c>
      <c r="P4077" s="19">
        <f t="shared" si="383"/>
        <v>42313.386284722219</v>
      </c>
      <c r="Q4077" t="b">
        <v>0</v>
      </c>
      <c r="R4077">
        <v>13</v>
      </c>
      <c r="S4077" t="b">
        <v>0</v>
      </c>
      <c r="T4077" t="s">
        <v>8271</v>
      </c>
      <c r="U4077" s="8">
        <v>0.28799999999999998</v>
      </c>
      <c r="V4077" s="17">
        <f t="shared" si="378"/>
        <v>44.307692307692307</v>
      </c>
      <c r="W4077" t="s">
        <v>8317</v>
      </c>
      <c r="X4077" t="s">
        <v>8318</v>
      </c>
    </row>
    <row r="4078" spans="1:24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21">
        <f t="shared" si="379"/>
        <v>41778.837604166663</v>
      </c>
      <c r="L4078" s="24">
        <v>41778.837604166663</v>
      </c>
      <c r="M4078" s="27">
        <f t="shared" si="380"/>
        <v>5</v>
      </c>
      <c r="N4078" s="27">
        <f t="shared" si="381"/>
        <v>2014</v>
      </c>
      <c r="O4078" s="25" t="str">
        <f t="shared" si="382"/>
        <v>May</v>
      </c>
      <c r="P4078" s="19">
        <f t="shared" si="383"/>
        <v>41820.519444444442</v>
      </c>
      <c r="Q4078" t="b">
        <v>0</v>
      </c>
      <c r="R4078">
        <v>0</v>
      </c>
      <c r="S4078" t="b">
        <v>0</v>
      </c>
      <c r="T4078" t="s">
        <v>8271</v>
      </c>
      <c r="U4078" s="8">
        <v>0</v>
      </c>
      <c r="V4078" s="17" t="e">
        <f t="shared" si="378"/>
        <v>#DIV/0!</v>
      </c>
      <c r="W4078" t="s">
        <v>8317</v>
      </c>
      <c r="X4078" t="s">
        <v>8318</v>
      </c>
    </row>
    <row r="4079" spans="1:24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21">
        <f t="shared" si="379"/>
        <v>41905.587372685179</v>
      </c>
      <c r="L4079" s="24">
        <v>41905.587372685186</v>
      </c>
      <c r="M4079" s="27">
        <f t="shared" si="380"/>
        <v>9</v>
      </c>
      <c r="N4079" s="27">
        <f t="shared" si="381"/>
        <v>2014</v>
      </c>
      <c r="O4079" s="25" t="str">
        <f t="shared" si="382"/>
        <v>Sep</v>
      </c>
      <c r="P4079" s="19">
        <f t="shared" si="383"/>
        <v>41933.618750000001</v>
      </c>
      <c r="Q4079" t="b">
        <v>0</v>
      </c>
      <c r="R4079">
        <v>6</v>
      </c>
      <c r="S4079" t="b">
        <v>0</v>
      </c>
      <c r="T4079" t="s">
        <v>8271</v>
      </c>
      <c r="U4079" s="8">
        <v>8.8999999999999996E-2</v>
      </c>
      <c r="V4079" s="17">
        <f t="shared" si="378"/>
        <v>222.5</v>
      </c>
      <c r="W4079" t="s">
        <v>8317</v>
      </c>
      <c r="X4079" t="s">
        <v>8318</v>
      </c>
    </row>
    <row r="4080" spans="1:24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21">
        <f t="shared" si="379"/>
        <v>42695.502245370364</v>
      </c>
      <c r="L4080" s="24">
        <v>42695.502245370371</v>
      </c>
      <c r="M4080" s="27">
        <f t="shared" si="380"/>
        <v>11</v>
      </c>
      <c r="N4080" s="27">
        <f t="shared" si="381"/>
        <v>2016</v>
      </c>
      <c r="O4080" s="25" t="str">
        <f t="shared" si="382"/>
        <v>Nov</v>
      </c>
      <c r="P4080" s="19">
        <f t="shared" si="383"/>
        <v>42725.502245370364</v>
      </c>
      <c r="Q4080" t="b">
        <v>0</v>
      </c>
      <c r="R4080">
        <v>0</v>
      </c>
      <c r="S4080" t="b">
        <v>0</v>
      </c>
      <c r="T4080" t="s">
        <v>8271</v>
      </c>
      <c r="U4080" s="8">
        <v>0</v>
      </c>
      <c r="V4080" s="17" t="e">
        <f t="shared" si="378"/>
        <v>#DIV/0!</v>
      </c>
      <c r="W4080" t="s">
        <v>8317</v>
      </c>
      <c r="X4080" t="s">
        <v>8318</v>
      </c>
    </row>
    <row r="4081" spans="1:24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21">
        <f t="shared" si="379"/>
        <v>42732.579189814809</v>
      </c>
      <c r="L4081" s="24">
        <v>42732.579189814816</v>
      </c>
      <c r="M4081" s="27">
        <f t="shared" si="380"/>
        <v>12</v>
      </c>
      <c r="N4081" s="27">
        <f t="shared" si="381"/>
        <v>2016</v>
      </c>
      <c r="O4081" s="25" t="str">
        <f t="shared" si="382"/>
        <v>Dec</v>
      </c>
      <c r="P4081" s="19">
        <f t="shared" si="383"/>
        <v>42762.579189814809</v>
      </c>
      <c r="Q4081" t="b">
        <v>0</v>
      </c>
      <c r="R4081">
        <v>1</v>
      </c>
      <c r="S4081" t="b">
        <v>0</v>
      </c>
      <c r="T4081" t="s">
        <v>8271</v>
      </c>
      <c r="U4081" s="8">
        <v>1.6666666666666668E-3</v>
      </c>
      <c r="V4081" s="17">
        <f t="shared" si="378"/>
        <v>5</v>
      </c>
      <c r="W4081" t="s">
        <v>8317</v>
      </c>
      <c r="X4081" t="s">
        <v>8318</v>
      </c>
    </row>
    <row r="4082" spans="1:24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21">
        <f t="shared" si="379"/>
        <v>42510.730567129627</v>
      </c>
      <c r="L4082" s="24">
        <v>42510.730567129627</v>
      </c>
      <c r="M4082" s="27">
        <f t="shared" si="380"/>
        <v>5</v>
      </c>
      <c r="N4082" s="27">
        <f t="shared" si="381"/>
        <v>2016</v>
      </c>
      <c r="O4082" s="25" t="str">
        <f t="shared" si="382"/>
        <v>May</v>
      </c>
      <c r="P4082" s="19">
        <f t="shared" si="383"/>
        <v>42540.730567129627</v>
      </c>
      <c r="Q4082" t="b">
        <v>0</v>
      </c>
      <c r="R4082">
        <v>0</v>
      </c>
      <c r="S4082" t="b">
        <v>0</v>
      </c>
      <c r="T4082" t="s">
        <v>8271</v>
      </c>
      <c r="U4082" s="8">
        <v>0</v>
      </c>
      <c r="V4082" s="17" t="e">
        <f t="shared" si="378"/>
        <v>#DIV/0!</v>
      </c>
      <c r="W4082" t="s">
        <v>8317</v>
      </c>
      <c r="X4082" t="s">
        <v>8318</v>
      </c>
    </row>
    <row r="4083" spans="1:24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21">
        <f t="shared" si="379"/>
        <v>42511.489768518521</v>
      </c>
      <c r="L4083" s="24">
        <v>42511.489768518521</v>
      </c>
      <c r="M4083" s="27">
        <f t="shared" si="380"/>
        <v>5</v>
      </c>
      <c r="N4083" s="27">
        <f t="shared" si="381"/>
        <v>2016</v>
      </c>
      <c r="O4083" s="25" t="str">
        <f t="shared" si="382"/>
        <v>May</v>
      </c>
      <c r="P4083" s="19">
        <f t="shared" si="383"/>
        <v>42535.579166666663</v>
      </c>
      <c r="Q4083" t="b">
        <v>0</v>
      </c>
      <c r="R4083">
        <v>12</v>
      </c>
      <c r="S4083" t="b">
        <v>0</v>
      </c>
      <c r="T4083" t="s">
        <v>8271</v>
      </c>
      <c r="U4083" s="8">
        <v>0.15737410071942445</v>
      </c>
      <c r="V4083" s="17">
        <f t="shared" si="378"/>
        <v>29.166666666666668</v>
      </c>
      <c r="W4083" t="s">
        <v>8317</v>
      </c>
      <c r="X4083" t="s">
        <v>8318</v>
      </c>
    </row>
    <row r="4084" spans="1:24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21">
        <f t="shared" si="379"/>
        <v>42041.372974537029</v>
      </c>
      <c r="L4084" s="24">
        <v>42041.372974537036</v>
      </c>
      <c r="M4084" s="27">
        <f t="shared" si="380"/>
        <v>2</v>
      </c>
      <c r="N4084" s="27">
        <f t="shared" si="381"/>
        <v>2015</v>
      </c>
      <c r="O4084" s="25" t="str">
        <f t="shared" si="382"/>
        <v>Feb</v>
      </c>
      <c r="P4084" s="19">
        <f t="shared" si="383"/>
        <v>42071.331307870372</v>
      </c>
      <c r="Q4084" t="b">
        <v>0</v>
      </c>
      <c r="R4084">
        <v>2</v>
      </c>
      <c r="S4084" t="b">
        <v>0</v>
      </c>
      <c r="T4084" t="s">
        <v>8271</v>
      </c>
      <c r="U4084" s="8">
        <v>0.02</v>
      </c>
      <c r="V4084" s="17">
        <f t="shared" si="378"/>
        <v>1.5</v>
      </c>
      <c r="W4084" t="s">
        <v>8317</v>
      </c>
      <c r="X4084" t="s">
        <v>8318</v>
      </c>
    </row>
    <row r="4085" spans="1:24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21">
        <f t="shared" si="379"/>
        <v>42306.980937499997</v>
      </c>
      <c r="L4085" s="24">
        <v>42306.980937499997</v>
      </c>
      <c r="M4085" s="27">
        <f t="shared" si="380"/>
        <v>10</v>
      </c>
      <c r="N4085" s="27">
        <f t="shared" si="381"/>
        <v>2015</v>
      </c>
      <c r="O4085" s="25" t="str">
        <f t="shared" si="382"/>
        <v>Oct</v>
      </c>
      <c r="P4085" s="19">
        <f t="shared" si="383"/>
        <v>42322.749999999993</v>
      </c>
      <c r="Q4085" t="b">
        <v>0</v>
      </c>
      <c r="R4085">
        <v>6</v>
      </c>
      <c r="S4085" t="b">
        <v>0</v>
      </c>
      <c r="T4085" t="s">
        <v>8271</v>
      </c>
      <c r="U4085" s="8">
        <v>0.21685714285714286</v>
      </c>
      <c r="V4085" s="17">
        <f t="shared" si="378"/>
        <v>126.5</v>
      </c>
      <c r="W4085" t="s">
        <v>8317</v>
      </c>
      <c r="X4085" t="s">
        <v>8318</v>
      </c>
    </row>
    <row r="4086" spans="1:24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21">
        <f t="shared" si="379"/>
        <v>42353.553425925922</v>
      </c>
      <c r="L4086" s="24">
        <v>42353.553425925929</v>
      </c>
      <c r="M4086" s="27">
        <f t="shared" si="380"/>
        <v>12</v>
      </c>
      <c r="N4086" s="27">
        <f t="shared" si="381"/>
        <v>2015</v>
      </c>
      <c r="O4086" s="25" t="str">
        <f t="shared" si="382"/>
        <v>Dec</v>
      </c>
      <c r="P4086" s="19">
        <f t="shared" si="383"/>
        <v>42383.553425925922</v>
      </c>
      <c r="Q4086" t="b">
        <v>0</v>
      </c>
      <c r="R4086">
        <v>1</v>
      </c>
      <c r="S4086" t="b">
        <v>0</v>
      </c>
      <c r="T4086" t="s">
        <v>8271</v>
      </c>
      <c r="U4086" s="8">
        <v>3.3333333333333335E-3</v>
      </c>
      <c r="V4086" s="17">
        <f t="shared" si="378"/>
        <v>10</v>
      </c>
      <c r="W4086" t="s">
        <v>8317</v>
      </c>
      <c r="X4086" t="s">
        <v>8318</v>
      </c>
    </row>
    <row r="4087" spans="1:24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21">
        <f t="shared" si="379"/>
        <v>42622.228078703702</v>
      </c>
      <c r="L4087" s="24">
        <v>42622.228078703702</v>
      </c>
      <c r="M4087" s="27">
        <f t="shared" si="380"/>
        <v>9</v>
      </c>
      <c r="N4087" s="27">
        <f t="shared" si="381"/>
        <v>2016</v>
      </c>
      <c r="O4087" s="25" t="str">
        <f t="shared" si="382"/>
        <v>Sep</v>
      </c>
      <c r="P4087" s="19">
        <f t="shared" si="383"/>
        <v>42652.228078703702</v>
      </c>
      <c r="Q4087" t="b">
        <v>0</v>
      </c>
      <c r="R4087">
        <v>1</v>
      </c>
      <c r="S4087" t="b">
        <v>0</v>
      </c>
      <c r="T4087" t="s">
        <v>8271</v>
      </c>
      <c r="U4087" s="8">
        <v>2.8571428571428571E-3</v>
      </c>
      <c r="V4087" s="17">
        <f t="shared" si="378"/>
        <v>10</v>
      </c>
      <c r="W4087" t="s">
        <v>8317</v>
      </c>
      <c r="X4087" t="s">
        <v>8318</v>
      </c>
    </row>
    <row r="4088" spans="1:24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21">
        <f t="shared" si="379"/>
        <v>42058.395543981482</v>
      </c>
      <c r="L4088" s="24">
        <v>42058.395543981482</v>
      </c>
      <c r="M4088" s="27">
        <f t="shared" si="380"/>
        <v>2</v>
      </c>
      <c r="N4088" s="27">
        <f t="shared" si="381"/>
        <v>2015</v>
      </c>
      <c r="O4088" s="25" t="str">
        <f t="shared" si="382"/>
        <v>Feb</v>
      </c>
      <c r="P4088" s="19">
        <f t="shared" si="383"/>
        <v>42086.957638888889</v>
      </c>
      <c r="Q4088" t="b">
        <v>0</v>
      </c>
      <c r="R4088">
        <v>5</v>
      </c>
      <c r="S4088" t="b">
        <v>0</v>
      </c>
      <c r="T4088" t="s">
        <v>8271</v>
      </c>
      <c r="U4088" s="8">
        <v>4.7E-2</v>
      </c>
      <c r="V4088" s="17">
        <f t="shared" si="378"/>
        <v>9.4</v>
      </c>
      <c r="W4088" t="s">
        <v>8317</v>
      </c>
      <c r="X4088" t="s">
        <v>8318</v>
      </c>
    </row>
    <row r="4089" spans="1:24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21">
        <f t="shared" si="379"/>
        <v>42304.732627314814</v>
      </c>
      <c r="L4089" s="24">
        <v>42304.732627314814</v>
      </c>
      <c r="M4089" s="27">
        <f t="shared" si="380"/>
        <v>10</v>
      </c>
      <c r="N4089" s="27">
        <f t="shared" si="381"/>
        <v>2015</v>
      </c>
      <c r="O4089" s="25" t="str">
        <f t="shared" si="382"/>
        <v>Oct</v>
      </c>
      <c r="P4089" s="19">
        <f t="shared" si="383"/>
        <v>42328.958333333336</v>
      </c>
      <c r="Q4089" t="b">
        <v>0</v>
      </c>
      <c r="R4089">
        <v>0</v>
      </c>
      <c r="S4089" t="b">
        <v>0</v>
      </c>
      <c r="T4089" t="s">
        <v>8271</v>
      </c>
      <c r="U4089" s="8">
        <v>0</v>
      </c>
      <c r="V4089" s="17" t="e">
        <f t="shared" si="378"/>
        <v>#DIV/0!</v>
      </c>
      <c r="W4089" t="s">
        <v>8317</v>
      </c>
      <c r="X4089" t="s">
        <v>8318</v>
      </c>
    </row>
    <row r="4090" spans="1:24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21">
        <f t="shared" si="379"/>
        <v>42538.53456018518</v>
      </c>
      <c r="L4090" s="24">
        <v>42538.534560185188</v>
      </c>
      <c r="M4090" s="27">
        <f t="shared" si="380"/>
        <v>6</v>
      </c>
      <c r="N4090" s="27">
        <f t="shared" si="381"/>
        <v>2016</v>
      </c>
      <c r="O4090" s="25" t="str">
        <f t="shared" si="382"/>
        <v>Jun</v>
      </c>
      <c r="P4090" s="19">
        <f t="shared" si="383"/>
        <v>42568.53456018518</v>
      </c>
      <c r="Q4090" t="b">
        <v>0</v>
      </c>
      <c r="R4090">
        <v>3</v>
      </c>
      <c r="S4090" t="b">
        <v>0</v>
      </c>
      <c r="T4090" t="s">
        <v>8271</v>
      </c>
      <c r="U4090" s="8">
        <v>0.108</v>
      </c>
      <c r="V4090" s="17">
        <f t="shared" si="378"/>
        <v>72</v>
      </c>
      <c r="W4090" t="s">
        <v>8317</v>
      </c>
      <c r="X4090" t="s">
        <v>8318</v>
      </c>
    </row>
    <row r="4091" spans="1:24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21">
        <f t="shared" si="379"/>
        <v>41990.40421296296</v>
      </c>
      <c r="L4091" s="24">
        <v>41990.40421296296</v>
      </c>
      <c r="M4091" s="27">
        <f t="shared" si="380"/>
        <v>12</v>
      </c>
      <c r="N4091" s="27">
        <f t="shared" si="381"/>
        <v>2014</v>
      </c>
      <c r="O4091" s="25" t="str">
        <f t="shared" si="382"/>
        <v>Dec</v>
      </c>
      <c r="P4091" s="19">
        <f t="shared" si="383"/>
        <v>42020.226388888885</v>
      </c>
      <c r="Q4091" t="b">
        <v>0</v>
      </c>
      <c r="R4091">
        <v>8</v>
      </c>
      <c r="S4091" t="b">
        <v>0</v>
      </c>
      <c r="T4091" t="s">
        <v>8271</v>
      </c>
      <c r="U4091" s="8">
        <v>4.8000000000000001E-2</v>
      </c>
      <c r="V4091" s="17">
        <f t="shared" si="378"/>
        <v>30</v>
      </c>
      <c r="W4091" t="s">
        <v>8317</v>
      </c>
      <c r="X4091" t="s">
        <v>8318</v>
      </c>
    </row>
    <row r="4092" spans="1:24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21">
        <f t="shared" si="379"/>
        <v>42122.524166666662</v>
      </c>
      <c r="L4092" s="24">
        <v>42122.52416666667</v>
      </c>
      <c r="M4092" s="27">
        <f t="shared" si="380"/>
        <v>4</v>
      </c>
      <c r="N4092" s="27">
        <f t="shared" si="381"/>
        <v>2015</v>
      </c>
      <c r="O4092" s="25" t="str">
        <f t="shared" si="382"/>
        <v>Apr</v>
      </c>
      <c r="P4092" s="19">
        <f t="shared" si="383"/>
        <v>42155.524305555555</v>
      </c>
      <c r="Q4092" t="b">
        <v>0</v>
      </c>
      <c r="R4092">
        <v>3</v>
      </c>
      <c r="S4092" t="b">
        <v>0</v>
      </c>
      <c r="T4092" t="s">
        <v>8271</v>
      </c>
      <c r="U4092" s="8">
        <v>3.2000000000000001E-2</v>
      </c>
      <c r="V4092" s="17">
        <f t="shared" si="378"/>
        <v>10.666666666666666</v>
      </c>
      <c r="W4092" t="s">
        <v>8317</v>
      </c>
      <c r="X4092" t="s">
        <v>8318</v>
      </c>
    </row>
    <row r="4093" spans="1:24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21">
        <f t="shared" si="379"/>
        <v>42209.464548611104</v>
      </c>
      <c r="L4093" s="24">
        <v>42209.464548611111</v>
      </c>
      <c r="M4093" s="27">
        <f t="shared" si="380"/>
        <v>7</v>
      </c>
      <c r="N4093" s="27">
        <f t="shared" si="381"/>
        <v>2015</v>
      </c>
      <c r="O4093" s="25" t="str">
        <f t="shared" si="382"/>
        <v>Jul</v>
      </c>
      <c r="P4093" s="19">
        <f t="shared" si="383"/>
        <v>42223.416666666664</v>
      </c>
      <c r="Q4093" t="b">
        <v>0</v>
      </c>
      <c r="R4093">
        <v>8</v>
      </c>
      <c r="S4093" t="b">
        <v>0</v>
      </c>
      <c r="T4093" t="s">
        <v>8271</v>
      </c>
      <c r="U4093" s="8">
        <v>0.1275</v>
      </c>
      <c r="V4093" s="17">
        <f t="shared" si="378"/>
        <v>25.5</v>
      </c>
      <c r="W4093" t="s">
        <v>8317</v>
      </c>
      <c r="X4093" t="s">
        <v>8318</v>
      </c>
    </row>
    <row r="4094" spans="1:24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21">
        <f t="shared" si="379"/>
        <v>41990.298043981478</v>
      </c>
      <c r="L4094" s="24">
        <v>41990.298043981478</v>
      </c>
      <c r="M4094" s="27">
        <f t="shared" si="380"/>
        <v>12</v>
      </c>
      <c r="N4094" s="27">
        <f t="shared" si="381"/>
        <v>2014</v>
      </c>
      <c r="O4094" s="25" t="str">
        <f t="shared" si="382"/>
        <v>Dec</v>
      </c>
      <c r="P4094" s="19">
        <f t="shared" si="383"/>
        <v>42020.298043981478</v>
      </c>
      <c r="Q4094" t="b">
        <v>0</v>
      </c>
      <c r="R4094">
        <v>1</v>
      </c>
      <c r="S4094" t="b">
        <v>0</v>
      </c>
      <c r="T4094" t="s">
        <v>8271</v>
      </c>
      <c r="U4094" s="8">
        <v>1.8181818181818181E-4</v>
      </c>
      <c r="V4094" s="17">
        <f t="shared" si="378"/>
        <v>20</v>
      </c>
      <c r="W4094" t="s">
        <v>8317</v>
      </c>
      <c r="X4094" t="s">
        <v>8318</v>
      </c>
    </row>
    <row r="4095" spans="1:24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21">
        <f t="shared" si="379"/>
        <v>42038.986655092587</v>
      </c>
      <c r="L4095" s="24">
        <v>42038.986655092594</v>
      </c>
      <c r="M4095" s="27">
        <f t="shared" si="380"/>
        <v>2</v>
      </c>
      <c r="N4095" s="27">
        <f t="shared" si="381"/>
        <v>2015</v>
      </c>
      <c r="O4095" s="25" t="str">
        <f t="shared" si="382"/>
        <v>Feb</v>
      </c>
      <c r="P4095" s="19">
        <f t="shared" si="383"/>
        <v>42098.944988425923</v>
      </c>
      <c r="Q4095" t="b">
        <v>0</v>
      </c>
      <c r="R4095">
        <v>4</v>
      </c>
      <c r="S4095" t="b">
        <v>0</v>
      </c>
      <c r="T4095" t="s">
        <v>8271</v>
      </c>
      <c r="U4095" s="8">
        <v>2.4E-2</v>
      </c>
      <c r="V4095" s="17">
        <f t="shared" si="378"/>
        <v>15</v>
      </c>
      <c r="W4095" t="s">
        <v>8317</v>
      </c>
      <c r="X4095" t="s">
        <v>8318</v>
      </c>
    </row>
    <row r="4096" spans="1:24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21">
        <f t="shared" si="379"/>
        <v>42178.607557870368</v>
      </c>
      <c r="L4096" s="24">
        <v>42178.607557870368</v>
      </c>
      <c r="M4096" s="27">
        <f t="shared" si="380"/>
        <v>6</v>
      </c>
      <c r="N4096" s="27">
        <f t="shared" si="381"/>
        <v>2015</v>
      </c>
      <c r="O4096" s="25" t="str">
        <f t="shared" si="382"/>
        <v>Jun</v>
      </c>
      <c r="P4096" s="19">
        <f t="shared" si="383"/>
        <v>42238.607557870368</v>
      </c>
      <c r="Q4096" t="b">
        <v>0</v>
      </c>
      <c r="R4096">
        <v>8</v>
      </c>
      <c r="S4096" t="b">
        <v>0</v>
      </c>
      <c r="T4096" t="s">
        <v>8271</v>
      </c>
      <c r="U4096" s="8">
        <v>0.36499999999999999</v>
      </c>
      <c r="V4096" s="17">
        <f t="shared" si="378"/>
        <v>91.25</v>
      </c>
      <c r="W4096" t="s">
        <v>8317</v>
      </c>
      <c r="X4096" t="s">
        <v>8318</v>
      </c>
    </row>
    <row r="4097" spans="1:24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21">
        <f t="shared" si="379"/>
        <v>41889.878472222219</v>
      </c>
      <c r="L4097" s="24">
        <v>41889.878472222219</v>
      </c>
      <c r="M4097" s="27">
        <f t="shared" si="380"/>
        <v>9</v>
      </c>
      <c r="N4097" s="27">
        <f t="shared" si="381"/>
        <v>2014</v>
      </c>
      <c r="O4097" s="25" t="str">
        <f t="shared" si="382"/>
        <v>Sep</v>
      </c>
      <c r="P4097" s="19">
        <f t="shared" si="383"/>
        <v>41933.999305555553</v>
      </c>
      <c r="Q4097" t="b">
        <v>0</v>
      </c>
      <c r="R4097">
        <v>1</v>
      </c>
      <c r="S4097" t="b">
        <v>0</v>
      </c>
      <c r="T4097" t="s">
        <v>8271</v>
      </c>
      <c r="U4097" s="8">
        <v>2.6666666666666668E-2</v>
      </c>
      <c r="V4097" s="17">
        <f t="shared" si="378"/>
        <v>800</v>
      </c>
      <c r="W4097" t="s">
        <v>8317</v>
      </c>
      <c r="X4097" t="s">
        <v>8318</v>
      </c>
    </row>
    <row r="4098" spans="1:24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21">
        <f t="shared" si="379"/>
        <v>42692.823495370372</v>
      </c>
      <c r="L4098" s="24">
        <v>42692.823495370372</v>
      </c>
      <c r="M4098" s="27">
        <f t="shared" si="380"/>
        <v>11</v>
      </c>
      <c r="N4098" s="27">
        <f t="shared" si="381"/>
        <v>2016</v>
      </c>
      <c r="O4098" s="25" t="str">
        <f t="shared" si="382"/>
        <v>Nov</v>
      </c>
      <c r="P4098" s="19">
        <f t="shared" si="383"/>
        <v>42722.823495370372</v>
      </c>
      <c r="Q4098" t="b">
        <v>0</v>
      </c>
      <c r="R4098">
        <v>5</v>
      </c>
      <c r="S4098" t="b">
        <v>0</v>
      </c>
      <c r="T4098" t="s">
        <v>8271</v>
      </c>
      <c r="U4098" s="8">
        <v>0.11428571428571428</v>
      </c>
      <c r="V4098" s="17">
        <f t="shared" ref="V4098:V4115" si="384">E4098/R4098</f>
        <v>80</v>
      </c>
      <c r="W4098" t="s">
        <v>8317</v>
      </c>
      <c r="X4098" t="s">
        <v>8318</v>
      </c>
    </row>
    <row r="4099" spans="1:24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21">
        <f t="shared" ref="K4099:K4115" si="385">(J4098/86400)+25569+(-5/24)</f>
        <v>42750.321979166663</v>
      </c>
      <c r="L4099" s="24">
        <v>42750.321979166663</v>
      </c>
      <c r="M4099" s="27">
        <f t="shared" ref="M4099:M4115" si="386">MONTH(L4099)</f>
        <v>1</v>
      </c>
      <c r="N4099" s="27">
        <f t="shared" ref="N4099:N4115" si="387">YEAR(L4099)</f>
        <v>2017</v>
      </c>
      <c r="O4099" s="25" t="str">
        <f t="shared" ref="O4099:O4115" si="388">VLOOKUP($M4099,$AI$3:$AJ$14,2,FALSE)</f>
        <v>Jan</v>
      </c>
      <c r="P4099" s="19">
        <f t="shared" ref="P4099:P4115" si="389">(I4098/86400)+25569+(-5/24)</f>
        <v>42794.160416666666</v>
      </c>
      <c r="Q4099" t="b">
        <v>0</v>
      </c>
      <c r="R4099">
        <v>0</v>
      </c>
      <c r="S4099" t="b">
        <v>0</v>
      </c>
      <c r="T4099" t="s">
        <v>8271</v>
      </c>
      <c r="U4099" s="8">
        <v>0</v>
      </c>
      <c r="V4099" s="17" t="e">
        <f t="shared" si="384"/>
        <v>#DIV/0!</v>
      </c>
      <c r="W4099" t="s">
        <v>8317</v>
      </c>
      <c r="X4099" t="s">
        <v>8318</v>
      </c>
    </row>
    <row r="4100" spans="1:24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21">
        <f t="shared" si="385"/>
        <v>42344.616168981483</v>
      </c>
      <c r="L4100" s="24">
        <v>42344.616168981483</v>
      </c>
      <c r="M4100" s="27">
        <f t="shared" si="386"/>
        <v>12</v>
      </c>
      <c r="N4100" s="27">
        <f t="shared" si="387"/>
        <v>2015</v>
      </c>
      <c r="O4100" s="25" t="str">
        <f t="shared" si="388"/>
        <v>Dec</v>
      </c>
      <c r="P4100" s="19">
        <f t="shared" si="389"/>
        <v>42400.788194444445</v>
      </c>
      <c r="Q4100" t="b">
        <v>0</v>
      </c>
      <c r="R4100">
        <v>0</v>
      </c>
      <c r="S4100" t="b">
        <v>0</v>
      </c>
      <c r="T4100" t="s">
        <v>8271</v>
      </c>
      <c r="U4100" s="8">
        <v>0</v>
      </c>
      <c r="V4100" s="17" t="e">
        <f t="shared" si="384"/>
        <v>#DIV/0!</v>
      </c>
      <c r="W4100" t="s">
        <v>8317</v>
      </c>
      <c r="X4100" t="s">
        <v>8318</v>
      </c>
    </row>
    <row r="4101" spans="1:24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21">
        <f t="shared" si="385"/>
        <v>42495.51385416666</v>
      </c>
      <c r="L4101" s="24">
        <v>42495.513854166667</v>
      </c>
      <c r="M4101" s="27">
        <f t="shared" si="386"/>
        <v>5</v>
      </c>
      <c r="N4101" s="27">
        <f t="shared" si="387"/>
        <v>2016</v>
      </c>
      <c r="O4101" s="25" t="str">
        <f t="shared" si="388"/>
        <v>May</v>
      </c>
      <c r="P4101" s="19">
        <f t="shared" si="389"/>
        <v>42525.51385416666</v>
      </c>
      <c r="Q4101" t="b">
        <v>0</v>
      </c>
      <c r="R4101">
        <v>1</v>
      </c>
      <c r="S4101" t="b">
        <v>0</v>
      </c>
      <c r="T4101" t="s">
        <v>8271</v>
      </c>
      <c r="U4101" s="8">
        <v>1.1111111111111112E-2</v>
      </c>
      <c r="V4101" s="17">
        <f t="shared" si="384"/>
        <v>50</v>
      </c>
      <c r="W4101" t="s">
        <v>8317</v>
      </c>
      <c r="X4101" t="s">
        <v>8318</v>
      </c>
    </row>
    <row r="4102" spans="1:24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21">
        <f t="shared" si="385"/>
        <v>42570.642048611109</v>
      </c>
      <c r="L4102" s="24">
        <v>42570.642048611109</v>
      </c>
      <c r="M4102" s="27">
        <f t="shared" si="386"/>
        <v>7</v>
      </c>
      <c r="N4102" s="27">
        <f t="shared" si="387"/>
        <v>2016</v>
      </c>
      <c r="O4102" s="25" t="str">
        <f t="shared" si="388"/>
        <v>Jul</v>
      </c>
      <c r="P4102" s="19">
        <f t="shared" si="389"/>
        <v>42615.642048611109</v>
      </c>
      <c r="Q4102" t="b">
        <v>0</v>
      </c>
      <c r="R4102">
        <v>0</v>
      </c>
      <c r="S4102" t="b">
        <v>0</v>
      </c>
      <c r="T4102" t="s">
        <v>8271</v>
      </c>
      <c r="U4102" s="8">
        <v>0</v>
      </c>
      <c r="V4102" s="17" t="e">
        <f t="shared" si="384"/>
        <v>#DIV/0!</v>
      </c>
      <c r="W4102" t="s">
        <v>8317</v>
      </c>
      <c r="X4102" t="s">
        <v>8318</v>
      </c>
    </row>
    <row r="4103" spans="1:24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21">
        <f t="shared" si="385"/>
        <v>41926.916550925926</v>
      </c>
      <c r="L4103" s="24">
        <v>41926.916550925926</v>
      </c>
      <c r="M4103" s="27">
        <f t="shared" si="386"/>
        <v>10</v>
      </c>
      <c r="N4103" s="27">
        <f t="shared" si="387"/>
        <v>2014</v>
      </c>
      <c r="O4103" s="25" t="str">
        <f t="shared" si="388"/>
        <v>Oct</v>
      </c>
      <c r="P4103" s="19">
        <f t="shared" si="389"/>
        <v>41936.916550925926</v>
      </c>
      <c r="Q4103" t="b">
        <v>0</v>
      </c>
      <c r="R4103">
        <v>0</v>
      </c>
      <c r="S4103" t="b">
        <v>0</v>
      </c>
      <c r="T4103" t="s">
        <v>8271</v>
      </c>
      <c r="U4103" s="8">
        <v>0</v>
      </c>
      <c r="V4103" s="17" t="e">
        <f t="shared" si="384"/>
        <v>#DIV/0!</v>
      </c>
      <c r="W4103" t="s">
        <v>8317</v>
      </c>
      <c r="X4103" t="s">
        <v>8318</v>
      </c>
    </row>
    <row r="4104" spans="1:24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21">
        <f t="shared" si="385"/>
        <v>42730.695393518516</v>
      </c>
      <c r="L4104" s="24">
        <v>42730.695393518516</v>
      </c>
      <c r="M4104" s="27">
        <f t="shared" si="386"/>
        <v>12</v>
      </c>
      <c r="N4104" s="27">
        <f t="shared" si="387"/>
        <v>2016</v>
      </c>
      <c r="O4104" s="25" t="str">
        <f t="shared" si="388"/>
        <v>Dec</v>
      </c>
      <c r="P4104" s="19">
        <f t="shared" si="389"/>
        <v>42760.695393518516</v>
      </c>
      <c r="Q4104" t="b">
        <v>0</v>
      </c>
      <c r="R4104">
        <v>6</v>
      </c>
      <c r="S4104" t="b">
        <v>0</v>
      </c>
      <c r="T4104" t="s">
        <v>8271</v>
      </c>
      <c r="U4104" s="8">
        <v>0.27400000000000002</v>
      </c>
      <c r="V4104" s="17">
        <f t="shared" si="384"/>
        <v>22.833333333333332</v>
      </c>
      <c r="W4104" t="s">
        <v>8317</v>
      </c>
      <c r="X4104" t="s">
        <v>8318</v>
      </c>
    </row>
    <row r="4105" spans="1:24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21">
        <f t="shared" si="385"/>
        <v>42475.639733796292</v>
      </c>
      <c r="L4105" s="24">
        <v>42475.639733796299</v>
      </c>
      <c r="M4105" s="27">
        <f t="shared" si="386"/>
        <v>4</v>
      </c>
      <c r="N4105" s="27">
        <f t="shared" si="387"/>
        <v>2016</v>
      </c>
      <c r="O4105" s="25" t="str">
        <f t="shared" si="388"/>
        <v>Apr</v>
      </c>
      <c r="P4105" s="19">
        <f t="shared" si="389"/>
        <v>42505.639733796292</v>
      </c>
      <c r="Q4105" t="b">
        <v>0</v>
      </c>
      <c r="R4105">
        <v>6</v>
      </c>
      <c r="S4105" t="b">
        <v>0</v>
      </c>
      <c r="T4105" t="s">
        <v>8271</v>
      </c>
      <c r="U4105" s="8">
        <v>0.1</v>
      </c>
      <c r="V4105" s="17">
        <f t="shared" si="384"/>
        <v>16.666666666666668</v>
      </c>
      <c r="W4105" t="s">
        <v>8317</v>
      </c>
      <c r="X4105" t="s">
        <v>8318</v>
      </c>
    </row>
    <row r="4106" spans="1:24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21">
        <f t="shared" si="385"/>
        <v>42188.624606481484</v>
      </c>
      <c r="L4106" s="24">
        <v>42188.624606481484</v>
      </c>
      <c r="M4106" s="27">
        <f t="shared" si="386"/>
        <v>7</v>
      </c>
      <c r="N4106" s="27">
        <f t="shared" si="387"/>
        <v>2015</v>
      </c>
      <c r="O4106" s="25" t="str">
        <f t="shared" si="388"/>
        <v>Jul</v>
      </c>
      <c r="P4106" s="19">
        <f t="shared" si="389"/>
        <v>42242.563888888886</v>
      </c>
      <c r="Q4106" t="b">
        <v>0</v>
      </c>
      <c r="R4106">
        <v>14</v>
      </c>
      <c r="S4106" t="b">
        <v>0</v>
      </c>
      <c r="T4106" t="s">
        <v>8271</v>
      </c>
      <c r="U4106" s="8">
        <v>0.21366666666666667</v>
      </c>
      <c r="V4106" s="17">
        <f t="shared" si="384"/>
        <v>45.785714285714285</v>
      </c>
      <c r="W4106" t="s">
        <v>8317</v>
      </c>
      <c r="X4106" t="s">
        <v>8318</v>
      </c>
    </row>
    <row r="4107" spans="1:24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21">
        <f t="shared" si="385"/>
        <v>42640.069837962961</v>
      </c>
      <c r="L4107" s="24">
        <v>42640.069837962961</v>
      </c>
      <c r="M4107" s="27">
        <f t="shared" si="386"/>
        <v>9</v>
      </c>
      <c r="N4107" s="27">
        <f t="shared" si="387"/>
        <v>2016</v>
      </c>
      <c r="O4107" s="25" t="str">
        <f t="shared" si="388"/>
        <v>Sep</v>
      </c>
      <c r="P4107" s="19">
        <f t="shared" si="389"/>
        <v>42670.069837962961</v>
      </c>
      <c r="Q4107" t="b">
        <v>0</v>
      </c>
      <c r="R4107">
        <v>6</v>
      </c>
      <c r="S4107" t="b">
        <v>0</v>
      </c>
      <c r="T4107" t="s">
        <v>8271</v>
      </c>
      <c r="U4107" s="8">
        <v>6.9696969696969702E-2</v>
      </c>
      <c r="V4107" s="17">
        <f t="shared" si="384"/>
        <v>383.33333333333331</v>
      </c>
      <c r="W4107" t="s">
        <v>8317</v>
      </c>
      <c r="X4107" t="s">
        <v>8318</v>
      </c>
    </row>
    <row r="4108" spans="1:24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21">
        <f t="shared" si="385"/>
        <v>42696.802187499998</v>
      </c>
      <c r="L4108" s="24">
        <v>42696.802187499998</v>
      </c>
      <c r="M4108" s="27">
        <f t="shared" si="386"/>
        <v>11</v>
      </c>
      <c r="N4108" s="27">
        <f t="shared" si="387"/>
        <v>2016</v>
      </c>
      <c r="O4108" s="25" t="str">
        <f t="shared" si="388"/>
        <v>Nov</v>
      </c>
      <c r="P4108" s="19">
        <f t="shared" si="389"/>
        <v>42729.802187499998</v>
      </c>
      <c r="Q4108" t="b">
        <v>0</v>
      </c>
      <c r="R4108">
        <v>33</v>
      </c>
      <c r="S4108" t="b">
        <v>0</v>
      </c>
      <c r="T4108" t="s">
        <v>8271</v>
      </c>
      <c r="U4108" s="8">
        <v>0.70599999999999996</v>
      </c>
      <c r="V4108" s="17">
        <f t="shared" si="384"/>
        <v>106.96969696969697</v>
      </c>
      <c r="W4108" t="s">
        <v>8317</v>
      </c>
      <c r="X4108" t="s">
        <v>8318</v>
      </c>
    </row>
    <row r="4109" spans="1:24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21">
        <f t="shared" si="385"/>
        <v>42052.841041666667</v>
      </c>
      <c r="L4109" s="24">
        <v>42052.841041666667</v>
      </c>
      <c r="M4109" s="27">
        <f t="shared" si="386"/>
        <v>2</v>
      </c>
      <c r="N4109" s="27">
        <f t="shared" si="387"/>
        <v>2015</v>
      </c>
      <c r="O4109" s="25" t="str">
        <f t="shared" si="388"/>
        <v>Feb</v>
      </c>
      <c r="P4109" s="19">
        <f t="shared" si="389"/>
        <v>42095.833333333336</v>
      </c>
      <c r="Q4109" t="b">
        <v>0</v>
      </c>
      <c r="R4109">
        <v>4</v>
      </c>
      <c r="S4109" t="b">
        <v>0</v>
      </c>
      <c r="T4109" t="s">
        <v>8271</v>
      </c>
      <c r="U4109" s="8">
        <v>2.0500000000000001E-2</v>
      </c>
      <c r="V4109" s="17">
        <f t="shared" si="384"/>
        <v>10.25</v>
      </c>
      <c r="W4109" t="s">
        <v>8317</v>
      </c>
      <c r="X4109" t="s">
        <v>8318</v>
      </c>
    </row>
    <row r="4110" spans="1:24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21">
        <f t="shared" si="385"/>
        <v>41883.708344907405</v>
      </c>
      <c r="L4110" s="24">
        <v>41883.708344907405</v>
      </c>
      <c r="M4110" s="27">
        <f t="shared" si="386"/>
        <v>9</v>
      </c>
      <c r="N4110" s="27">
        <f t="shared" si="387"/>
        <v>2014</v>
      </c>
      <c r="O4110" s="25" t="str">
        <f t="shared" si="388"/>
        <v>Sep</v>
      </c>
      <c r="P4110" s="19">
        <f t="shared" si="389"/>
        <v>41906.708344907405</v>
      </c>
      <c r="Q4110" t="b">
        <v>0</v>
      </c>
      <c r="R4110">
        <v>1</v>
      </c>
      <c r="S4110" t="b">
        <v>0</v>
      </c>
      <c r="T4110" t="s">
        <v>8271</v>
      </c>
      <c r="U4110" s="8">
        <v>1.9666666666666666E-2</v>
      </c>
      <c r="V4110" s="17">
        <f t="shared" si="384"/>
        <v>59</v>
      </c>
      <c r="W4110" t="s">
        <v>8317</v>
      </c>
      <c r="X4110" t="s">
        <v>8318</v>
      </c>
    </row>
    <row r="4111" spans="1:24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21">
        <f t="shared" si="385"/>
        <v>42766.823344907403</v>
      </c>
      <c r="L4111" s="24">
        <v>42766.823344907411</v>
      </c>
      <c r="M4111" s="27">
        <f t="shared" si="386"/>
        <v>1</v>
      </c>
      <c r="N4111" s="27">
        <f t="shared" si="387"/>
        <v>2017</v>
      </c>
      <c r="O4111" s="25" t="str">
        <f t="shared" si="388"/>
        <v>Jan</v>
      </c>
      <c r="P4111" s="19">
        <f t="shared" si="389"/>
        <v>42796.999999999993</v>
      </c>
      <c r="Q4111" t="b">
        <v>0</v>
      </c>
      <c r="R4111">
        <v>0</v>
      </c>
      <c r="S4111" t="b">
        <v>0</v>
      </c>
      <c r="T4111" t="s">
        <v>8271</v>
      </c>
      <c r="U4111" s="8">
        <v>0</v>
      </c>
      <c r="V4111" s="17" t="e">
        <f t="shared" si="384"/>
        <v>#DIV/0!</v>
      </c>
      <c r="W4111" t="s">
        <v>8317</v>
      </c>
      <c r="X4111" t="s">
        <v>8318</v>
      </c>
    </row>
    <row r="4112" spans="1:24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21">
        <f t="shared" si="385"/>
        <v>42307.331064814811</v>
      </c>
      <c r="L4112" s="24">
        <v>42307.331064814818</v>
      </c>
      <c r="M4112" s="27">
        <f t="shared" si="386"/>
        <v>10</v>
      </c>
      <c r="N4112" s="27">
        <f t="shared" si="387"/>
        <v>2015</v>
      </c>
      <c r="O4112" s="25" t="str">
        <f t="shared" si="388"/>
        <v>Oct</v>
      </c>
      <c r="P4112" s="19">
        <f t="shared" si="389"/>
        <v>42337.372731481482</v>
      </c>
      <c r="Q4112" t="b">
        <v>0</v>
      </c>
      <c r="R4112">
        <v>6</v>
      </c>
      <c r="S4112" t="b">
        <v>0</v>
      </c>
      <c r="T4112" t="s">
        <v>8271</v>
      </c>
      <c r="U4112" s="8">
        <v>0.28666666666666668</v>
      </c>
      <c r="V4112" s="17">
        <f t="shared" si="384"/>
        <v>14.333333333333334</v>
      </c>
      <c r="W4112" t="s">
        <v>8317</v>
      </c>
      <c r="X4112" t="s">
        <v>8318</v>
      </c>
    </row>
    <row r="4113" spans="1:24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21">
        <f t="shared" si="385"/>
        <v>42512.418414351851</v>
      </c>
      <c r="L4113" s="24">
        <v>42512.418414351851</v>
      </c>
      <c r="M4113" s="27">
        <f t="shared" si="386"/>
        <v>5</v>
      </c>
      <c r="N4113" s="27">
        <f t="shared" si="387"/>
        <v>2016</v>
      </c>
      <c r="O4113" s="25" t="str">
        <f t="shared" si="388"/>
        <v>May</v>
      </c>
      <c r="P4113" s="19">
        <f t="shared" si="389"/>
        <v>42572.418414351851</v>
      </c>
      <c r="Q4113" t="b">
        <v>0</v>
      </c>
      <c r="R4113">
        <v>6</v>
      </c>
      <c r="S4113" t="b">
        <v>0</v>
      </c>
      <c r="T4113" t="s">
        <v>8271</v>
      </c>
      <c r="U4113" s="8">
        <v>3.1333333333333331E-2</v>
      </c>
      <c r="V4113" s="17">
        <f t="shared" si="384"/>
        <v>15.666666666666666</v>
      </c>
      <c r="W4113" t="s">
        <v>8317</v>
      </c>
      <c r="X4113" t="s">
        <v>8318</v>
      </c>
    </row>
    <row r="4114" spans="1:24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21">
        <f t="shared" si="385"/>
        <v>42028.927546296291</v>
      </c>
      <c r="L4114" s="24">
        <v>42028.927546296298</v>
      </c>
      <c r="M4114" s="27">
        <f t="shared" si="386"/>
        <v>1</v>
      </c>
      <c r="N4114" s="27">
        <f t="shared" si="387"/>
        <v>2015</v>
      </c>
      <c r="O4114" s="25" t="str">
        <f t="shared" si="388"/>
        <v>Jan</v>
      </c>
      <c r="P4114" s="19">
        <f t="shared" si="389"/>
        <v>42058.927546296291</v>
      </c>
      <c r="Q4114" t="b">
        <v>0</v>
      </c>
      <c r="R4114">
        <v>1</v>
      </c>
      <c r="S4114" t="b">
        <v>0</v>
      </c>
      <c r="T4114" t="s">
        <v>8271</v>
      </c>
      <c r="U4114" s="8">
        <v>4.0000000000000002E-4</v>
      </c>
      <c r="V4114" s="17">
        <f t="shared" si="384"/>
        <v>1</v>
      </c>
      <c r="W4114" t="s">
        <v>8317</v>
      </c>
      <c r="X4114" t="s">
        <v>8318</v>
      </c>
    </row>
    <row r="4115" spans="1:24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21">
        <f t="shared" si="385"/>
        <v>42400.738263888888</v>
      </c>
      <c r="L4115" s="24">
        <v>42400.738263888888</v>
      </c>
      <c r="M4115" s="27">
        <f t="shared" si="386"/>
        <v>1</v>
      </c>
      <c r="N4115" s="27">
        <f t="shared" si="387"/>
        <v>2016</v>
      </c>
      <c r="O4115" s="25" t="str">
        <f t="shared" si="388"/>
        <v>Jan</v>
      </c>
      <c r="P4115" s="19">
        <f t="shared" si="389"/>
        <v>42427.791666666664</v>
      </c>
      <c r="Q4115" t="b">
        <v>0</v>
      </c>
      <c r="R4115">
        <v>3</v>
      </c>
      <c r="S4115" t="b">
        <v>0</v>
      </c>
      <c r="T4115" t="s">
        <v>8271</v>
      </c>
      <c r="U4115" s="8">
        <v>2E-3</v>
      </c>
      <c r="V4115" s="17">
        <f t="shared" si="384"/>
        <v>1</v>
      </c>
      <c r="W4115" t="s">
        <v>8317</v>
      </c>
      <c r="X4115" t="s">
        <v>8318</v>
      </c>
    </row>
  </sheetData>
  <autoFilter ref="A1:AJ4115" xr:uid="{398B00CD-1D59-449C-AE31-23DA4C778684}"/>
  <conditionalFormatting sqref="F1:F1048576">
    <cfRule type="containsText" dxfId="5" priority="20" operator="containsText" text="live">
      <formula>NOT(ISERROR(SEARCH("live",F1)))</formula>
    </cfRule>
    <cfRule type="containsText" dxfId="4" priority="21" operator="containsText" text="canceled">
      <formula>NOT(ISERROR(SEARCH("canceled",F1)))</formula>
    </cfRule>
    <cfRule type="containsText" dxfId="3" priority="22" operator="containsText" text="failed">
      <formula>NOT(ISERROR(SEARCH("failed",F1)))</formula>
    </cfRule>
    <cfRule type="containsText" dxfId="2" priority="24" operator="containsText" text="successful">
      <formula>NOT(ISERROR(SEARCH("successful",F1)))</formula>
    </cfRule>
    <cfRule type="containsText" dxfId="1" priority="25" operator="containsText" text="statws">
      <formula>NOT(ISERROR(SEARCH("statws",F1)))</formula>
    </cfRule>
    <cfRule type="colorScale" priority="28">
      <colorScale>
        <cfvo type="min"/>
        <cfvo type="max"/>
        <color rgb="FF63BE7B"/>
        <color rgb="FFFCFCFF"/>
      </colorScale>
    </cfRule>
  </conditionalFormatting>
  <conditionalFormatting sqref="G3">
    <cfRule type="colorScale" priority="27">
      <colorScale>
        <cfvo type="min"/>
        <cfvo type="max"/>
        <color rgb="FF63BE7B"/>
        <color rgb="FFFCFCFF"/>
      </colorScale>
    </cfRule>
  </conditionalFormatting>
  <conditionalFormatting sqref="G8">
    <cfRule type="containsText" dxfId="0" priority="23" operator="containsText" text="failed">
      <formula>NOT(ISERROR(SEARCH("failed",G8)))</formula>
    </cfRule>
  </conditionalFormatting>
  <conditionalFormatting sqref="U1:U1048576">
    <cfRule type="colorScale" priority="1">
      <colorScale>
        <cfvo type="percentile" val="10"/>
        <cfvo type="percentile" val="47"/>
        <cfvo type="percentile" val="94"/>
        <color rgb="FFF8696B"/>
        <color theme="9" tint="-0.249977111117893"/>
        <color theme="8" tint="-0.499984740745262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CategoryStats</vt:lpstr>
      <vt:lpstr>sub_CategoryStats</vt:lpstr>
      <vt:lpstr>LaunchDateOutcomes</vt:lpstr>
      <vt:lpstr>GoalOutcomes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Donovan Hasfal</cp:lastModifiedBy>
  <dcterms:created xsi:type="dcterms:W3CDTF">2017-04-20T15:17:24Z</dcterms:created>
  <dcterms:modified xsi:type="dcterms:W3CDTF">2019-01-29T17:43:53Z</dcterms:modified>
</cp:coreProperties>
</file>