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49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1" l="1"/>
  <c r="N31" i="1"/>
  <c r="M31" i="1"/>
  <c r="O46" i="1"/>
  <c r="N46" i="1"/>
  <c r="M46" i="1"/>
  <c r="N6" i="1"/>
  <c r="N16" i="1"/>
  <c r="N15" i="1"/>
  <c r="N10" i="1"/>
  <c r="O35" i="1"/>
  <c r="K35" i="1"/>
  <c r="N35" i="1"/>
  <c r="N4" i="1"/>
  <c r="N3" i="1"/>
  <c r="N19" i="1"/>
  <c r="N9" i="1"/>
  <c r="N68" i="1"/>
  <c r="N66" i="1"/>
  <c r="N64" i="1"/>
  <c r="N62" i="1"/>
  <c r="N60" i="1"/>
  <c r="N58" i="1"/>
  <c r="N56" i="1"/>
  <c r="N54" i="1"/>
  <c r="N53" i="1"/>
  <c r="N47" i="1"/>
  <c r="N44" i="1"/>
  <c r="N40" i="1"/>
  <c r="N39" i="1"/>
  <c r="N36" i="1"/>
  <c r="N33" i="1"/>
  <c r="N27" i="1"/>
  <c r="N24" i="1"/>
  <c r="O6" i="1"/>
  <c r="O4" i="1"/>
  <c r="O3" i="1"/>
  <c r="O19" i="1"/>
  <c r="O16" i="1"/>
  <c r="O15" i="1"/>
  <c r="O10" i="1"/>
  <c r="O9" i="1"/>
  <c r="O68" i="1"/>
  <c r="O66" i="1"/>
  <c r="O64" i="1"/>
  <c r="O62" i="1"/>
  <c r="O60" i="1"/>
  <c r="O58" i="1"/>
  <c r="O56" i="1"/>
  <c r="O54" i="1"/>
  <c r="O53" i="1"/>
  <c r="O47" i="1"/>
  <c r="O44" i="1"/>
  <c r="O40" i="1"/>
  <c r="O39" i="1"/>
  <c r="O36" i="1"/>
  <c r="O33" i="1"/>
  <c r="O27" i="1"/>
  <c r="O24" i="1"/>
  <c r="O22" i="1"/>
  <c r="N22" i="1"/>
  <c r="M4" i="1"/>
  <c r="M3" i="1"/>
  <c r="M6" i="1"/>
  <c r="M9" i="1"/>
  <c r="M10" i="1"/>
  <c r="M15" i="1"/>
  <c r="M16" i="1"/>
  <c r="M19" i="1"/>
  <c r="M44" i="1"/>
  <c r="M47" i="1"/>
  <c r="M54" i="1"/>
  <c r="M58" i="1"/>
  <c r="M62" i="1"/>
  <c r="M64" i="1"/>
  <c r="M66" i="1"/>
  <c r="M68" i="1"/>
  <c r="M60" i="1"/>
  <c r="M22" i="1"/>
  <c r="M24" i="1"/>
  <c r="M36" i="1"/>
  <c r="M40" i="1"/>
  <c r="M39" i="1"/>
  <c r="M33" i="1"/>
  <c r="M27" i="1"/>
  <c r="M56" i="1"/>
  <c r="M53" i="1"/>
  <c r="D64" i="1"/>
  <c r="D62" i="1"/>
</calcChain>
</file>

<file path=xl/sharedStrings.xml><?xml version="1.0" encoding="utf-8"?>
<sst xmlns="http://schemas.openxmlformats.org/spreadsheetml/2006/main" count="342" uniqueCount="109">
  <si>
    <t>U-235</t>
  </si>
  <si>
    <t>Th-231</t>
  </si>
  <si>
    <t>half-life</t>
  </si>
  <si>
    <t>m</t>
  </si>
  <si>
    <t>percentage</t>
  </si>
  <si>
    <t>abundance</t>
  </si>
  <si>
    <t>products</t>
  </si>
  <si>
    <t>uncertainty</t>
  </si>
  <si>
    <t>Q (eV)</t>
  </si>
  <si>
    <t>Pa-231</t>
  </si>
  <si>
    <t>Ac-227</t>
  </si>
  <si>
    <t>parent</t>
  </si>
  <si>
    <t>daughter</t>
  </si>
  <si>
    <t>branch</t>
  </si>
  <si>
    <t>Th-227</t>
  </si>
  <si>
    <t>Ra-223</t>
  </si>
  <si>
    <t>Rn-219</t>
  </si>
  <si>
    <t>unit</t>
  </si>
  <si>
    <t>y</t>
  </si>
  <si>
    <t>h</t>
  </si>
  <si>
    <t>d</t>
  </si>
  <si>
    <t>Po-215</t>
  </si>
  <si>
    <t>s</t>
  </si>
  <si>
    <t>ms</t>
  </si>
  <si>
    <t>Pb-211</t>
  </si>
  <si>
    <t>At-215</t>
  </si>
  <si>
    <t>Bi-215</t>
  </si>
  <si>
    <t>Tl-207</t>
  </si>
  <si>
    <t>Po-211</t>
  </si>
  <si>
    <t>min</t>
  </si>
  <si>
    <t>Pb-207</t>
  </si>
  <si>
    <t>Bi-211</t>
  </si>
  <si>
    <t>Fr-223</t>
  </si>
  <si>
    <t>At-219</t>
  </si>
  <si>
    <t>U-238</t>
  </si>
  <si>
    <t>Th-234</t>
  </si>
  <si>
    <t>Pa-234</t>
  </si>
  <si>
    <t>U-234</t>
  </si>
  <si>
    <t>Th-230</t>
  </si>
  <si>
    <t>Ra-226</t>
  </si>
  <si>
    <t>Rn-222</t>
  </si>
  <si>
    <t>Po-218</t>
  </si>
  <si>
    <t>Pb-214</t>
  </si>
  <si>
    <t>At-218</t>
  </si>
  <si>
    <t>Bi-214</t>
  </si>
  <si>
    <t>Po-214</t>
  </si>
  <si>
    <t>Tl-210</t>
  </si>
  <si>
    <t>Pb-210</t>
  </si>
  <si>
    <t>us</t>
  </si>
  <si>
    <t>Bi-210</t>
  </si>
  <si>
    <t>Hg-206</t>
  </si>
  <si>
    <t>Po-210</t>
  </si>
  <si>
    <t>Tl-206</t>
  </si>
  <si>
    <t>Pb-206</t>
  </si>
  <si>
    <t>Rn-218</t>
  </si>
  <si>
    <t>Th-232</t>
  </si>
  <si>
    <t>Ra-228</t>
  </si>
  <si>
    <t>Ac-228</t>
  </si>
  <si>
    <t>Th-228</t>
  </si>
  <si>
    <t>Ra-224</t>
  </si>
  <si>
    <t>Rn-220</t>
  </si>
  <si>
    <t>Po-216</t>
  </si>
  <si>
    <t>Pb-212</t>
  </si>
  <si>
    <t>Bi-212</t>
  </si>
  <si>
    <t>Po-212</t>
  </si>
  <si>
    <t>Tl-208</t>
  </si>
  <si>
    <t>Pb-208</t>
  </si>
  <si>
    <t>mix</t>
  </si>
  <si>
    <t>short(ns, to s)</t>
  </si>
  <si>
    <t>0 to 1</t>
  </si>
  <si>
    <t>0 to 2</t>
  </si>
  <si>
    <t>2 to 1</t>
  </si>
  <si>
    <t>2 to 0</t>
  </si>
  <si>
    <t>1 to 0</t>
  </si>
  <si>
    <t>1 to 2</t>
  </si>
  <si>
    <t>0 to 0</t>
  </si>
  <si>
    <t>1 to 1</t>
  </si>
  <si>
    <t>2 to 2</t>
  </si>
  <si>
    <t>Rb-87</t>
  </si>
  <si>
    <t>Sr-87</t>
  </si>
  <si>
    <t>K-40</t>
  </si>
  <si>
    <t>Ca-40</t>
  </si>
  <si>
    <t>Ar-40</t>
  </si>
  <si>
    <t>He-4</t>
  </si>
  <si>
    <t>mass</t>
  </si>
  <si>
    <t>NIST</t>
  </si>
  <si>
    <t>IAEA</t>
  </si>
  <si>
    <t> 0.992742</t>
  </si>
  <si>
    <t>comments</t>
  </si>
  <si>
    <t>Pa-234m1</t>
  </si>
  <si>
    <t>isotope</t>
  </si>
  <si>
    <t>β-</t>
  </si>
  <si>
    <t>α</t>
  </si>
  <si>
    <t>&lt;E_β-&gt;</t>
  </si>
  <si>
    <t>ratio &lt;E_β-&gt;/E_β-,max</t>
  </si>
  <si>
    <t>estimated β- average as 1/3 of Q</t>
  </si>
  <si>
    <t>α, γ-rays, x-rays</t>
  </si>
  <si>
    <t>β-, γ-rays</t>
  </si>
  <si>
    <t>β-, γ-rays, x-rays</t>
  </si>
  <si>
    <t>α, γ-rays</t>
  </si>
  <si>
    <t>β-, γ-rays, xrays</t>
  </si>
  <si>
    <t>γ-rays</t>
  </si>
  <si>
    <t>β-, γ-rays, x-ray</t>
  </si>
  <si>
    <t>γ-rays, β+</t>
  </si>
  <si>
    <t>neutrino energy</t>
  </si>
  <si>
    <t>unknown uncertainty on split, assuming 0.001%</t>
  </si>
  <si>
    <t>unknown uncertainty on split assuming 0.1%</t>
  </si>
  <si>
    <t>β- average from www.nucleide.org DDEP_WG</t>
  </si>
  <si>
    <t>β- average from www.nucleide.org DDEP_WG, unknown uncertainty on split assuming 0.1%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</si>
</sst>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"/>
    <numFmt numFmtId="165" formatCode="0.000"/>
    <numFmt numFmtId="166" formatCode="0.000E+00"/>
    <numFmt numFmtId="167" formatCode="0.0E+00"/>
    <numFmt numFmtId="168" formatCode="0E+00"/>
    <numFmt numFmtId="169" formatCode="0.0000000"/>
    <numFmt numFmtId="170" formatCode="0.00000000"/>
    <numFmt numFmtId="171" formatCode="0.000000000"/>
    <numFmt numFmtId="172" formatCode="0.0000000000"/>
    <numFmt numFmtId="173" formatCode="0.000000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131313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1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168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wrapText="1"/>
    </xf>
    <xf numFmtId="0" fontId="5" fillId="0" borderId="0" xfId="0" applyFont="1" applyBorder="1"/>
    <xf numFmtId="169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172" fontId="6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  <xf numFmtId="169" fontId="7" fillId="0" borderId="0" xfId="0" applyNumberFormat="1" applyFont="1" applyAlignment="1">
      <alignment horizontal="center"/>
    </xf>
    <xf numFmtId="170" fontId="7" fillId="0" borderId="0" xfId="0" applyNumberFormat="1" applyFont="1" applyAlignment="1">
      <alignment horizontal="center"/>
    </xf>
    <xf numFmtId="171" fontId="7" fillId="0" borderId="0" xfId="0" applyNumberFormat="1" applyFont="1" applyAlignment="1">
      <alignment horizontal="center"/>
    </xf>
    <xf numFmtId="172" fontId="7" fillId="0" borderId="0" xfId="0" applyNumberFormat="1" applyFont="1" applyAlignment="1">
      <alignment horizontal="center"/>
    </xf>
    <xf numFmtId="173" fontId="7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</cellXfs>
  <cellStyles count="4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68"/>
  <sheetViews>
    <sheetView tabSelected="1" topLeftCell="A2" zoomScale="75" zoomScaleNormal="75" zoomScalePageLayoutView="75" workbookViewId="0">
      <pane ySplit="480" activePane="bottomLeft"/>
      <selection activeCell="S2" sqref="S1:U1048576"/>
      <selection pane="bottomLeft" activeCell="G41" sqref="G41"/>
    </sheetView>
  </sheetViews>
  <sheetFormatPr baseColWidth="10" defaultRowHeight="14" x14ac:dyDescent="0"/>
  <cols>
    <col min="1" max="2" width="10.83203125" style="2"/>
    <col min="3" max="3" width="12.33203125" style="2" customWidth="1"/>
    <col min="4" max="4" width="10.83203125" style="2"/>
    <col min="5" max="5" width="12" style="2" bestFit="1" customWidth="1"/>
    <col min="6" max="6" width="12.33203125" style="2" bestFit="1" customWidth="1"/>
    <col min="7" max="7" width="13" style="2" customWidth="1"/>
    <col min="8" max="8" width="9" style="2" customWidth="1"/>
    <col min="9" max="10" width="11" style="8" bestFit="1" customWidth="1"/>
    <col min="11" max="12" width="10.83203125" style="8"/>
    <col min="13" max="13" width="19" style="8" customWidth="1"/>
    <col min="14" max="14" width="11.83203125" style="8" customWidth="1"/>
    <col min="15" max="15" width="10.83203125" style="8"/>
    <col min="16" max="16" width="15.33203125" style="1" customWidth="1"/>
    <col min="17" max="18" width="26.33203125" style="2" customWidth="1"/>
    <col min="19" max="19" width="10.83203125" style="2"/>
    <col min="20" max="20" width="13.33203125" style="2" bestFit="1" customWidth="1"/>
    <col min="21" max="23" width="10.83203125" style="2"/>
    <col min="24" max="24" width="4" style="2" customWidth="1"/>
    <col min="25" max="25" width="15" style="2" bestFit="1" customWidth="1"/>
    <col min="26" max="16384" width="10.83203125" style="2"/>
  </cols>
  <sheetData>
    <row r="1" spans="1:28" ht="28">
      <c r="A1" s="22" t="s">
        <v>11</v>
      </c>
      <c r="B1" s="22" t="s">
        <v>12</v>
      </c>
      <c r="C1" s="22" t="s">
        <v>13</v>
      </c>
      <c r="D1" s="22" t="s">
        <v>4</v>
      </c>
      <c r="E1" s="22" t="s">
        <v>7</v>
      </c>
      <c r="F1" s="22" t="s">
        <v>2</v>
      </c>
      <c r="G1" s="22" t="s">
        <v>7</v>
      </c>
      <c r="H1" s="22" t="s">
        <v>17</v>
      </c>
      <c r="I1" s="22" t="s">
        <v>8</v>
      </c>
      <c r="J1" s="22" t="s">
        <v>7</v>
      </c>
      <c r="K1" s="22" t="s">
        <v>93</v>
      </c>
      <c r="L1" s="22" t="s">
        <v>7</v>
      </c>
      <c r="M1" s="22" t="s">
        <v>94</v>
      </c>
      <c r="N1" s="24" t="s">
        <v>104</v>
      </c>
      <c r="O1" s="22" t="s">
        <v>7</v>
      </c>
      <c r="P1" s="22" t="s">
        <v>6</v>
      </c>
      <c r="Q1" s="23" t="s">
        <v>88</v>
      </c>
      <c r="R1" s="25"/>
      <c r="S1" s="18"/>
      <c r="T1" s="35" t="s">
        <v>85</v>
      </c>
      <c r="U1" s="35"/>
      <c r="V1" s="35"/>
      <c r="W1" s="35"/>
      <c r="X1" s="3"/>
      <c r="Y1" s="35" t="s">
        <v>86</v>
      </c>
      <c r="Z1" s="35"/>
      <c r="AA1" s="35"/>
      <c r="AB1" s="35"/>
    </row>
    <row r="2" spans="1:2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8"/>
      <c r="R2" s="18"/>
      <c r="S2" s="22" t="s">
        <v>90</v>
      </c>
      <c r="T2" s="22" t="s">
        <v>84</v>
      </c>
      <c r="U2" s="22" t="s">
        <v>7</v>
      </c>
      <c r="V2" s="22" t="s">
        <v>5</v>
      </c>
      <c r="W2" s="22" t="s">
        <v>7</v>
      </c>
      <c r="X2" s="22"/>
      <c r="Y2" s="22" t="s">
        <v>84</v>
      </c>
      <c r="Z2" s="22" t="s">
        <v>7</v>
      </c>
      <c r="AA2" s="22" t="s">
        <v>5</v>
      </c>
      <c r="AB2" s="22" t="s">
        <v>84</v>
      </c>
    </row>
    <row r="3" spans="1:28">
      <c r="A3" s="3" t="s">
        <v>80</v>
      </c>
      <c r="B3" s="1" t="s">
        <v>81</v>
      </c>
      <c r="C3" s="1" t="s">
        <v>69</v>
      </c>
      <c r="D3" s="1">
        <v>89.28</v>
      </c>
      <c r="E3" s="1">
        <v>0.13</v>
      </c>
      <c r="F3" s="4">
        <v>1248000000</v>
      </c>
      <c r="G3" s="5">
        <v>3000000</v>
      </c>
      <c r="H3" s="1" t="s">
        <v>18</v>
      </c>
      <c r="I3" s="7">
        <v>1311.07</v>
      </c>
      <c r="J3" s="7">
        <v>0.11</v>
      </c>
      <c r="K3" s="7">
        <v>560.17999999999995</v>
      </c>
      <c r="L3" s="7">
        <v>0.05</v>
      </c>
      <c r="M3" s="7">
        <f>K3/I3</f>
        <v>0.42726932963152231</v>
      </c>
      <c r="N3" s="7">
        <f>I3-K3</f>
        <v>750.89</v>
      </c>
      <c r="O3" s="7">
        <f>(J3^2+L3^2)^0.5</f>
        <v>0.12083045973594572</v>
      </c>
      <c r="P3" s="1" t="s">
        <v>91</v>
      </c>
      <c r="S3" s="1" t="s">
        <v>83</v>
      </c>
      <c r="T3" s="29">
        <v>4.0026032541300003</v>
      </c>
      <c r="U3" s="1">
        <v>6E-11</v>
      </c>
      <c r="V3" s="1"/>
      <c r="W3" s="1"/>
      <c r="X3" s="1"/>
      <c r="Y3" s="34">
        <v>4.0026032541299994</v>
      </c>
      <c r="Z3" s="20">
        <v>6E-11</v>
      </c>
      <c r="AA3" s="1"/>
      <c r="AB3" s="1"/>
    </row>
    <row r="4" spans="1:28">
      <c r="A4" s="3" t="s">
        <v>80</v>
      </c>
      <c r="B4" s="1" t="s">
        <v>82</v>
      </c>
      <c r="C4" s="1" t="s">
        <v>70</v>
      </c>
      <c r="D4" s="1">
        <v>10.72</v>
      </c>
      <c r="E4" s="1">
        <v>0.13</v>
      </c>
      <c r="F4" s="4">
        <v>1248000000</v>
      </c>
      <c r="G4" s="5">
        <v>3000000</v>
      </c>
      <c r="H4" s="1" t="s">
        <v>18</v>
      </c>
      <c r="I4" s="7">
        <v>1504.4</v>
      </c>
      <c r="J4" s="7">
        <v>0.06</v>
      </c>
      <c r="K4" s="6">
        <v>1460.8219999999999</v>
      </c>
      <c r="L4" s="6">
        <v>6.0000000000000001E-3</v>
      </c>
      <c r="M4" s="7">
        <f>K4/I4</f>
        <v>0.97103296995479915</v>
      </c>
      <c r="N4" s="6">
        <f>I4-K4</f>
        <v>43.578000000000202</v>
      </c>
      <c r="O4" s="6">
        <f>(J4^2+L4^2)^0.5</f>
        <v>6.0299253726725344E-2</v>
      </c>
      <c r="P4" s="1" t="s">
        <v>103</v>
      </c>
      <c r="S4" s="1" t="s">
        <v>80</v>
      </c>
      <c r="T4" s="27">
        <v>39.963998166000003</v>
      </c>
      <c r="U4" s="20">
        <v>5.9999999999999995E-8</v>
      </c>
      <c r="V4" s="11">
        <v>1.17E-4</v>
      </c>
      <c r="W4" s="5">
        <v>9.9999999999999995E-7</v>
      </c>
      <c r="X4" s="5"/>
      <c r="Y4" s="31">
        <v>39.963998170000004</v>
      </c>
      <c r="Z4" s="20">
        <v>5.9999999999999995E-8</v>
      </c>
      <c r="AA4" s="19">
        <v>1.17E-4</v>
      </c>
      <c r="AB4" s="1">
        <v>9.9999999999999995E-7</v>
      </c>
    </row>
    <row r="5" spans="1:28">
      <c r="A5" s="1"/>
      <c r="B5" s="1"/>
      <c r="C5" s="1"/>
      <c r="D5" s="1"/>
      <c r="E5" s="1"/>
      <c r="F5" s="1"/>
      <c r="G5" s="1"/>
      <c r="H5" s="1"/>
      <c r="I5" s="6"/>
      <c r="J5" s="7"/>
      <c r="K5" s="7"/>
      <c r="L5" s="7"/>
      <c r="M5" s="7"/>
      <c r="N5" s="7"/>
      <c r="O5" s="7"/>
      <c r="S5" s="1" t="s">
        <v>81</v>
      </c>
      <c r="T5" s="27">
        <v>39.962590863000003</v>
      </c>
      <c r="U5" s="21">
        <v>2.1999999999999998E-8</v>
      </c>
      <c r="V5" s="11"/>
      <c r="W5" s="5">
        <v>1.56E-3</v>
      </c>
      <c r="X5" s="5"/>
      <c r="Y5" s="32">
        <v>39.962590865000003</v>
      </c>
      <c r="Z5" s="21">
        <v>2.1999999999999998E-8</v>
      </c>
      <c r="AA5" s="1"/>
      <c r="AB5" s="1"/>
    </row>
    <row r="6" spans="1:28">
      <c r="A6" s="3" t="s">
        <v>78</v>
      </c>
      <c r="B6" s="1" t="s">
        <v>79</v>
      </c>
      <c r="C6" s="1" t="s">
        <v>75</v>
      </c>
      <c r="D6" s="1">
        <v>100</v>
      </c>
      <c r="E6" s="1"/>
      <c r="F6" s="5">
        <v>49700000000</v>
      </c>
      <c r="G6" s="5">
        <v>300000000</v>
      </c>
      <c r="H6" s="1" t="s">
        <v>18</v>
      </c>
      <c r="I6" s="6">
        <v>282.27499999999998</v>
      </c>
      <c r="J6" s="6">
        <v>6.0000000000000001E-3</v>
      </c>
      <c r="K6" s="7">
        <v>81.67</v>
      </c>
      <c r="L6" s="7">
        <v>0.36</v>
      </c>
      <c r="M6" s="7">
        <f>K6/I6</f>
        <v>0.28932778319015146</v>
      </c>
      <c r="N6" s="7">
        <f>I6-K6</f>
        <v>200.60499999999996</v>
      </c>
      <c r="O6" s="7">
        <f>(J6^2+L6^2)^0.5</f>
        <v>0.36004999652825997</v>
      </c>
      <c r="P6" s="1" t="s">
        <v>91</v>
      </c>
      <c r="S6" s="1" t="s">
        <v>82</v>
      </c>
      <c r="T6" s="28">
        <v>39.9623831237</v>
      </c>
      <c r="U6" s="21">
        <v>2.4E-9</v>
      </c>
      <c r="V6" s="11"/>
      <c r="W6" s="5">
        <v>2.5000000000000001E-5</v>
      </c>
      <c r="X6" s="5"/>
      <c r="Y6" s="33">
        <v>39.962383123800002</v>
      </c>
      <c r="Z6" s="21">
        <v>2.2999999999999999E-9</v>
      </c>
      <c r="AA6" s="1"/>
      <c r="AB6" s="1"/>
    </row>
    <row r="7" spans="1:28">
      <c r="A7" s="1"/>
      <c r="B7" s="1"/>
      <c r="C7" s="1"/>
      <c r="D7" s="1"/>
      <c r="E7" s="1"/>
      <c r="F7" s="1"/>
      <c r="G7" s="1"/>
      <c r="H7" s="1"/>
      <c r="I7" s="6"/>
      <c r="J7" s="7"/>
      <c r="K7" s="7"/>
      <c r="L7" s="7"/>
      <c r="M7" s="7"/>
      <c r="N7" s="7"/>
      <c r="O7" s="7"/>
      <c r="S7" s="1" t="s">
        <v>78</v>
      </c>
      <c r="T7" s="27">
        <v>86.909180531000004</v>
      </c>
      <c r="U7" s="20">
        <v>6E-9</v>
      </c>
      <c r="V7" s="11">
        <v>0.27829999999999999</v>
      </c>
      <c r="W7" s="1">
        <v>2.0000000000000001E-4</v>
      </c>
      <c r="X7" s="1"/>
      <c r="Y7" s="32">
        <v>86.909180531000004</v>
      </c>
      <c r="Z7" s="20">
        <v>6E-9</v>
      </c>
      <c r="AA7" s="19">
        <v>0.27829999999999999</v>
      </c>
      <c r="AB7" s="1">
        <v>2.0000000000000001E-4</v>
      </c>
    </row>
    <row r="8" spans="1:28">
      <c r="A8" s="3" t="s">
        <v>55</v>
      </c>
      <c r="B8" s="1" t="s">
        <v>56</v>
      </c>
      <c r="C8" s="1">
        <v>0</v>
      </c>
      <c r="D8" s="1">
        <v>100</v>
      </c>
      <c r="E8" s="1"/>
      <c r="F8" s="5">
        <v>14000000000</v>
      </c>
      <c r="G8" s="5">
        <v>100000000</v>
      </c>
      <c r="H8" s="1" t="s">
        <v>18</v>
      </c>
      <c r="I8" s="15">
        <v>4081.6</v>
      </c>
      <c r="J8" s="15">
        <v>1.4</v>
      </c>
      <c r="K8" s="7"/>
      <c r="L8" s="7"/>
      <c r="M8" s="7"/>
      <c r="N8" s="7"/>
      <c r="O8" s="7"/>
      <c r="P8" s="1" t="s">
        <v>96</v>
      </c>
      <c r="S8" s="1" t="s">
        <v>79</v>
      </c>
      <c r="T8" s="26">
        <v>86.908877500000003</v>
      </c>
      <c r="U8" s="21">
        <v>1.1999999999999999E-6</v>
      </c>
      <c r="V8" s="1"/>
      <c r="W8" s="1"/>
      <c r="X8" s="1"/>
      <c r="Y8" s="32">
        <v>86.908877496000002</v>
      </c>
      <c r="Z8" s="20">
        <v>5.0000000000000001E-9</v>
      </c>
      <c r="AA8" s="7"/>
      <c r="AB8" s="7"/>
    </row>
    <row r="9" spans="1:28">
      <c r="A9" s="1" t="s">
        <v>56</v>
      </c>
      <c r="B9" s="1" t="s">
        <v>57</v>
      </c>
      <c r="C9" s="1">
        <v>0</v>
      </c>
      <c r="D9" s="1">
        <v>100</v>
      </c>
      <c r="E9" s="1"/>
      <c r="F9" s="1">
        <v>5.75</v>
      </c>
      <c r="G9" s="1">
        <v>0.03</v>
      </c>
      <c r="H9" s="1" t="s">
        <v>18</v>
      </c>
      <c r="I9" s="15">
        <v>45.5</v>
      </c>
      <c r="J9" s="15">
        <v>0.6</v>
      </c>
      <c r="K9" s="7">
        <v>10.039999999999999</v>
      </c>
      <c r="L9" s="7">
        <v>0.25</v>
      </c>
      <c r="M9" s="7">
        <f>K9/I9</f>
        <v>0.22065934065934065</v>
      </c>
      <c r="N9" s="7">
        <f>I9-K9</f>
        <v>35.46</v>
      </c>
      <c r="O9" s="7">
        <f>(J9^2+L9^2)^0.5</f>
        <v>0.65</v>
      </c>
      <c r="P9" s="1" t="s">
        <v>97</v>
      </c>
      <c r="S9" s="1" t="s">
        <v>53</v>
      </c>
      <c r="T9" s="26">
        <v>205.9744657</v>
      </c>
      <c r="U9" s="21">
        <v>1.3E-6</v>
      </c>
      <c r="V9" s="1"/>
      <c r="W9" s="1"/>
      <c r="X9" s="1"/>
      <c r="Y9" s="30">
        <v>205.9744651</v>
      </c>
      <c r="Z9" s="21">
        <v>1.1999999999999999E-6</v>
      </c>
      <c r="AA9" s="7"/>
      <c r="AB9" s="7"/>
    </row>
    <row r="10" spans="1:28">
      <c r="A10" s="1" t="s">
        <v>57</v>
      </c>
      <c r="B10" s="1" t="s">
        <v>58</v>
      </c>
      <c r="C10" s="1">
        <v>0</v>
      </c>
      <c r="D10" s="1">
        <v>100</v>
      </c>
      <c r="E10" s="1"/>
      <c r="F10" s="1">
        <v>6.15</v>
      </c>
      <c r="G10" s="1">
        <v>0.02</v>
      </c>
      <c r="H10" s="1" t="s">
        <v>19</v>
      </c>
      <c r="I10" s="15">
        <v>2123.6999999999998</v>
      </c>
      <c r="J10" s="15">
        <v>2.6</v>
      </c>
      <c r="K10" s="15">
        <v>747</v>
      </c>
      <c r="L10" s="15">
        <v>1.3</v>
      </c>
      <c r="M10" s="7">
        <f>K10/I10</f>
        <v>0.35174459669444841</v>
      </c>
      <c r="N10" s="15">
        <f>I10-K10</f>
        <v>1376.6999999999998</v>
      </c>
      <c r="O10" s="15">
        <f>(J10^2+L10^2)^0.5</f>
        <v>2.9068883707497268</v>
      </c>
      <c r="P10" s="1" t="s">
        <v>98</v>
      </c>
      <c r="S10" s="1" t="s">
        <v>30</v>
      </c>
      <c r="T10" s="26">
        <v>206.97589730000001</v>
      </c>
      <c r="U10" s="21">
        <v>1.3E-6</v>
      </c>
      <c r="V10" s="1"/>
      <c r="W10" s="1"/>
      <c r="X10" s="1"/>
      <c r="Y10" s="30">
        <v>206.97589669999999</v>
      </c>
      <c r="Z10" s="21">
        <v>1.1999999999999999E-6</v>
      </c>
      <c r="AA10" s="7"/>
      <c r="AB10" s="7"/>
    </row>
    <row r="11" spans="1:28">
      <c r="A11" s="1" t="s">
        <v>58</v>
      </c>
      <c r="B11" s="1" t="s">
        <v>59</v>
      </c>
      <c r="C11" s="1">
        <v>0</v>
      </c>
      <c r="D11" s="1">
        <v>100</v>
      </c>
      <c r="E11" s="1"/>
      <c r="F11" s="1">
        <v>1.9116</v>
      </c>
      <c r="G11" s="1">
        <v>1.6000000000000001E-3</v>
      </c>
      <c r="H11" s="1" t="s">
        <v>18</v>
      </c>
      <c r="I11" s="7">
        <v>5520.15</v>
      </c>
      <c r="J11" s="7">
        <v>0.22</v>
      </c>
      <c r="K11" s="7"/>
      <c r="L11" s="7"/>
      <c r="M11" s="7"/>
      <c r="N11" s="7"/>
      <c r="O11" s="7"/>
      <c r="P11" s="1" t="s">
        <v>96</v>
      </c>
      <c r="S11" s="1" t="s">
        <v>66</v>
      </c>
      <c r="T11" s="26">
        <v>207.9766525</v>
      </c>
      <c r="U11" s="21">
        <v>1.3E-6</v>
      </c>
      <c r="V11" s="1"/>
      <c r="W11" s="1"/>
      <c r="X11" s="1"/>
      <c r="Y11" s="30">
        <v>207.97665190000001</v>
      </c>
      <c r="Z11" s="21">
        <v>1.1999999999999999E-6</v>
      </c>
      <c r="AA11" s="7"/>
      <c r="AB11" s="7"/>
    </row>
    <row r="12" spans="1:28">
      <c r="A12" s="1" t="s">
        <v>59</v>
      </c>
      <c r="B12" s="1" t="s">
        <v>60</v>
      </c>
      <c r="C12" s="1">
        <v>0</v>
      </c>
      <c r="D12" s="1">
        <v>100</v>
      </c>
      <c r="E12" s="1"/>
      <c r="F12" s="1">
        <v>3.6318999999999999</v>
      </c>
      <c r="G12" s="1">
        <v>2.3E-3</v>
      </c>
      <c r="H12" s="1" t="s">
        <v>20</v>
      </c>
      <c r="I12" s="7">
        <v>5788.92</v>
      </c>
      <c r="J12" s="7">
        <v>0.15</v>
      </c>
      <c r="K12" s="7"/>
      <c r="L12" s="7"/>
      <c r="M12" s="7"/>
      <c r="N12" s="7"/>
      <c r="O12" s="7"/>
      <c r="P12" s="1" t="s">
        <v>96</v>
      </c>
      <c r="S12" s="1" t="s">
        <v>55</v>
      </c>
      <c r="T12" s="26">
        <v>232.0380558</v>
      </c>
      <c r="U12" s="21">
        <v>2.0999999999999998E-6</v>
      </c>
      <c r="V12" s="1">
        <v>1</v>
      </c>
      <c r="W12" s="1">
        <v>0</v>
      </c>
      <c r="X12" s="1"/>
      <c r="Y12" s="30">
        <v>232.03805369999998</v>
      </c>
      <c r="Z12" s="21">
        <v>1.5E-6</v>
      </c>
      <c r="AA12" s="7"/>
      <c r="AB12" s="7"/>
    </row>
    <row r="13" spans="1:28">
      <c r="A13" s="1" t="s">
        <v>60</v>
      </c>
      <c r="B13" s="1" t="s">
        <v>61</v>
      </c>
      <c r="C13" s="1">
        <v>0</v>
      </c>
      <c r="D13" s="1">
        <v>100</v>
      </c>
      <c r="E13" s="1"/>
      <c r="F13" s="1">
        <v>55.6</v>
      </c>
      <c r="G13" s="1">
        <v>0.1</v>
      </c>
      <c r="H13" s="1" t="s">
        <v>22</v>
      </c>
      <c r="I13" s="7">
        <v>6404.74</v>
      </c>
      <c r="J13" s="7">
        <v>0.1</v>
      </c>
      <c r="K13" s="7"/>
      <c r="L13" s="7"/>
      <c r="M13" s="7"/>
      <c r="N13" s="7"/>
      <c r="O13" s="7"/>
      <c r="P13" s="1" t="s">
        <v>99</v>
      </c>
      <c r="S13" s="1" t="s">
        <v>0</v>
      </c>
      <c r="T13" s="26">
        <v>235.04393010000001</v>
      </c>
      <c r="U13" s="21">
        <v>1.9E-6</v>
      </c>
      <c r="V13" s="11">
        <v>7.2040000000000003E-3</v>
      </c>
      <c r="W13" s="5">
        <v>6.0000000000000002E-6</v>
      </c>
      <c r="X13" s="5"/>
      <c r="Y13" s="30">
        <v>235.04392819999998</v>
      </c>
      <c r="Z13" s="21">
        <v>1.1999999999999999E-6</v>
      </c>
      <c r="AA13" s="19">
        <v>7.2040000000000003E-3</v>
      </c>
      <c r="AB13" s="7">
        <v>5.9999999999999993E-6</v>
      </c>
    </row>
    <row r="14" spans="1:28">
      <c r="A14" s="1" t="s">
        <v>61</v>
      </c>
      <c r="B14" s="1" t="s">
        <v>62</v>
      </c>
      <c r="C14" s="1">
        <v>0</v>
      </c>
      <c r="D14" s="1">
        <v>100</v>
      </c>
      <c r="E14" s="1"/>
      <c r="F14" s="1">
        <v>0.14499999999999999</v>
      </c>
      <c r="G14" s="1">
        <v>2E-3</v>
      </c>
      <c r="H14" s="1" t="s">
        <v>22</v>
      </c>
      <c r="I14" s="7">
        <v>6906.3</v>
      </c>
      <c r="J14" s="7">
        <v>0.5</v>
      </c>
      <c r="K14" s="7"/>
      <c r="L14" s="7"/>
      <c r="M14" s="7"/>
      <c r="N14" s="7"/>
      <c r="O14" s="7"/>
      <c r="P14" s="1" t="s">
        <v>99</v>
      </c>
      <c r="S14" s="1" t="s">
        <v>34</v>
      </c>
      <c r="T14" s="26">
        <v>238.05078839999999</v>
      </c>
      <c r="U14" s="20">
        <v>1.9999999999999999E-6</v>
      </c>
      <c r="V14" s="11" t="s">
        <v>87</v>
      </c>
      <c r="W14" s="5">
        <v>9.9999999999999995E-7</v>
      </c>
      <c r="X14" s="5"/>
      <c r="Y14" s="30">
        <v>238.05078700000001</v>
      </c>
      <c r="Z14" s="21">
        <v>1.6000000000000001E-6</v>
      </c>
      <c r="AA14" s="19">
        <v>0.9927419999999999</v>
      </c>
      <c r="AB14" s="7">
        <v>1.0000000000000001E-5</v>
      </c>
    </row>
    <row r="15" spans="1:28">
      <c r="A15" s="1" t="s">
        <v>62</v>
      </c>
      <c r="B15" s="1" t="s">
        <v>63</v>
      </c>
      <c r="C15" s="1">
        <v>0</v>
      </c>
      <c r="D15" s="1">
        <v>100</v>
      </c>
      <c r="E15" s="1"/>
      <c r="F15" s="1">
        <v>10.64</v>
      </c>
      <c r="G15" s="1">
        <v>0.01</v>
      </c>
      <c r="H15" s="1" t="s">
        <v>19</v>
      </c>
      <c r="I15" s="15">
        <v>569.1</v>
      </c>
      <c r="J15" s="15">
        <v>1.8</v>
      </c>
      <c r="K15" s="15">
        <v>171.7</v>
      </c>
      <c r="L15" s="15">
        <v>0.7</v>
      </c>
      <c r="M15" s="7">
        <f>K15/I15</f>
        <v>0.30170444561588472</v>
      </c>
      <c r="N15" s="15">
        <f>I15-K15</f>
        <v>397.40000000000003</v>
      </c>
      <c r="O15" s="15">
        <f>(J15^2+L15^2)^0.5</f>
        <v>1.9313207915827966</v>
      </c>
      <c r="P15" s="1" t="s">
        <v>98</v>
      </c>
    </row>
    <row r="16" spans="1:28">
      <c r="A16" s="1" t="s">
        <v>63</v>
      </c>
      <c r="B16" s="1" t="s">
        <v>64</v>
      </c>
      <c r="C16" s="1" t="s">
        <v>69</v>
      </c>
      <c r="D16" s="1">
        <v>64.06</v>
      </c>
      <c r="E16" s="1">
        <v>0.06</v>
      </c>
      <c r="F16" s="1">
        <v>60.55</v>
      </c>
      <c r="G16" s="1">
        <v>0.06</v>
      </c>
      <c r="H16" s="1" t="s">
        <v>3</v>
      </c>
      <c r="I16" s="15">
        <v>2251.5</v>
      </c>
      <c r="J16" s="15">
        <v>1.7</v>
      </c>
      <c r="K16" s="15">
        <v>834.2</v>
      </c>
      <c r="L16" s="15">
        <v>0.8</v>
      </c>
      <c r="M16" s="7">
        <f>K16/I16</f>
        <v>0.37050854985565179</v>
      </c>
      <c r="N16" s="15">
        <f>I16-K16</f>
        <v>1417.3</v>
      </c>
      <c r="O16" s="15">
        <f>(J16^2+L16^2)^0.5</f>
        <v>1.8788294228055935</v>
      </c>
      <c r="P16" s="1" t="s">
        <v>98</v>
      </c>
    </row>
    <row r="17" spans="1:17">
      <c r="A17" s="1" t="s">
        <v>63</v>
      </c>
      <c r="B17" s="1" t="s">
        <v>65</v>
      </c>
      <c r="C17" s="1" t="s">
        <v>70</v>
      </c>
      <c r="D17" s="1">
        <v>35.94</v>
      </c>
      <c r="E17" s="1">
        <v>0.06</v>
      </c>
      <c r="F17" s="1">
        <v>60.55</v>
      </c>
      <c r="G17" s="1">
        <v>0.06</v>
      </c>
      <c r="H17" s="1" t="s">
        <v>3</v>
      </c>
      <c r="I17" s="7">
        <v>6207.26</v>
      </c>
      <c r="J17" s="7">
        <v>0.03</v>
      </c>
      <c r="K17" s="7"/>
      <c r="L17" s="7"/>
      <c r="M17" s="7"/>
      <c r="N17" s="7"/>
      <c r="O17" s="7"/>
      <c r="P17" s="1" t="s">
        <v>96</v>
      </c>
    </row>
    <row r="18" spans="1:17">
      <c r="A18" s="1" t="s">
        <v>64</v>
      </c>
      <c r="B18" s="3" t="s">
        <v>66</v>
      </c>
      <c r="C18" s="1" t="s">
        <v>73</v>
      </c>
      <c r="D18" s="1">
        <v>100</v>
      </c>
      <c r="E18" s="1"/>
      <c r="F18" s="1" t="s">
        <v>68</v>
      </c>
      <c r="G18" s="1"/>
      <c r="H18" s="1"/>
      <c r="I18" s="7">
        <v>8954.2000000000007</v>
      </c>
      <c r="J18" s="7">
        <v>0.11</v>
      </c>
      <c r="K18" s="7"/>
      <c r="L18" s="7"/>
      <c r="M18" s="7"/>
      <c r="N18" s="7"/>
      <c r="O18" s="7"/>
      <c r="P18" s="1" t="s">
        <v>67</v>
      </c>
    </row>
    <row r="19" spans="1:17">
      <c r="A19" s="1" t="s">
        <v>65</v>
      </c>
      <c r="B19" s="3" t="s">
        <v>66</v>
      </c>
      <c r="C19" s="1" t="s">
        <v>72</v>
      </c>
      <c r="D19" s="1">
        <v>100</v>
      </c>
      <c r="E19" s="1"/>
      <c r="F19" s="1">
        <v>3.0529999999999999</v>
      </c>
      <c r="G19" s="1">
        <v>4.0000000000000001E-3</v>
      </c>
      <c r="H19" s="1" t="s">
        <v>3</v>
      </c>
      <c r="I19" s="15">
        <v>4998.5</v>
      </c>
      <c r="J19" s="15">
        <v>1.7</v>
      </c>
      <c r="K19" s="7">
        <v>649.48</v>
      </c>
      <c r="L19" s="7">
        <v>0.71</v>
      </c>
      <c r="M19" s="7">
        <f>K19/I19</f>
        <v>0.12993498049414826</v>
      </c>
      <c r="N19" s="7">
        <f>I19-K19</f>
        <v>4349.0200000000004</v>
      </c>
      <c r="O19" s="7">
        <f>(J19^2+L19^2)^0.5</f>
        <v>1.8423083346714795</v>
      </c>
      <c r="P19" s="1" t="s">
        <v>98</v>
      </c>
    </row>
    <row r="20" spans="1:17">
      <c r="C20" s="1"/>
      <c r="D20" s="1"/>
      <c r="E20" s="1"/>
      <c r="F20" s="5"/>
      <c r="G20" s="5"/>
      <c r="H20" s="1"/>
      <c r="I20" s="6"/>
      <c r="J20" s="7"/>
      <c r="K20" s="7"/>
      <c r="L20" s="7"/>
      <c r="M20" s="7"/>
      <c r="N20" s="7"/>
      <c r="O20" s="7"/>
    </row>
    <row r="21" spans="1:17">
      <c r="A21" s="3" t="s">
        <v>0</v>
      </c>
      <c r="B21" s="1" t="s">
        <v>1</v>
      </c>
      <c r="C21" s="1">
        <v>0</v>
      </c>
      <c r="D21" s="1">
        <v>100</v>
      </c>
      <c r="E21" s="1"/>
      <c r="F21" s="9">
        <v>704000000</v>
      </c>
      <c r="G21" s="5">
        <v>1000000</v>
      </c>
      <c r="H21" s="1" t="s">
        <v>18</v>
      </c>
      <c r="I21" s="17">
        <v>4678</v>
      </c>
      <c r="J21" s="17">
        <v>0.7</v>
      </c>
      <c r="K21" s="10"/>
      <c r="L21" s="10"/>
      <c r="M21" s="10"/>
      <c r="N21" s="10"/>
      <c r="O21" s="10"/>
      <c r="P21" s="1" t="s">
        <v>96</v>
      </c>
    </row>
    <row r="22" spans="1:17">
      <c r="A22" s="1" t="s">
        <v>1</v>
      </c>
      <c r="B22" s="1" t="s">
        <v>9</v>
      </c>
      <c r="C22" s="1">
        <v>0</v>
      </c>
      <c r="D22" s="1">
        <v>100</v>
      </c>
      <c r="E22" s="1"/>
      <c r="F22" s="11">
        <v>25.52</v>
      </c>
      <c r="G22" s="1">
        <v>0.01</v>
      </c>
      <c r="H22" s="1" t="s">
        <v>19</v>
      </c>
      <c r="I22" s="13">
        <v>391.5</v>
      </c>
      <c r="J22" s="15">
        <v>1.5</v>
      </c>
      <c r="K22" s="15">
        <v>111.4</v>
      </c>
      <c r="L22" s="15">
        <v>0.5</v>
      </c>
      <c r="M22" s="7">
        <f>K22/I22</f>
        <v>0.28454661558109834</v>
      </c>
      <c r="N22" s="15">
        <f>I22-K22</f>
        <v>280.10000000000002</v>
      </c>
      <c r="O22" s="15">
        <f>(J22^2+L22^2)^0.5</f>
        <v>1.5811388300841898</v>
      </c>
      <c r="P22" s="1" t="s">
        <v>98</v>
      </c>
    </row>
    <row r="23" spans="1:17">
      <c r="A23" s="1" t="s">
        <v>9</v>
      </c>
      <c r="B23" s="1" t="s">
        <v>10</v>
      </c>
      <c r="C23" s="1">
        <v>0</v>
      </c>
      <c r="D23" s="1">
        <v>100</v>
      </c>
      <c r="E23" s="1"/>
      <c r="F23" s="12">
        <v>32760</v>
      </c>
      <c r="G23" s="1">
        <v>1.0999999999999999E-2</v>
      </c>
      <c r="H23" s="1" t="s">
        <v>18</v>
      </c>
      <c r="I23" s="13">
        <v>5149.8999999999996</v>
      </c>
      <c r="J23" s="15">
        <v>0.8</v>
      </c>
      <c r="K23" s="7"/>
      <c r="L23" s="7"/>
      <c r="M23" s="7"/>
      <c r="N23" s="7"/>
      <c r="O23" s="7"/>
      <c r="P23" s="1" t="s">
        <v>96</v>
      </c>
    </row>
    <row r="24" spans="1:17">
      <c r="A24" s="1" t="s">
        <v>10</v>
      </c>
      <c r="B24" s="1" t="s">
        <v>14</v>
      </c>
      <c r="C24" s="1" t="s">
        <v>69</v>
      </c>
      <c r="D24" s="1">
        <v>98.62</v>
      </c>
      <c r="E24" s="1">
        <v>3.5999999999999999E-3</v>
      </c>
      <c r="F24" s="11">
        <v>21.771999999999998</v>
      </c>
      <c r="G24" s="1">
        <v>3.0000000000000001E-3</v>
      </c>
      <c r="H24" s="1" t="s">
        <v>18</v>
      </c>
      <c r="I24" s="15">
        <v>44.8</v>
      </c>
      <c r="J24" s="15">
        <v>0.8</v>
      </c>
      <c r="K24" s="7">
        <v>11.37</v>
      </c>
      <c r="L24" s="7">
        <v>0.21</v>
      </c>
      <c r="M24" s="7">
        <f>K24/I24</f>
        <v>0.25379464285714287</v>
      </c>
      <c r="N24" s="7">
        <f>I24-K24</f>
        <v>33.43</v>
      </c>
      <c r="O24" s="7">
        <f>(J24^2+L24^2)^0.5</f>
        <v>0.8271033792700887</v>
      </c>
      <c r="P24" s="1" t="s">
        <v>97</v>
      </c>
    </row>
    <row r="25" spans="1:17">
      <c r="A25" s="1" t="s">
        <v>10</v>
      </c>
      <c r="B25" s="1" t="s">
        <v>32</v>
      </c>
      <c r="C25" s="1" t="s">
        <v>70</v>
      </c>
      <c r="D25" s="1">
        <v>1.38</v>
      </c>
      <c r="E25" s="1">
        <v>3.5999999999999999E-3</v>
      </c>
      <c r="F25" s="11">
        <v>21.771999999999998</v>
      </c>
      <c r="G25" s="1">
        <v>3.0000000000000001E-3</v>
      </c>
      <c r="H25" s="1" t="s">
        <v>18</v>
      </c>
      <c r="I25" s="12">
        <v>5042.2700000000004</v>
      </c>
      <c r="J25" s="7">
        <v>0.14000000000000001</v>
      </c>
      <c r="K25" s="7"/>
      <c r="L25" s="7"/>
      <c r="M25" s="7"/>
      <c r="N25" s="7"/>
      <c r="O25" s="7"/>
      <c r="P25" s="1" t="s">
        <v>96</v>
      </c>
    </row>
    <row r="26" spans="1:17">
      <c r="A26" s="1" t="s">
        <v>14</v>
      </c>
      <c r="B26" s="1" t="s">
        <v>15</v>
      </c>
      <c r="C26" s="1">
        <v>1</v>
      </c>
      <c r="D26" s="1">
        <v>100</v>
      </c>
      <c r="E26" s="1"/>
      <c r="F26" s="11">
        <v>18.696999999999999</v>
      </c>
      <c r="G26" s="1">
        <v>7.0000000000000001E-3</v>
      </c>
      <c r="H26" s="1" t="s">
        <v>20</v>
      </c>
      <c r="I26" s="13">
        <v>6146.6</v>
      </c>
      <c r="J26" s="15">
        <v>0.1</v>
      </c>
      <c r="K26" s="7"/>
      <c r="L26" s="7"/>
      <c r="M26" s="7"/>
      <c r="N26" s="7"/>
      <c r="O26" s="7"/>
      <c r="P26" s="1" t="s">
        <v>96</v>
      </c>
    </row>
    <row r="27" spans="1:17">
      <c r="A27" s="1" t="s">
        <v>32</v>
      </c>
      <c r="B27" s="1" t="s">
        <v>15</v>
      </c>
      <c r="C27" s="1" t="s">
        <v>71</v>
      </c>
      <c r="D27" s="1">
        <v>99.994</v>
      </c>
      <c r="E27" s="1">
        <v>1E-3</v>
      </c>
      <c r="F27" s="1">
        <v>22</v>
      </c>
      <c r="G27" s="1">
        <v>7.0000000000000007E-2</v>
      </c>
      <c r="H27" s="1" t="s">
        <v>3</v>
      </c>
      <c r="I27" s="13">
        <v>1149.0999999999999</v>
      </c>
      <c r="J27" s="15">
        <v>0.8</v>
      </c>
      <c r="K27" s="15">
        <v>380.7</v>
      </c>
      <c r="L27" s="15">
        <v>0.4</v>
      </c>
      <c r="M27" s="7">
        <f>K27/I27</f>
        <v>0.33130275868070663</v>
      </c>
      <c r="N27" s="15">
        <f>I27-K27</f>
        <v>768.39999999999986</v>
      </c>
      <c r="O27" s="15">
        <f>(J27^2+L27^2)^0.5</f>
        <v>0.89442719099991597</v>
      </c>
      <c r="P27" s="1" t="s">
        <v>98</v>
      </c>
      <c r="Q27" s="2" t="s">
        <v>105</v>
      </c>
    </row>
    <row r="28" spans="1:17">
      <c r="A28" s="1" t="s">
        <v>32</v>
      </c>
      <c r="B28" s="1" t="s">
        <v>33</v>
      </c>
      <c r="C28" s="1">
        <v>2</v>
      </c>
      <c r="D28" s="1">
        <v>6.0000000000000001E-3</v>
      </c>
      <c r="E28" s="1">
        <v>1E-3</v>
      </c>
      <c r="F28" s="1">
        <v>22</v>
      </c>
      <c r="G28" s="1">
        <v>7.0000000000000007E-2</v>
      </c>
      <c r="H28" s="1" t="s">
        <v>3</v>
      </c>
      <c r="I28" s="13">
        <v>5561.4</v>
      </c>
      <c r="J28" s="15">
        <v>2.8</v>
      </c>
      <c r="K28" s="7"/>
      <c r="L28" s="7"/>
      <c r="M28" s="7"/>
      <c r="N28" s="7"/>
      <c r="O28" s="7"/>
      <c r="P28" s="1" t="s">
        <v>96</v>
      </c>
      <c r="Q28" s="2" t="s">
        <v>105</v>
      </c>
    </row>
    <row r="29" spans="1:17">
      <c r="A29" s="1" t="s">
        <v>15</v>
      </c>
      <c r="B29" s="1" t="s">
        <v>16</v>
      </c>
      <c r="C29" s="1">
        <v>1</v>
      </c>
      <c r="D29" s="1">
        <v>100</v>
      </c>
      <c r="E29" s="1"/>
      <c r="F29" s="11">
        <v>11.43</v>
      </c>
      <c r="G29" s="1">
        <v>0.05</v>
      </c>
      <c r="H29" s="1" t="s">
        <v>20</v>
      </c>
      <c r="I29" s="12">
        <v>5978.99</v>
      </c>
      <c r="J29" s="7">
        <v>0.21</v>
      </c>
      <c r="K29" s="7"/>
      <c r="L29" s="7"/>
      <c r="M29" s="7"/>
      <c r="N29" s="7"/>
      <c r="O29" s="7"/>
      <c r="P29" s="1" t="s">
        <v>96</v>
      </c>
    </row>
    <row r="30" spans="1:17">
      <c r="A30" s="1" t="s">
        <v>33</v>
      </c>
      <c r="B30" s="1" t="s">
        <v>26</v>
      </c>
      <c r="C30" s="1">
        <v>2</v>
      </c>
      <c r="D30" s="1">
        <v>93.6</v>
      </c>
      <c r="E30" s="1">
        <v>1</v>
      </c>
      <c r="F30" s="1">
        <v>56</v>
      </c>
      <c r="G30" s="1">
        <v>3</v>
      </c>
      <c r="H30" s="1" t="s">
        <v>22</v>
      </c>
      <c r="I30" s="16">
        <v>6342</v>
      </c>
      <c r="J30" s="16">
        <v>5</v>
      </c>
      <c r="K30" s="7"/>
      <c r="L30" s="7"/>
      <c r="M30" s="7"/>
      <c r="N30" s="7"/>
      <c r="O30" s="7"/>
      <c r="P30" s="1" t="s">
        <v>96</v>
      </c>
    </row>
    <row r="31" spans="1:17">
      <c r="A31" s="1" t="s">
        <v>33</v>
      </c>
      <c r="B31" s="1" t="s">
        <v>16</v>
      </c>
      <c r="C31" s="1" t="s">
        <v>71</v>
      </c>
      <c r="D31" s="1">
        <v>6.4</v>
      </c>
      <c r="E31" s="1">
        <v>1</v>
      </c>
      <c r="F31" s="1">
        <v>56</v>
      </c>
      <c r="G31" s="1">
        <v>3</v>
      </c>
      <c r="H31" s="1" t="s">
        <v>22</v>
      </c>
      <c r="I31" s="16">
        <v>1566</v>
      </c>
      <c r="J31" s="16">
        <v>3</v>
      </c>
      <c r="K31" s="16">
        <v>547</v>
      </c>
      <c r="L31" s="16">
        <v>2</v>
      </c>
      <c r="M31" s="7">
        <f>K31/I31</f>
        <v>0.34929757343550449</v>
      </c>
      <c r="N31" s="7">
        <f>I31-K31</f>
        <v>1019</v>
      </c>
      <c r="O31" s="15">
        <f>(J31^2+L31^2)^0.5</f>
        <v>3.6055512754639891</v>
      </c>
      <c r="P31" s="1" t="s">
        <v>91</v>
      </c>
    </row>
    <row r="32" spans="1:17">
      <c r="A32" s="1" t="s">
        <v>16</v>
      </c>
      <c r="B32" s="1" t="s">
        <v>21</v>
      </c>
      <c r="C32" s="1" t="s">
        <v>73</v>
      </c>
      <c r="D32" s="1">
        <v>100</v>
      </c>
      <c r="E32" s="1">
        <v>0</v>
      </c>
      <c r="F32" s="1">
        <v>3.96</v>
      </c>
      <c r="G32" s="1">
        <v>0.01</v>
      </c>
      <c r="H32" s="1" t="s">
        <v>22</v>
      </c>
      <c r="I32" s="15">
        <v>6946.2</v>
      </c>
      <c r="J32" s="15">
        <v>0.3</v>
      </c>
      <c r="K32" s="7"/>
      <c r="L32" s="7"/>
      <c r="M32" s="7"/>
      <c r="N32" s="7"/>
      <c r="O32" s="7"/>
      <c r="P32" s="1" t="s">
        <v>96</v>
      </c>
    </row>
    <row r="33" spans="1:17">
      <c r="A33" s="1" t="s">
        <v>26</v>
      </c>
      <c r="B33" s="1" t="s">
        <v>21</v>
      </c>
      <c r="C33" s="1" t="s">
        <v>72</v>
      </c>
      <c r="D33" s="1">
        <v>100</v>
      </c>
      <c r="E33" s="1"/>
      <c r="F33" s="1">
        <v>7.6</v>
      </c>
      <c r="G33" s="1">
        <v>0.2</v>
      </c>
      <c r="H33" s="1" t="s">
        <v>3</v>
      </c>
      <c r="I33" s="16">
        <v>2171</v>
      </c>
      <c r="J33" s="16">
        <v>6</v>
      </c>
      <c r="K33" s="7">
        <v>807.6</v>
      </c>
      <c r="L33" s="7">
        <v>0.63</v>
      </c>
      <c r="M33" s="7">
        <f>K33/I33</f>
        <v>0.37199447259327501</v>
      </c>
      <c r="N33" s="7">
        <f>I33-K33</f>
        <v>1363.4</v>
      </c>
      <c r="O33" s="7">
        <f>(J33^2+L33^2)^0.5</f>
        <v>6.0329843361308342</v>
      </c>
      <c r="P33" s="1" t="s">
        <v>100</v>
      </c>
    </row>
    <row r="34" spans="1:17">
      <c r="A34" s="1" t="s">
        <v>21</v>
      </c>
      <c r="B34" s="1" t="s">
        <v>24</v>
      </c>
      <c r="C34" s="1" t="s">
        <v>69</v>
      </c>
      <c r="D34" s="11">
        <v>99.999769999999998</v>
      </c>
      <c r="E34" s="11">
        <v>2.0000000000000002E-5</v>
      </c>
      <c r="F34" s="11">
        <v>1.7809999999999999</v>
      </c>
      <c r="G34" s="1">
        <v>5.0000000000000001E-3</v>
      </c>
      <c r="H34" s="1" t="s">
        <v>23</v>
      </c>
      <c r="I34" s="13">
        <v>7526.3</v>
      </c>
      <c r="J34" s="15">
        <v>0.8</v>
      </c>
      <c r="K34" s="7"/>
      <c r="L34" s="7"/>
      <c r="M34" s="7"/>
      <c r="N34" s="7"/>
      <c r="O34" s="7"/>
      <c r="P34" s="1" t="s">
        <v>96</v>
      </c>
    </row>
    <row r="35" spans="1:17">
      <c r="A35" s="1" t="s">
        <v>21</v>
      </c>
      <c r="B35" s="1" t="s">
        <v>25</v>
      </c>
      <c r="C35" s="1" t="s">
        <v>70</v>
      </c>
      <c r="D35" s="5">
        <v>2.3000000000000001E-4</v>
      </c>
      <c r="E35" s="11">
        <v>2.0000000000000002E-5</v>
      </c>
      <c r="F35" s="1">
        <v>1.7809999999999999</v>
      </c>
      <c r="G35" s="1">
        <v>5.0000000000000001E-3</v>
      </c>
      <c r="H35" s="1" t="s">
        <v>23</v>
      </c>
      <c r="I35" s="16">
        <v>714</v>
      </c>
      <c r="J35" s="16">
        <v>7</v>
      </c>
      <c r="K35" s="16">
        <f>I35/3</f>
        <v>238</v>
      </c>
      <c r="L35" s="36">
        <v>60</v>
      </c>
      <c r="M35" s="7"/>
      <c r="N35" s="16">
        <f>I35-K35</f>
        <v>476</v>
      </c>
      <c r="O35" s="16">
        <f>(J35^2+L35^2)^0.5</f>
        <v>60.406953242155822</v>
      </c>
      <c r="P35" s="1" t="s">
        <v>91</v>
      </c>
      <c r="Q35" s="2" t="s">
        <v>95</v>
      </c>
    </row>
    <row r="36" spans="1:17">
      <c r="A36" s="1" t="s">
        <v>24</v>
      </c>
      <c r="B36" s="1" t="s">
        <v>31</v>
      </c>
      <c r="C36" s="1" t="s">
        <v>73</v>
      </c>
      <c r="D36" s="1">
        <v>100</v>
      </c>
      <c r="E36" s="1"/>
      <c r="F36" s="11">
        <v>36.1</v>
      </c>
      <c r="G36" s="1">
        <v>0.2</v>
      </c>
      <c r="H36" s="1" t="s">
        <v>3</v>
      </c>
      <c r="I36" s="14">
        <v>1366</v>
      </c>
      <c r="J36" s="16">
        <v>5</v>
      </c>
      <c r="K36" s="15">
        <v>471.3</v>
      </c>
      <c r="L36" s="15">
        <v>2.4</v>
      </c>
      <c r="M36" s="7">
        <f>K36/I36</f>
        <v>0.34502196193265006</v>
      </c>
      <c r="N36" s="15">
        <f>I36-K36</f>
        <v>894.7</v>
      </c>
      <c r="O36" s="15">
        <f>(J36^2+L36^2)^0.5</f>
        <v>5.5461698495448184</v>
      </c>
      <c r="P36" s="1" t="s">
        <v>98</v>
      </c>
    </row>
    <row r="37" spans="1:17">
      <c r="A37" s="1" t="s">
        <v>25</v>
      </c>
      <c r="B37" s="1" t="s">
        <v>31</v>
      </c>
      <c r="C37" s="1" t="s">
        <v>72</v>
      </c>
      <c r="D37" s="1">
        <v>100</v>
      </c>
      <c r="E37" s="5"/>
      <c r="F37" s="1">
        <v>0.1</v>
      </c>
      <c r="G37" s="1">
        <v>0.02</v>
      </c>
      <c r="H37" s="1" t="s">
        <v>23</v>
      </c>
      <c r="I37" s="16">
        <v>8178</v>
      </c>
      <c r="J37" s="16">
        <v>4</v>
      </c>
      <c r="K37" s="7"/>
      <c r="L37" s="7"/>
      <c r="M37" s="7"/>
      <c r="N37" s="7"/>
      <c r="O37" s="7"/>
      <c r="P37" s="1" t="s">
        <v>99</v>
      </c>
    </row>
    <row r="38" spans="1:17">
      <c r="A38" s="1" t="s">
        <v>31</v>
      </c>
      <c r="B38" s="1" t="s">
        <v>27</v>
      </c>
      <c r="C38" s="1" t="s">
        <v>69</v>
      </c>
      <c r="D38" s="1">
        <v>99.724000000000004</v>
      </c>
      <c r="E38" s="1">
        <v>4.0000000000000001E-3</v>
      </c>
      <c r="F38" s="11">
        <v>2.14</v>
      </c>
      <c r="G38" s="1">
        <v>0.02</v>
      </c>
      <c r="H38" s="1" t="s">
        <v>29</v>
      </c>
      <c r="I38" s="13">
        <v>6750.4</v>
      </c>
      <c r="J38" s="15">
        <v>0.5</v>
      </c>
      <c r="K38" s="7"/>
      <c r="L38" s="7"/>
      <c r="M38" s="7"/>
      <c r="N38" s="7"/>
      <c r="O38" s="7"/>
      <c r="P38" s="1" t="s">
        <v>96</v>
      </c>
    </row>
    <row r="39" spans="1:17">
      <c r="A39" s="1" t="s">
        <v>31</v>
      </c>
      <c r="B39" s="1" t="s">
        <v>28</v>
      </c>
      <c r="C39" s="1" t="s">
        <v>70</v>
      </c>
      <c r="D39" s="1">
        <v>0.27600000000000002</v>
      </c>
      <c r="E39" s="1">
        <v>4.0000000000000001E-3</v>
      </c>
      <c r="F39" s="11">
        <v>2.14</v>
      </c>
      <c r="G39" s="1">
        <v>0.02</v>
      </c>
      <c r="H39" s="1" t="s">
        <v>29</v>
      </c>
      <c r="I39" s="16">
        <v>573</v>
      </c>
      <c r="J39" s="16">
        <v>5</v>
      </c>
      <c r="K39" s="15">
        <v>172.9</v>
      </c>
      <c r="L39" s="15">
        <v>1.8</v>
      </c>
      <c r="M39" s="7">
        <f>K39/I39</f>
        <v>0.30174520069808031</v>
      </c>
      <c r="N39" s="7">
        <f>I39-K39</f>
        <v>400.1</v>
      </c>
      <c r="O39" s="7">
        <f>(J39^2+L39^2)^0.5</f>
        <v>5.3141321022345691</v>
      </c>
      <c r="P39" s="1" t="s">
        <v>91</v>
      </c>
    </row>
    <row r="40" spans="1:17">
      <c r="A40" s="1" t="s">
        <v>27</v>
      </c>
      <c r="B40" s="3" t="s">
        <v>30</v>
      </c>
      <c r="C40" s="1" t="s">
        <v>73</v>
      </c>
      <c r="D40" s="1">
        <v>100</v>
      </c>
      <c r="E40" s="1"/>
      <c r="F40" s="1">
        <v>4.7699999999999996</v>
      </c>
      <c r="G40" s="1">
        <v>0.03</v>
      </c>
      <c r="H40" s="1" t="s">
        <v>29</v>
      </c>
      <c r="I40" s="14">
        <v>1418</v>
      </c>
      <c r="J40" s="16">
        <v>5</v>
      </c>
      <c r="K40" s="15">
        <v>492.5</v>
      </c>
      <c r="L40" s="15">
        <v>2.1</v>
      </c>
      <c r="M40" s="7">
        <f>K40/I40</f>
        <v>0.34732016925246828</v>
      </c>
      <c r="N40" s="7">
        <f>I40-K40</f>
        <v>925.5</v>
      </c>
      <c r="O40" s="7">
        <f>(J40^2+L40^2)^0.5</f>
        <v>5.4230987451824992</v>
      </c>
      <c r="P40" s="1" t="s">
        <v>98</v>
      </c>
    </row>
    <row r="41" spans="1:17">
      <c r="A41" s="1" t="s">
        <v>28</v>
      </c>
      <c r="B41" s="3" t="s">
        <v>30</v>
      </c>
      <c r="C41" s="1" t="s">
        <v>72</v>
      </c>
      <c r="D41" s="1">
        <v>100</v>
      </c>
      <c r="E41" s="1"/>
      <c r="F41" s="1">
        <v>25.2</v>
      </c>
      <c r="G41" s="1">
        <v>0.6</v>
      </c>
      <c r="H41" s="1" t="s">
        <v>22</v>
      </c>
      <c r="I41" s="13">
        <v>7594.6</v>
      </c>
      <c r="J41" s="15">
        <v>0.5</v>
      </c>
      <c r="K41" s="7"/>
      <c r="L41" s="7"/>
      <c r="M41" s="7"/>
      <c r="N41" s="7"/>
      <c r="O41" s="7"/>
      <c r="P41" s="1" t="s">
        <v>99</v>
      </c>
    </row>
    <row r="42" spans="1:17">
      <c r="A42" s="1"/>
      <c r="B42" s="1"/>
      <c r="C42" s="1"/>
      <c r="D42" s="1"/>
      <c r="E42" s="1"/>
      <c r="F42" s="1"/>
      <c r="G42" s="1"/>
      <c r="H42" s="1"/>
      <c r="I42" s="7"/>
      <c r="J42" s="7"/>
      <c r="K42" s="7"/>
      <c r="L42" s="7"/>
      <c r="M42" s="7"/>
      <c r="N42" s="7"/>
      <c r="O42" s="7"/>
    </row>
    <row r="43" spans="1:17">
      <c r="A43" s="3" t="s">
        <v>34</v>
      </c>
      <c r="B43" s="1" t="s">
        <v>35</v>
      </c>
      <c r="C43" s="1" t="s">
        <v>75</v>
      </c>
      <c r="D43" s="1">
        <v>100</v>
      </c>
      <c r="E43" s="1"/>
      <c r="F43" s="4">
        <v>4468000000</v>
      </c>
      <c r="G43" s="5">
        <v>6000000</v>
      </c>
      <c r="H43" s="1" t="s">
        <v>18</v>
      </c>
      <c r="I43" s="15">
        <v>4269.8999999999996</v>
      </c>
      <c r="J43" s="15">
        <v>2.1</v>
      </c>
      <c r="K43" s="7"/>
      <c r="L43" s="7"/>
      <c r="M43" s="7"/>
      <c r="N43" s="7"/>
      <c r="O43" s="7"/>
      <c r="P43" s="1" t="s">
        <v>96</v>
      </c>
    </row>
    <row r="44" spans="1:17">
      <c r="A44" s="1" t="s">
        <v>35</v>
      </c>
      <c r="B44" s="1" t="s">
        <v>89</v>
      </c>
      <c r="C44" s="1" t="s">
        <v>75</v>
      </c>
      <c r="D44" s="1">
        <v>100</v>
      </c>
      <c r="E44" s="1"/>
      <c r="F44" s="1">
        <v>24.1</v>
      </c>
      <c r="G44" s="1">
        <v>0.03</v>
      </c>
      <c r="H44" s="1" t="s">
        <v>20</v>
      </c>
      <c r="I44" s="16">
        <v>274</v>
      </c>
      <c r="J44" s="16">
        <v>3</v>
      </c>
      <c r="K44" s="15">
        <v>53.6</v>
      </c>
      <c r="L44" s="15">
        <v>0.9</v>
      </c>
      <c r="M44" s="7">
        <f>K44/I44</f>
        <v>0.19562043795620437</v>
      </c>
      <c r="N44" s="7">
        <f>I44-K44</f>
        <v>220.4</v>
      </c>
      <c r="O44" s="7">
        <f>(J44^2+L44^2)^0.5</f>
        <v>3.1320919526731652</v>
      </c>
      <c r="P44" s="1" t="s">
        <v>98</v>
      </c>
    </row>
    <row r="45" spans="1:17">
      <c r="A45" s="1" t="s">
        <v>89</v>
      </c>
      <c r="B45" s="1" t="s">
        <v>36</v>
      </c>
      <c r="C45" s="1" t="s">
        <v>69</v>
      </c>
      <c r="D45" s="1">
        <v>0.16</v>
      </c>
      <c r="E45" s="1">
        <v>0.04</v>
      </c>
      <c r="F45" s="1">
        <v>1.159</v>
      </c>
      <c r="G45" s="1">
        <v>11</v>
      </c>
      <c r="H45" s="1" t="s">
        <v>3</v>
      </c>
      <c r="I45" s="7">
        <v>73.92</v>
      </c>
      <c r="J45" s="7">
        <v>0.02</v>
      </c>
      <c r="K45" s="7"/>
      <c r="L45" s="7"/>
      <c r="M45" s="7"/>
      <c r="N45" s="7"/>
      <c r="O45" s="7"/>
      <c r="P45" s="1" t="s">
        <v>101</v>
      </c>
    </row>
    <row r="46" spans="1:17">
      <c r="A46" s="1" t="s">
        <v>89</v>
      </c>
      <c r="B46" s="1" t="s">
        <v>37</v>
      </c>
      <c r="C46" s="1" t="s">
        <v>75</v>
      </c>
      <c r="D46" s="1">
        <v>99.84</v>
      </c>
      <c r="E46" s="1">
        <v>0.04</v>
      </c>
      <c r="F46" s="1">
        <v>1.159</v>
      </c>
      <c r="G46" s="1">
        <v>11</v>
      </c>
      <c r="H46" s="1" t="s">
        <v>3</v>
      </c>
      <c r="I46" s="16">
        <v>2194</v>
      </c>
      <c r="J46" s="16">
        <v>4</v>
      </c>
      <c r="K46" s="15">
        <v>820.5</v>
      </c>
      <c r="L46" s="15">
        <v>1.7</v>
      </c>
      <c r="M46" s="7">
        <f>K46/I46</f>
        <v>0.37397447584320875</v>
      </c>
      <c r="N46" s="7">
        <f>I46-K46</f>
        <v>1373.5</v>
      </c>
      <c r="O46" s="15">
        <f>(J46^2+L46^2)^0.5</f>
        <v>4.346262762420146</v>
      </c>
      <c r="P46" s="1" t="s">
        <v>98</v>
      </c>
    </row>
    <row r="47" spans="1:17">
      <c r="A47" s="1" t="s">
        <v>36</v>
      </c>
      <c r="B47" s="1" t="s">
        <v>37</v>
      </c>
      <c r="C47" s="1" t="s">
        <v>73</v>
      </c>
      <c r="D47" s="1">
        <v>100</v>
      </c>
      <c r="E47" s="1"/>
      <c r="F47" s="1">
        <v>6.7</v>
      </c>
      <c r="G47" s="1">
        <v>0.05</v>
      </c>
      <c r="H47" s="1" t="s">
        <v>19</v>
      </c>
      <c r="I47" s="16">
        <v>2194</v>
      </c>
      <c r="J47" s="16">
        <v>4</v>
      </c>
      <c r="K47" s="15">
        <v>414.4</v>
      </c>
      <c r="L47" s="15">
        <v>1.6</v>
      </c>
      <c r="M47" s="7">
        <f>K47/I47</f>
        <v>0.18887876025524156</v>
      </c>
      <c r="N47" s="15">
        <f>I47-K47</f>
        <v>1779.6</v>
      </c>
      <c r="O47" s="15">
        <f>(J47^2+L47^2)^0.5</f>
        <v>4.3081318457076039</v>
      </c>
      <c r="P47" s="1" t="s">
        <v>98</v>
      </c>
    </row>
    <row r="48" spans="1:17">
      <c r="A48" s="1" t="s">
        <v>37</v>
      </c>
      <c r="B48" s="1" t="s">
        <v>38</v>
      </c>
      <c r="C48" s="1" t="s">
        <v>75</v>
      </c>
      <c r="D48" s="1">
        <v>100</v>
      </c>
      <c r="E48" s="1"/>
      <c r="F48" s="4">
        <v>245500</v>
      </c>
      <c r="G48" s="5">
        <v>600</v>
      </c>
      <c r="H48" s="1" t="s">
        <v>18</v>
      </c>
      <c r="I48" s="15">
        <v>4857.5</v>
      </c>
      <c r="J48" s="15">
        <v>0.7</v>
      </c>
      <c r="K48" s="7"/>
      <c r="L48" s="7"/>
      <c r="M48" s="7"/>
      <c r="N48" s="7"/>
      <c r="O48" s="7"/>
      <c r="P48" s="1" t="s">
        <v>96</v>
      </c>
    </row>
    <row r="49" spans="1:17">
      <c r="A49" s="1" t="s">
        <v>38</v>
      </c>
      <c r="B49" s="1" t="s">
        <v>39</v>
      </c>
      <c r="C49" s="1" t="s">
        <v>75</v>
      </c>
      <c r="D49" s="1">
        <v>100</v>
      </c>
      <c r="E49" s="1"/>
      <c r="F49" s="16">
        <v>75400</v>
      </c>
      <c r="G49" s="16">
        <v>300</v>
      </c>
      <c r="H49" s="1" t="s">
        <v>18</v>
      </c>
      <c r="I49" s="15">
        <v>4769.8</v>
      </c>
      <c r="J49" s="15">
        <v>1.5</v>
      </c>
      <c r="K49" s="7"/>
      <c r="L49" s="7"/>
      <c r="M49" s="7"/>
      <c r="N49" s="7"/>
      <c r="O49" s="7"/>
      <c r="P49" s="1" t="s">
        <v>96</v>
      </c>
    </row>
    <row r="50" spans="1:17">
      <c r="A50" s="1" t="s">
        <v>39</v>
      </c>
      <c r="B50" s="1" t="s">
        <v>40</v>
      </c>
      <c r="C50" s="1" t="s">
        <v>75</v>
      </c>
      <c r="D50" s="1">
        <v>100</v>
      </c>
      <c r="E50" s="1"/>
      <c r="F50" s="1">
        <v>1600</v>
      </c>
      <c r="G50" s="1">
        <v>7</v>
      </c>
      <c r="H50" s="1" t="s">
        <v>18</v>
      </c>
      <c r="I50" s="7">
        <v>4870.7</v>
      </c>
      <c r="J50" s="7">
        <v>0.25</v>
      </c>
      <c r="K50" s="7"/>
      <c r="L50" s="7"/>
      <c r="M50" s="7"/>
      <c r="N50" s="7"/>
      <c r="O50" s="7"/>
      <c r="P50" s="1" t="s">
        <v>96</v>
      </c>
    </row>
    <row r="51" spans="1:17">
      <c r="A51" s="1" t="s">
        <v>40</v>
      </c>
      <c r="B51" s="1" t="s">
        <v>41</v>
      </c>
      <c r="C51" s="1" t="s">
        <v>75</v>
      </c>
      <c r="D51" s="1">
        <v>100</v>
      </c>
      <c r="E51" s="1"/>
      <c r="F51" s="1">
        <v>3.8235000000000001</v>
      </c>
      <c r="G51" s="1">
        <v>2.9999999999999997E-4</v>
      </c>
      <c r="H51" s="1" t="s">
        <v>20</v>
      </c>
      <c r="I51" s="15">
        <v>5590.4</v>
      </c>
      <c r="J51" s="15">
        <v>0.3</v>
      </c>
      <c r="K51" s="7"/>
      <c r="L51" s="7"/>
      <c r="M51" s="7"/>
      <c r="N51" s="7"/>
      <c r="O51" s="7"/>
      <c r="P51" s="1" t="s">
        <v>99</v>
      </c>
    </row>
    <row r="52" spans="1:17">
      <c r="A52" s="1" t="s">
        <v>41</v>
      </c>
      <c r="B52" s="1" t="s">
        <v>42</v>
      </c>
      <c r="C52" s="1" t="s">
        <v>69</v>
      </c>
      <c r="D52" s="1">
        <v>99.98</v>
      </c>
      <c r="E52" s="1">
        <v>2E-3</v>
      </c>
      <c r="F52" s="1">
        <v>3.0979999999999999</v>
      </c>
      <c r="G52" s="1">
        <v>1.2E-2</v>
      </c>
      <c r="H52" s="1" t="s">
        <v>3</v>
      </c>
      <c r="I52" s="7">
        <v>6114.75</v>
      </c>
      <c r="J52" s="7">
        <v>0.09</v>
      </c>
      <c r="K52" s="7"/>
      <c r="L52" s="7"/>
      <c r="M52" s="7"/>
      <c r="N52" s="7"/>
      <c r="O52" s="7"/>
      <c r="P52" s="1" t="s">
        <v>92</v>
      </c>
    </row>
    <row r="53" spans="1:17">
      <c r="A53" s="1" t="s">
        <v>41</v>
      </c>
      <c r="B53" s="1" t="s">
        <v>43</v>
      </c>
      <c r="C53" s="1" t="s">
        <v>70</v>
      </c>
      <c r="D53" s="1">
        <v>0.02</v>
      </c>
      <c r="E53" s="1">
        <v>2E-3</v>
      </c>
      <c r="F53" s="1">
        <v>3.0979999999999999</v>
      </c>
      <c r="G53" s="1">
        <v>1.2E-2</v>
      </c>
      <c r="H53" s="1" t="s">
        <v>3</v>
      </c>
      <c r="I53" s="16">
        <v>259</v>
      </c>
      <c r="J53" s="16">
        <v>12</v>
      </c>
      <c r="K53" s="7">
        <v>73</v>
      </c>
      <c r="L53" s="7">
        <v>4</v>
      </c>
      <c r="M53" s="7">
        <f>K53/I53</f>
        <v>0.28185328185328185</v>
      </c>
      <c r="N53" s="7">
        <f>I53-K53</f>
        <v>186</v>
      </c>
      <c r="O53" s="7">
        <f>(J53^2+L53^2)^0.5</f>
        <v>12.649110640673518</v>
      </c>
      <c r="P53" s="1" t="s">
        <v>91</v>
      </c>
      <c r="Q53" s="2" t="s">
        <v>107</v>
      </c>
    </row>
    <row r="54" spans="1:17">
      <c r="A54" s="1" t="s">
        <v>42</v>
      </c>
      <c r="B54" s="1" t="s">
        <v>44</v>
      </c>
      <c r="C54" s="1" t="s">
        <v>76</v>
      </c>
      <c r="D54" s="1">
        <v>100</v>
      </c>
      <c r="E54" s="1"/>
      <c r="F54" s="1">
        <v>27.06</v>
      </c>
      <c r="G54" s="1">
        <v>7.0000000000000007E-2</v>
      </c>
      <c r="H54" s="1" t="s">
        <v>3</v>
      </c>
      <c r="I54" s="16">
        <v>1018</v>
      </c>
      <c r="J54" s="16">
        <v>11</v>
      </c>
      <c r="K54" s="15">
        <v>334.9</v>
      </c>
      <c r="L54" s="15">
        <v>4.2</v>
      </c>
      <c r="M54" s="7">
        <f>K54/I54</f>
        <v>0.32897838899803533</v>
      </c>
      <c r="N54" s="15">
        <f>I54-K54</f>
        <v>683.1</v>
      </c>
      <c r="O54" s="15">
        <f>(J54^2+L54^2)^0.5</f>
        <v>11.77454882362802</v>
      </c>
      <c r="P54" s="1" t="s">
        <v>91</v>
      </c>
    </row>
    <row r="55" spans="1:17">
      <c r="A55" s="1" t="s">
        <v>43</v>
      </c>
      <c r="B55" s="1" t="s">
        <v>44</v>
      </c>
      <c r="C55" s="1" t="s">
        <v>71</v>
      </c>
      <c r="D55" s="1">
        <v>99.9</v>
      </c>
      <c r="E55" s="1">
        <v>0.1</v>
      </c>
      <c r="F55" s="1">
        <v>1.5</v>
      </c>
      <c r="G55" s="1">
        <v>0.3</v>
      </c>
      <c r="H55" s="1" t="s">
        <v>22</v>
      </c>
      <c r="I55" s="16">
        <v>6874</v>
      </c>
      <c r="J55" s="16">
        <v>3</v>
      </c>
      <c r="K55" s="7"/>
      <c r="L55" s="7"/>
      <c r="M55" s="7"/>
      <c r="N55" s="7"/>
      <c r="O55" s="7"/>
      <c r="P55" s="1" t="s">
        <v>92</v>
      </c>
      <c r="Q55" s="2" t="s">
        <v>106</v>
      </c>
    </row>
    <row r="56" spans="1:17">
      <c r="A56" s="1" t="s">
        <v>43</v>
      </c>
      <c r="B56" s="1" t="s">
        <v>54</v>
      </c>
      <c r="C56" s="1" t="s">
        <v>71</v>
      </c>
      <c r="D56" s="1">
        <v>0.1</v>
      </c>
      <c r="E56" s="1">
        <v>0.1</v>
      </c>
      <c r="F56" s="1">
        <v>1.5</v>
      </c>
      <c r="G56" s="1">
        <v>0.3</v>
      </c>
      <c r="H56" s="1" t="s">
        <v>22</v>
      </c>
      <c r="I56" s="16">
        <v>2881</v>
      </c>
      <c r="J56" s="16">
        <v>12</v>
      </c>
      <c r="K56" s="16">
        <v>1095</v>
      </c>
      <c r="L56" s="16">
        <v>12</v>
      </c>
      <c r="M56" s="7">
        <f>K56/I56</f>
        <v>0.38007636237417564</v>
      </c>
      <c r="N56" s="16">
        <f>I56-K56</f>
        <v>1786</v>
      </c>
      <c r="O56" s="16">
        <f>(J56^2+L56^2)^0.5</f>
        <v>16.970562748477139</v>
      </c>
      <c r="P56" s="1" t="s">
        <v>91</v>
      </c>
      <c r="Q56" s="2" t="s">
        <v>108</v>
      </c>
    </row>
    <row r="57" spans="1:17">
      <c r="A57" s="1" t="s">
        <v>44</v>
      </c>
      <c r="B57" s="1" t="s">
        <v>46</v>
      </c>
      <c r="C57" s="1" t="s">
        <v>76</v>
      </c>
      <c r="D57" s="1">
        <v>2.1000000000000001E-2</v>
      </c>
      <c r="E57" s="1">
        <v>1E-3</v>
      </c>
      <c r="F57" s="1">
        <v>19.899999999999999</v>
      </c>
      <c r="G57" s="1">
        <v>0.4</v>
      </c>
      <c r="H57" s="1" t="s">
        <v>3</v>
      </c>
      <c r="I57" s="16">
        <v>5621</v>
      </c>
      <c r="J57" s="16">
        <v>3</v>
      </c>
      <c r="K57" s="7"/>
      <c r="L57" s="7"/>
      <c r="M57" s="7"/>
      <c r="N57" s="7"/>
      <c r="O57" s="7"/>
      <c r="P57" s="1" t="s">
        <v>99</v>
      </c>
    </row>
    <row r="58" spans="1:17">
      <c r="A58" s="1" t="s">
        <v>44</v>
      </c>
      <c r="B58" s="1" t="s">
        <v>45</v>
      </c>
      <c r="C58" s="1" t="s">
        <v>74</v>
      </c>
      <c r="D58" s="1">
        <v>99.978999999999999</v>
      </c>
      <c r="E58" s="1">
        <v>1E-3</v>
      </c>
      <c r="F58" s="1">
        <v>19.899999999999999</v>
      </c>
      <c r="G58" s="1">
        <v>0.4</v>
      </c>
      <c r="H58" s="1" t="s">
        <v>3</v>
      </c>
      <c r="I58" s="16">
        <v>3269</v>
      </c>
      <c r="J58" s="16">
        <v>11</v>
      </c>
      <c r="K58" s="15">
        <v>1268.8</v>
      </c>
      <c r="L58" s="15">
        <v>4.8</v>
      </c>
      <c r="M58" s="7">
        <f>K58/I58</f>
        <v>0.38813092688895684</v>
      </c>
      <c r="N58" s="7">
        <f>I58-K58</f>
        <v>2000.2</v>
      </c>
      <c r="O58" s="7">
        <f>(J58^2+L58^2)^0.5</f>
        <v>12.001666550941998</v>
      </c>
      <c r="P58" s="1" t="s">
        <v>98</v>
      </c>
    </row>
    <row r="59" spans="1:17">
      <c r="A59" s="1" t="s">
        <v>54</v>
      </c>
      <c r="B59" s="1" t="s">
        <v>45</v>
      </c>
      <c r="C59" s="1" t="s">
        <v>77</v>
      </c>
      <c r="D59" s="1">
        <v>100</v>
      </c>
      <c r="E59" s="1"/>
      <c r="F59" s="1">
        <v>35</v>
      </c>
      <c r="G59" s="1">
        <v>5</v>
      </c>
      <c r="H59" s="1" t="s">
        <v>23</v>
      </c>
      <c r="I59" s="15">
        <v>7262.5</v>
      </c>
      <c r="J59" s="15">
        <v>1.8</v>
      </c>
      <c r="K59" s="7"/>
      <c r="L59" s="7"/>
      <c r="M59" s="7"/>
      <c r="N59" s="7"/>
      <c r="O59" s="7"/>
      <c r="P59" s="1" t="s">
        <v>99</v>
      </c>
    </row>
    <row r="60" spans="1:17">
      <c r="A60" s="1" t="s">
        <v>46</v>
      </c>
      <c r="B60" s="1" t="s">
        <v>47</v>
      </c>
      <c r="C60" s="1" t="s">
        <v>73</v>
      </c>
      <c r="D60" s="1">
        <v>100</v>
      </c>
      <c r="E60" s="1"/>
      <c r="F60" s="1">
        <v>1.3</v>
      </c>
      <c r="G60" s="1">
        <v>0.03</v>
      </c>
      <c r="H60" s="1" t="s">
        <v>3</v>
      </c>
      <c r="I60" s="16">
        <v>5482</v>
      </c>
      <c r="J60" s="16">
        <v>12</v>
      </c>
      <c r="K60" s="15">
        <v>1762.6</v>
      </c>
      <c r="L60" s="15">
        <v>5.4</v>
      </c>
      <c r="M60" s="7">
        <f>K60/I60</f>
        <v>0.32152499087924113</v>
      </c>
      <c r="N60" s="15">
        <f>I60-K60</f>
        <v>3719.4</v>
      </c>
      <c r="O60" s="15">
        <f>(J60^2+L60^2)^0.5</f>
        <v>13.159027319676785</v>
      </c>
      <c r="P60" s="1" t="s">
        <v>102</v>
      </c>
    </row>
    <row r="61" spans="1:17">
      <c r="A61" s="1" t="s">
        <v>45</v>
      </c>
      <c r="B61" s="1" t="s">
        <v>47</v>
      </c>
      <c r="C61" s="1" t="s">
        <v>72</v>
      </c>
      <c r="D61" s="1">
        <v>100</v>
      </c>
      <c r="E61" s="1"/>
      <c r="F61" s="1">
        <v>164.3</v>
      </c>
      <c r="G61" s="1">
        <v>2</v>
      </c>
      <c r="H61" s="1" t="s">
        <v>48</v>
      </c>
      <c r="I61" s="7">
        <v>7833.54</v>
      </c>
      <c r="J61" s="7">
        <v>0.06</v>
      </c>
      <c r="K61" s="7"/>
      <c r="L61" s="7"/>
      <c r="M61" s="7"/>
      <c r="N61" s="7"/>
      <c r="O61" s="7"/>
      <c r="P61" s="1" t="s">
        <v>99</v>
      </c>
    </row>
    <row r="62" spans="1:17">
      <c r="A62" s="1" t="s">
        <v>47</v>
      </c>
      <c r="B62" s="1" t="s">
        <v>49</v>
      </c>
      <c r="C62" s="1" t="s">
        <v>69</v>
      </c>
      <c r="D62" s="1">
        <f>100-0.0000019</f>
        <v>99.999998099999999</v>
      </c>
      <c r="E62" s="5">
        <v>3.9999999999999998E-7</v>
      </c>
      <c r="F62" s="1">
        <v>22.2</v>
      </c>
      <c r="G62" s="1">
        <v>0.22</v>
      </c>
      <c r="H62" s="1" t="s">
        <v>18</v>
      </c>
      <c r="I62" s="15">
        <v>63.5</v>
      </c>
      <c r="J62" s="15">
        <v>0.5</v>
      </c>
      <c r="K62" s="7">
        <v>16.16</v>
      </c>
      <c r="L62" s="7">
        <v>0.13</v>
      </c>
      <c r="M62" s="7">
        <f>K62/I62</f>
        <v>0.25448818897637798</v>
      </c>
      <c r="N62" s="7">
        <f>I62-K62</f>
        <v>47.34</v>
      </c>
      <c r="O62" s="7">
        <f>(J62^2+L62^2)^0.5</f>
        <v>0.51662365412357958</v>
      </c>
      <c r="P62" s="1" t="s">
        <v>98</v>
      </c>
    </row>
    <row r="63" spans="1:17">
      <c r="A63" s="1" t="s">
        <v>47</v>
      </c>
      <c r="B63" s="1" t="s">
        <v>50</v>
      </c>
      <c r="C63" s="1" t="s">
        <v>70</v>
      </c>
      <c r="D63" s="5">
        <v>1.9E-6</v>
      </c>
      <c r="E63" s="5">
        <v>3.9999999999999998E-7</v>
      </c>
      <c r="F63" s="1">
        <v>22.2</v>
      </c>
      <c r="G63" s="1">
        <v>0.22</v>
      </c>
      <c r="H63" s="1" t="s">
        <v>18</v>
      </c>
      <c r="I63" s="16">
        <v>3792</v>
      </c>
      <c r="J63" s="16">
        <v>20</v>
      </c>
      <c r="K63" s="7"/>
      <c r="L63" s="7"/>
      <c r="M63" s="7"/>
      <c r="N63" s="7"/>
      <c r="O63" s="7"/>
      <c r="P63" s="1" t="s">
        <v>92</v>
      </c>
    </row>
    <row r="64" spans="1:17">
      <c r="A64" s="1" t="s">
        <v>49</v>
      </c>
      <c r="B64" s="1" t="s">
        <v>51</v>
      </c>
      <c r="C64" s="1" t="s">
        <v>76</v>
      </c>
      <c r="D64" s="1">
        <f>100-0.000132</f>
        <v>99.999868000000006</v>
      </c>
      <c r="E64" s="5">
        <v>1.0000000000000001E-5</v>
      </c>
      <c r="F64" s="1">
        <v>5012.0050000000001</v>
      </c>
      <c r="G64" s="1">
        <v>5.0000000000000001E-3</v>
      </c>
      <c r="H64" s="1" t="s">
        <v>20</v>
      </c>
      <c r="I64" s="15">
        <v>1161.2</v>
      </c>
      <c r="J64" s="15">
        <v>0.8</v>
      </c>
      <c r="K64" s="15">
        <v>389</v>
      </c>
      <c r="L64" s="15">
        <v>0.4</v>
      </c>
      <c r="M64" s="7">
        <f>K64/I64</f>
        <v>0.33499827764381673</v>
      </c>
      <c r="N64" s="15">
        <f>I64-K64</f>
        <v>772.2</v>
      </c>
      <c r="O64" s="15">
        <f>(J64^2+L64^2)^0.5</f>
        <v>0.89442719099991597</v>
      </c>
      <c r="P64" s="1" t="s">
        <v>91</v>
      </c>
    </row>
    <row r="65" spans="1:16">
      <c r="A65" s="1" t="s">
        <v>49</v>
      </c>
      <c r="B65" s="1" t="s">
        <v>52</v>
      </c>
      <c r="C65" s="1" t="s">
        <v>74</v>
      </c>
      <c r="D65" s="5">
        <v>1.3200000000000001E-4</v>
      </c>
      <c r="E65" s="5">
        <v>1.0000000000000001E-5</v>
      </c>
      <c r="F65" s="1">
        <v>5.0119999999999996</v>
      </c>
      <c r="G65" s="1">
        <v>5.0000000000000001E-3</v>
      </c>
      <c r="H65" s="1" t="s">
        <v>20</v>
      </c>
      <c r="I65" s="15">
        <v>5036.5</v>
      </c>
      <c r="J65" s="15">
        <v>0.8</v>
      </c>
      <c r="K65" s="7"/>
      <c r="L65" s="7"/>
      <c r="M65" s="7"/>
      <c r="N65" s="7"/>
      <c r="O65" s="7"/>
      <c r="P65" s="1" t="s">
        <v>99</v>
      </c>
    </row>
    <row r="66" spans="1:16">
      <c r="A66" s="1" t="s">
        <v>50</v>
      </c>
      <c r="B66" s="1" t="s">
        <v>52</v>
      </c>
      <c r="C66" s="1" t="s">
        <v>77</v>
      </c>
      <c r="D66" s="16">
        <v>100</v>
      </c>
      <c r="E66" s="1"/>
      <c r="F66" s="1">
        <v>8.32</v>
      </c>
      <c r="G66" s="1">
        <v>7.0000000000000007E-2</v>
      </c>
      <c r="H66" s="1" t="s">
        <v>3</v>
      </c>
      <c r="I66" s="16">
        <v>1308</v>
      </c>
      <c r="J66" s="16">
        <v>20</v>
      </c>
      <c r="K66" s="15">
        <v>449.5</v>
      </c>
      <c r="L66" s="15">
        <v>8</v>
      </c>
      <c r="M66" s="7">
        <f>K66/I66</f>
        <v>0.34365443425076453</v>
      </c>
      <c r="N66" s="15">
        <f>I66-K66</f>
        <v>858.5</v>
      </c>
      <c r="O66" s="15">
        <f>(J66^2+L66^2)^0.5</f>
        <v>21.540659228538015</v>
      </c>
      <c r="P66" s="1" t="s">
        <v>98</v>
      </c>
    </row>
    <row r="67" spans="1:16">
      <c r="A67" s="1" t="s">
        <v>51</v>
      </c>
      <c r="B67" s="3" t="s">
        <v>53</v>
      </c>
      <c r="C67" s="1" t="s">
        <v>73</v>
      </c>
      <c r="D67" s="1">
        <v>100</v>
      </c>
      <c r="E67" s="1"/>
      <c r="F67" s="1">
        <v>138.376</v>
      </c>
      <c r="G67" s="1">
        <v>2E-3</v>
      </c>
      <c r="H67" s="1" t="s">
        <v>20</v>
      </c>
      <c r="I67" s="7">
        <v>5407.53</v>
      </c>
      <c r="J67" s="7">
        <v>7.0000000000000007E-2</v>
      </c>
      <c r="K67" s="7"/>
      <c r="L67" s="7"/>
      <c r="M67" s="7"/>
      <c r="N67" s="7"/>
      <c r="O67" s="7"/>
      <c r="P67" s="1" t="s">
        <v>99</v>
      </c>
    </row>
    <row r="68" spans="1:16">
      <c r="A68" s="1" t="s">
        <v>52</v>
      </c>
      <c r="B68" s="3" t="s">
        <v>53</v>
      </c>
      <c r="C68" s="1" t="s">
        <v>71</v>
      </c>
      <c r="D68" s="1">
        <v>100</v>
      </c>
      <c r="E68" s="1"/>
      <c r="F68" s="1">
        <v>4.202</v>
      </c>
      <c r="G68" s="1">
        <v>1.0999999999999999E-2</v>
      </c>
      <c r="H68" s="1" t="s">
        <v>3</v>
      </c>
      <c r="I68" s="15">
        <v>1532.2</v>
      </c>
      <c r="J68" s="15">
        <v>0.6</v>
      </c>
      <c r="K68" s="7">
        <v>538.86</v>
      </c>
      <c r="L68" s="7">
        <v>0.25</v>
      </c>
      <c r="M68" s="7">
        <f>K68/I68</f>
        <v>0.35169037984597312</v>
      </c>
      <c r="N68" s="7">
        <f>I68-K68</f>
        <v>993.34</v>
      </c>
      <c r="O68" s="7">
        <f>(J68^2+L68^2)^0.5</f>
        <v>0.65</v>
      </c>
      <c r="P68" s="1" t="s">
        <v>97</v>
      </c>
    </row>
  </sheetData>
  <mergeCells count="2">
    <mergeCell ref="T1:W1"/>
    <mergeCell ref="Y1:AB1"/>
  </mergeCells>
  <phoneticPr fontId="3" type="noConversion"/>
  <pageMargins left="0.75000000000000011" right="0.75000000000000011" top="0.39370078740157483" bottom="0.39370078740157483" header="0.5" footer="0.5"/>
  <pageSetup paperSize="9" scale="56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Hasterok</dc:creator>
  <cp:lastModifiedBy>Derrick Hasterok</cp:lastModifiedBy>
  <cp:lastPrinted>2017-06-22T08:04:49Z</cp:lastPrinted>
  <dcterms:created xsi:type="dcterms:W3CDTF">2017-06-15T02:20:37Z</dcterms:created>
  <dcterms:modified xsi:type="dcterms:W3CDTF">2017-06-23T07:14:04Z</dcterms:modified>
</cp:coreProperties>
</file>