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kt\Desktop\"/>
    </mc:Choice>
  </mc:AlternateContent>
  <xr:revisionPtr revIDLastSave="0" documentId="8_{B34A8E63-FB3B-4041-BDE7-18040DE5510A}" xr6:coauthVersionLast="40" xr6:coauthVersionMax="40" xr10:uidLastSave="{00000000-0000-0000-0000-000000000000}"/>
  <bookViews>
    <workbookView xWindow="0" yWindow="0" windowWidth="28800" windowHeight="12225" xr2:uid="{A5C15DED-AF84-44F0-882F-4D7C0999AA1E}"/>
  </bookViews>
  <sheets>
    <sheet name="Sheet1" sheetId="1" r:id="rId1"/>
  </sheets>
  <calcPr calcId="18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9" i="1" l="1"/>
  <c r="K19" i="1" l="1"/>
  <c r="I19" i="1"/>
  <c r="G19" i="1"/>
  <c r="E11" i="1"/>
  <c r="E18" i="1"/>
  <c r="E17" i="1" l="1"/>
  <c r="C11" i="1"/>
  <c r="D3" i="1"/>
  <c r="G16" i="1" l="1"/>
  <c r="E16" i="1"/>
  <c r="E3" i="1"/>
  <c r="F3" i="1" s="1"/>
  <c r="H3" i="1" s="1"/>
  <c r="I16" i="1" l="1"/>
  <c r="K16" i="1" s="1"/>
  <c r="M16" i="1" s="1"/>
  <c r="O16" i="1" l="1"/>
  <c r="Q16" i="1" s="1"/>
</calcChain>
</file>

<file path=xl/sharedStrings.xml><?xml version="1.0" encoding="utf-8"?>
<sst xmlns="http://schemas.openxmlformats.org/spreadsheetml/2006/main" count="47" uniqueCount="43">
  <si>
    <t>Specific Density</t>
  </si>
  <si>
    <t>Diameter(mm)</t>
  </si>
  <si>
    <t>Length(mm)</t>
  </si>
  <si>
    <t>Volume(mm^3)</t>
  </si>
  <si>
    <t>Mass(g)</t>
  </si>
  <si>
    <t>Rate</t>
  </si>
  <si>
    <t>Raw Material cost per Piece</t>
  </si>
  <si>
    <t>Cutting Speed(V)</t>
  </si>
  <si>
    <t>RPM of Spindle</t>
  </si>
  <si>
    <t>Operations</t>
  </si>
  <si>
    <t>Distance(mm)</t>
  </si>
  <si>
    <t>DOC(mm)</t>
  </si>
  <si>
    <t>RPM</t>
  </si>
  <si>
    <t>No of operations</t>
  </si>
  <si>
    <t>Total RPM</t>
  </si>
  <si>
    <t>Time taken for One piece to be manufactured(Sec)</t>
  </si>
  <si>
    <t>Pieces Manufactured in One Hour</t>
  </si>
  <si>
    <t xml:space="preserve">Cost of Machining </t>
  </si>
  <si>
    <t>Material</t>
  </si>
  <si>
    <t>Free Cutting</t>
  </si>
  <si>
    <t>Copper</t>
  </si>
  <si>
    <t>Brass</t>
  </si>
  <si>
    <t>Aluminium</t>
  </si>
  <si>
    <t>SS</t>
  </si>
  <si>
    <t>MS</t>
  </si>
  <si>
    <t>Machine</t>
  </si>
  <si>
    <t>Cost per Day</t>
  </si>
  <si>
    <t>Sliding Head</t>
  </si>
  <si>
    <t>Traub</t>
  </si>
  <si>
    <t>BSA</t>
  </si>
  <si>
    <t>MAS</t>
  </si>
  <si>
    <t>Pieces Manufactured in One Day</t>
  </si>
  <si>
    <t>Total Cost</t>
  </si>
  <si>
    <t>Raw Material Costing</t>
  </si>
  <si>
    <t>Selected RPM of Spindle(N)</t>
  </si>
  <si>
    <t>Obtained RPM of Spindle(N)</t>
  </si>
  <si>
    <t>Length of a piece</t>
  </si>
  <si>
    <t>Pieces Manufactured in One foot</t>
  </si>
  <si>
    <t>length of Rod</t>
  </si>
  <si>
    <t>Pieces Manufactured in One Rod</t>
  </si>
  <si>
    <t>Time Taken for one rod to finish(in Hours)</t>
  </si>
  <si>
    <t>\\Rate must fetch values from the table according to the material selected as well as it should be manually editable\\</t>
  </si>
  <si>
    <t>\\ I need this in form of HH:mm:ss\\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</si>
</sst>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0061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FFCC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1" applyNumberFormat="0" applyAlignment="0" applyProtection="0"/>
    <xf numFmtId="0" fontId="1" fillId="4" borderId="3" applyNumberFormat="0" applyFont="0" applyAlignment="0" applyProtection="0"/>
  </cellStyleXfs>
  <cellXfs count="9">
    <xf numFmtId="0" fontId="0" fillId="0" borderId="0" xfId="0"/>
    <xf numFmtId="0" fontId="3" fillId="3" borderId="1" xfId="2"/>
    <xf numFmtId="0" fontId="2" fillId="2" borderId="0" xfId="1"/>
    <xf numFmtId="0" fontId="0" fillId="4" borderId="3" xfId="3" applyFont="1"/>
    <xf numFmtId="0" fontId="4" fillId="2" borderId="0" xfId="1" applyFont="1"/>
    <xf numFmtId="0" fontId="4" fillId="2" borderId="2" xfId="1" applyFont="1" applyBorder="1"/>
    <xf numFmtId="4" fontId="4" fillId="2" borderId="0" xfId="1" applyNumberFormat="1" applyFont="1"/>
    <xf numFmtId="2" fontId="2" fillId="2" borderId="0" xfId="1" applyNumberFormat="1"/>
    <xf numFmtId="0" fontId="2" fillId="2" borderId="0" xfId="1" applyNumberFormat="1"/>
  </cellXfs>
  <cellStyles count="4">
    <cellStyle name="Good" xfId="1" builtinId="26"/>
    <cellStyle name="Input" xfId="2" builtinId="20"/>
    <cellStyle name="Normal" xfId="0" builtinId="0"/>
    <cellStyle name="Note" xfId="3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5F8B8-6545-45C9-B9F3-D1233856D8E3}">
  <dimension ref="A1:V25"/>
  <sheetViews>
    <sheetView tabSelected="1" workbookViewId="0">
      <selection activeCell="S16" sqref="S16"/>
    </sheetView>
  </sheetViews>
  <sheetFormatPr defaultRowHeight="15" x14ac:dyDescent="0.25"/>
  <cols>
    <col min="13" max="13" width="10.42578125" bestFit="1" customWidth="1"/>
  </cols>
  <sheetData>
    <row r="1" spans="1:22" x14ac:dyDescent="0.25">
      <c r="A1" t="s">
        <v>33</v>
      </c>
      <c r="G1" t="s">
        <v>41</v>
      </c>
    </row>
    <row r="2" spans="1:22" x14ac:dyDescent="0.25">
      <c r="B2" s="1" t="s">
        <v>1</v>
      </c>
      <c r="C2" s="1" t="s">
        <v>2</v>
      </c>
      <c r="D2" s="1" t="s">
        <v>0</v>
      </c>
      <c r="E2" t="s">
        <v>3</v>
      </c>
      <c r="F2" t="s">
        <v>4</v>
      </c>
      <c r="G2" s="1" t="s">
        <v>5</v>
      </c>
      <c r="H2" s="4" t="s">
        <v>6</v>
      </c>
      <c r="P2" s="3" t="s">
        <v>18</v>
      </c>
      <c r="Q2" s="3" t="s">
        <v>0</v>
      </c>
      <c r="R2" s="3" t="s">
        <v>7</v>
      </c>
      <c r="S2" s="3" t="s">
        <v>5</v>
      </c>
      <c r="U2" s="3" t="s">
        <v>25</v>
      </c>
      <c r="V2" s="3" t="s">
        <v>26</v>
      </c>
    </row>
    <row r="3" spans="1:22" x14ac:dyDescent="0.25">
      <c r="B3" s="1">
        <v>8</v>
      </c>
      <c r="C3" s="1">
        <v>7</v>
      </c>
      <c r="D3" s="1">
        <f>8</f>
        <v>8</v>
      </c>
      <c r="E3">
        <f>PI()/4*(B3)*(B3)*(C3)</f>
        <v>351.85837720205683</v>
      </c>
      <c r="F3">
        <f>E3*D3/1000</f>
        <v>2.8148670176164545</v>
      </c>
      <c r="G3" s="1">
        <v>80</v>
      </c>
      <c r="H3" s="5">
        <f>G3*F3/1000</f>
        <v>0.22518936140931634</v>
      </c>
      <c r="P3" s="3" t="s">
        <v>19</v>
      </c>
      <c r="Q3" s="3">
        <v>8</v>
      </c>
      <c r="R3" s="3">
        <v>60</v>
      </c>
      <c r="S3" s="3">
        <v>80</v>
      </c>
      <c r="U3" s="3" t="s">
        <v>27</v>
      </c>
      <c r="V3" s="3">
        <v>1500</v>
      </c>
    </row>
    <row r="4" spans="1:22" x14ac:dyDescent="0.25">
      <c r="P4" s="3" t="s">
        <v>20</v>
      </c>
      <c r="Q4" s="3">
        <v>9</v>
      </c>
      <c r="R4" s="3">
        <v>80</v>
      </c>
      <c r="S4" s="3">
        <v>600</v>
      </c>
      <c r="U4" s="3" t="s">
        <v>28</v>
      </c>
      <c r="V4" s="3">
        <v>1200</v>
      </c>
    </row>
    <row r="5" spans="1:22" x14ac:dyDescent="0.25">
      <c r="B5" s="1" t="s">
        <v>38</v>
      </c>
      <c r="P5" s="3" t="s">
        <v>21</v>
      </c>
      <c r="Q5" s="3">
        <v>9</v>
      </c>
      <c r="R5" s="3">
        <v>100</v>
      </c>
      <c r="S5" s="3">
        <v>470</v>
      </c>
      <c r="U5" s="3" t="s">
        <v>29</v>
      </c>
      <c r="V5" s="3">
        <v>1200</v>
      </c>
    </row>
    <row r="6" spans="1:22" x14ac:dyDescent="0.25">
      <c r="B6" s="1">
        <v>9</v>
      </c>
      <c r="P6" s="3" t="s">
        <v>22</v>
      </c>
      <c r="Q6" s="3">
        <v>3</v>
      </c>
      <c r="R6" s="3">
        <v>120</v>
      </c>
      <c r="S6" s="3">
        <v>300</v>
      </c>
      <c r="U6" s="3" t="s">
        <v>30</v>
      </c>
      <c r="V6" s="3">
        <v>2000</v>
      </c>
    </row>
    <row r="7" spans="1:22" x14ac:dyDescent="0.25">
      <c r="P7" s="3" t="s">
        <v>23</v>
      </c>
      <c r="Q7" s="3">
        <v>8</v>
      </c>
      <c r="R7" s="3">
        <v>40</v>
      </c>
      <c r="S7" s="3">
        <v>300</v>
      </c>
    </row>
    <row r="8" spans="1:22" x14ac:dyDescent="0.25">
      <c r="A8" t="s">
        <v>8</v>
      </c>
      <c r="P8" s="3" t="s">
        <v>24</v>
      </c>
      <c r="Q8" s="3">
        <v>8</v>
      </c>
      <c r="R8" s="3">
        <v>50</v>
      </c>
      <c r="S8" s="3">
        <v>55</v>
      </c>
    </row>
    <row r="10" spans="1:22" x14ac:dyDescent="0.25">
      <c r="B10" s="1" t="s">
        <v>1</v>
      </c>
      <c r="C10" s="1" t="s">
        <v>7</v>
      </c>
      <c r="D10" s="1" t="s">
        <v>34</v>
      </c>
      <c r="E10" s="2" t="s">
        <v>35</v>
      </c>
    </row>
    <row r="11" spans="1:22" x14ac:dyDescent="0.25">
      <c r="B11" s="1">
        <v>8</v>
      </c>
      <c r="C11" s="1">
        <f>60</f>
        <v>60</v>
      </c>
      <c r="D11" s="1">
        <v>960</v>
      </c>
      <c r="E11" s="2">
        <f>1000*C11/PI()/B11</f>
        <v>2387.3241463784302</v>
      </c>
    </row>
    <row r="13" spans="1:22" x14ac:dyDescent="0.25">
      <c r="A13" t="s">
        <v>9</v>
      </c>
    </row>
    <row r="15" spans="1:22" x14ac:dyDescent="0.25">
      <c r="B15" t="s">
        <v>13</v>
      </c>
      <c r="C15" s="1" t="s">
        <v>10</v>
      </c>
      <c r="D15" s="1" t="s">
        <v>11</v>
      </c>
      <c r="E15" t="s">
        <v>12</v>
      </c>
      <c r="G15" s="2" t="s">
        <v>14</v>
      </c>
      <c r="I15" s="2" t="s">
        <v>15</v>
      </c>
      <c r="K15" s="2" t="s">
        <v>16</v>
      </c>
      <c r="M15" s="2" t="s">
        <v>31</v>
      </c>
      <c r="O15" s="2" t="s">
        <v>17</v>
      </c>
      <c r="Q15" s="4" t="s">
        <v>32</v>
      </c>
    </row>
    <row r="16" spans="1:22" x14ac:dyDescent="0.25">
      <c r="B16">
        <v>1</v>
      </c>
      <c r="C16" s="1">
        <v>6</v>
      </c>
      <c r="D16" s="1">
        <v>0.02</v>
      </c>
      <c r="E16">
        <f>C16/D16</f>
        <v>300</v>
      </c>
      <c r="G16" s="2">
        <f>SUM(E16:E25)</f>
        <v>525</v>
      </c>
      <c r="I16" s="2">
        <f>G16/D11*60</f>
        <v>32.8125</v>
      </c>
      <c r="K16" s="2">
        <f>3600/I16</f>
        <v>109.71428571428571</v>
      </c>
      <c r="M16" s="2">
        <f>8*K16</f>
        <v>877.71428571428567</v>
      </c>
      <c r="O16" s="2">
        <f>1500/M16</f>
        <v>1.708984375</v>
      </c>
      <c r="Q16" s="6">
        <f>O16+H3</f>
        <v>1.9341737364093163</v>
      </c>
    </row>
    <row r="17" spans="2:13" x14ac:dyDescent="0.25">
      <c r="B17">
        <v>2</v>
      </c>
      <c r="C17" s="1">
        <v>3</v>
      </c>
      <c r="D17" s="1">
        <v>0.02</v>
      </c>
      <c r="E17">
        <f>C17/D17</f>
        <v>150</v>
      </c>
    </row>
    <row r="18" spans="2:13" x14ac:dyDescent="0.25">
      <c r="B18">
        <v>3</v>
      </c>
      <c r="C18" s="1">
        <v>1.5</v>
      </c>
      <c r="D18" s="1">
        <v>0.02</v>
      </c>
      <c r="E18">
        <f>C18/D18</f>
        <v>75</v>
      </c>
      <c r="G18" s="2" t="s">
        <v>36</v>
      </c>
      <c r="I18" s="2" t="s">
        <v>37</v>
      </c>
      <c r="K18" s="2" t="s">
        <v>39</v>
      </c>
      <c r="M18" s="2" t="s">
        <v>40</v>
      </c>
    </row>
    <row r="19" spans="2:13" x14ac:dyDescent="0.25">
      <c r="B19">
        <v>4</v>
      </c>
      <c r="C19" s="1"/>
      <c r="D19" s="1"/>
      <c r="G19" s="2">
        <f>C3</f>
        <v>7</v>
      </c>
      <c r="I19" s="7">
        <f>12*25.4/G19</f>
        <v>43.542857142857137</v>
      </c>
      <c r="K19" s="2">
        <f>I19*B6</f>
        <v>391.88571428571424</v>
      </c>
      <c r="M19" s="8">
        <f>K19*I16/3600</f>
        <v>3.5718749999999995</v>
      </c>
    </row>
    <row r="20" spans="2:13" x14ac:dyDescent="0.25">
      <c r="B20">
        <v>5</v>
      </c>
      <c r="C20" s="1"/>
      <c r="D20" s="1"/>
      <c r="M20" t="s">
        <v>42</v>
      </c>
    </row>
    <row r="21" spans="2:13" x14ac:dyDescent="0.25">
      <c r="B21">
        <v>6</v>
      </c>
      <c r="C21" s="1"/>
      <c r="D21" s="1"/>
    </row>
    <row r="22" spans="2:13" x14ac:dyDescent="0.25">
      <c r="B22">
        <v>7</v>
      </c>
      <c r="C22" s="1"/>
      <c r="D22" s="1"/>
    </row>
    <row r="23" spans="2:13" x14ac:dyDescent="0.25">
      <c r="B23">
        <v>8</v>
      </c>
      <c r="C23" s="1"/>
      <c r="D23" s="1"/>
    </row>
    <row r="24" spans="2:13" x14ac:dyDescent="0.25">
      <c r="B24">
        <v>9</v>
      </c>
      <c r="C24" s="1"/>
      <c r="D24" s="1"/>
    </row>
    <row r="25" spans="2:13" x14ac:dyDescent="0.25">
      <c r="B25">
        <v>10</v>
      </c>
      <c r="C25" s="1"/>
      <c r="D25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Shakti Lukhi</dc:creator>
  <cp:lastModifiedBy>Shakti Lukhi</cp:lastModifiedBy>
  <dcterms:created xsi:type="dcterms:W3CDTF">2018-12-20T04:40:30Z</dcterms:created>
  <dcterms:modified xsi:type="dcterms:W3CDTF">2018-12-23T03:50:07Z</dcterms:modified>
</cp:coreProperties>
</file>