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defaultThemeVersion="124226"/>
  <xr:revisionPtr revIDLastSave="0" documentId="13_ncr:1_{A231492F-D697-49B4-A101-8872451F2C7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" sheetId="1" r:id="rId1"/>
    <sheet name="Sheet1" sheetId="24" r:id="rId2"/>
    <sheet name="Sheet2" sheetId="25" r:id="rId3"/>
    <sheet name="Sheet3" sheetId="26" r:id="rId4"/>
    <sheet name="Sheet4" sheetId="27" r:id="rId5"/>
    <sheet name="Sheet5" sheetId="28" r:id="rId6"/>
    <sheet name="Sheet6" sheetId="29" r:id="rId7"/>
    <sheet name="Sheet7" sheetId="30" r:id="rId8"/>
    <sheet name="Sheet8" sheetId="31" r:id="rId9"/>
    <sheet name="Sheet9" sheetId="32" r:id="rId10"/>
    <sheet name="Sheet10" sheetId="33" r:id="rId11"/>
    <sheet name="Sheet11" sheetId="34" r:id="rId12"/>
    <sheet name="Sheet12" sheetId="35" r:id="rId13"/>
    <sheet name="Sheet13" sheetId="36" r:id="rId14"/>
    <sheet name="Sheet14" sheetId="37" r:id="rId15"/>
    <sheet name="Sheet15" sheetId="38" r:id="rId16"/>
    <sheet name="Sheet16" sheetId="39" r:id="rId17"/>
    <sheet name="Sheet17" sheetId="40" r:id="rId18"/>
    <sheet name="Sheet18" sheetId="41" r:id="rId19"/>
    <sheet name="Sheet19" sheetId="42" r:id="rId20"/>
    <sheet name="Sheet20" sheetId="43" r:id="rId2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Data!$J$22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1" i="1" l="1"/>
  <c r="G90" i="1"/>
  <c r="G92" i="1"/>
  <c r="I92" i="1" s="1"/>
  <c r="G93" i="1"/>
  <c r="G94" i="1"/>
  <c r="G95" i="1"/>
  <c r="G96" i="1"/>
  <c r="I96" i="1" s="1"/>
  <c r="G97" i="1"/>
  <c r="G98" i="1"/>
  <c r="F91" i="1"/>
  <c r="F92" i="1"/>
  <c r="F93" i="1"/>
  <c r="F94" i="1"/>
  <c r="F95" i="1"/>
  <c r="I95" i="1" s="1"/>
  <c r="F96" i="1"/>
  <c r="F97" i="1"/>
  <c r="F98" i="1"/>
  <c r="F90" i="1"/>
  <c r="I90" i="1" s="1"/>
  <c r="I98" i="1" l="1"/>
  <c r="I94" i="1"/>
  <c r="I91" i="1"/>
  <c r="I97" i="1"/>
  <c r="I93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D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K38" i="1"/>
  <c r="K37" i="1"/>
  <c r="K36" i="1"/>
  <c r="K35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K34" i="1"/>
  <c r="L70" i="1" l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K66" i="1"/>
  <c r="K65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K63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K62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P58" i="1"/>
  <c r="L58" i="1"/>
  <c r="M58" i="1"/>
  <c r="N58" i="1"/>
  <c r="O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B75" i="1" l="1"/>
  <c r="X75" i="1"/>
  <c r="T75" i="1"/>
  <c r="P75" i="1"/>
  <c r="L75" i="1"/>
  <c r="AB76" i="1"/>
  <c r="X76" i="1"/>
  <c r="T76" i="1"/>
  <c r="P76" i="1"/>
  <c r="L76" i="1"/>
  <c r="AA77" i="1"/>
  <c r="W77" i="1"/>
  <c r="S77" i="1"/>
  <c r="O77" i="1"/>
  <c r="AB78" i="1"/>
  <c r="X78" i="1"/>
  <c r="T78" i="1"/>
  <c r="P78" i="1"/>
  <c r="L78" i="1"/>
  <c r="AA79" i="1"/>
  <c r="W79" i="1"/>
  <c r="S79" i="1"/>
  <c r="O79" i="1"/>
  <c r="AD80" i="1"/>
  <c r="Z80" i="1"/>
  <c r="V80" i="1"/>
  <c r="R80" i="1"/>
  <c r="N80" i="1"/>
  <c r="AC81" i="1"/>
  <c r="Y81" i="1"/>
  <c r="U81" i="1"/>
  <c r="Q81" i="1"/>
  <c r="M81" i="1"/>
  <c r="AB82" i="1"/>
  <c r="X82" i="1"/>
  <c r="T82" i="1"/>
  <c r="P82" i="1"/>
  <c r="L82" i="1"/>
  <c r="AA83" i="1"/>
  <c r="W83" i="1"/>
  <c r="S83" i="1"/>
  <c r="O83" i="1"/>
  <c r="AA75" i="1"/>
  <c r="W75" i="1"/>
  <c r="S75" i="1"/>
  <c r="O75" i="1"/>
  <c r="AA76" i="1"/>
  <c r="W76" i="1"/>
  <c r="S76" i="1"/>
  <c r="O76" i="1"/>
  <c r="AD77" i="1"/>
  <c r="Z77" i="1"/>
  <c r="V77" i="1"/>
  <c r="R77" i="1"/>
  <c r="N77" i="1"/>
  <c r="AA78" i="1"/>
  <c r="W78" i="1"/>
  <c r="S78" i="1"/>
  <c r="O78" i="1"/>
  <c r="AD79" i="1"/>
  <c r="Z79" i="1"/>
  <c r="V79" i="1"/>
  <c r="R79" i="1"/>
  <c r="N79" i="1"/>
  <c r="AC80" i="1"/>
  <c r="Y80" i="1"/>
  <c r="U80" i="1"/>
  <c r="Q80" i="1"/>
  <c r="M80" i="1"/>
  <c r="AB81" i="1"/>
  <c r="X81" i="1"/>
  <c r="T81" i="1"/>
  <c r="P81" i="1"/>
  <c r="L81" i="1"/>
  <c r="AA82" i="1"/>
  <c r="W82" i="1"/>
  <c r="S82" i="1"/>
  <c r="O82" i="1"/>
  <c r="AD83" i="1"/>
  <c r="Z83" i="1"/>
  <c r="V83" i="1"/>
  <c r="R83" i="1"/>
  <c r="N83" i="1"/>
  <c r="AD75" i="1"/>
  <c r="Z75" i="1"/>
  <c r="V75" i="1"/>
  <c r="R75" i="1"/>
  <c r="N75" i="1"/>
  <c r="AD76" i="1"/>
  <c r="Z76" i="1"/>
  <c r="V76" i="1"/>
  <c r="R76" i="1"/>
  <c r="N76" i="1"/>
  <c r="AC77" i="1"/>
  <c r="Y77" i="1"/>
  <c r="U77" i="1"/>
  <c r="Q77" i="1"/>
  <c r="M77" i="1"/>
  <c r="AD78" i="1"/>
  <c r="Z78" i="1"/>
  <c r="V78" i="1"/>
  <c r="R78" i="1"/>
  <c r="N78" i="1"/>
  <c r="AC79" i="1"/>
  <c r="Y79" i="1"/>
  <c r="U79" i="1"/>
  <c r="Q79" i="1"/>
  <c r="M79" i="1"/>
  <c r="AB80" i="1"/>
  <c r="X80" i="1"/>
  <c r="T80" i="1"/>
  <c r="P80" i="1"/>
  <c r="L80" i="1"/>
  <c r="AA81" i="1"/>
  <c r="W81" i="1"/>
  <c r="S81" i="1"/>
  <c r="O81" i="1"/>
  <c r="AD82" i="1"/>
  <c r="Z82" i="1"/>
  <c r="V82" i="1"/>
  <c r="R82" i="1"/>
  <c r="N82" i="1"/>
  <c r="AC83" i="1"/>
  <c r="Y83" i="1"/>
  <c r="U83" i="1"/>
  <c r="Q83" i="1"/>
  <c r="M83" i="1"/>
  <c r="AC75" i="1"/>
  <c r="Y75" i="1"/>
  <c r="U75" i="1"/>
  <c r="Q75" i="1"/>
  <c r="M75" i="1"/>
  <c r="AC76" i="1"/>
  <c r="Y76" i="1"/>
  <c r="U76" i="1"/>
  <c r="Q76" i="1"/>
  <c r="M76" i="1"/>
  <c r="AB77" i="1"/>
  <c r="X77" i="1"/>
  <c r="T77" i="1"/>
  <c r="P77" i="1"/>
  <c r="L77" i="1"/>
  <c r="AC78" i="1"/>
  <c r="Y78" i="1"/>
  <c r="U78" i="1"/>
  <c r="Q78" i="1"/>
  <c r="M78" i="1"/>
  <c r="AB79" i="1"/>
  <c r="X79" i="1"/>
  <c r="T79" i="1"/>
  <c r="P79" i="1"/>
  <c r="L79" i="1"/>
  <c r="AA80" i="1"/>
  <c r="W80" i="1"/>
  <c r="S80" i="1"/>
  <c r="O80" i="1"/>
  <c r="AD81" i="1"/>
  <c r="Z81" i="1"/>
  <c r="V81" i="1"/>
  <c r="R81" i="1"/>
  <c r="N81" i="1"/>
  <c r="AC82" i="1"/>
  <c r="Y82" i="1"/>
  <c r="U82" i="1"/>
  <c r="Q82" i="1"/>
  <c r="M82" i="1"/>
  <c r="AB83" i="1"/>
  <c r="X83" i="1"/>
  <c r="T83" i="1"/>
  <c r="P83" i="1"/>
  <c r="L83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K44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K45" i="1"/>
  <c r="K43" i="1"/>
  <c r="K58" i="1"/>
  <c r="AA46" i="1" l="1"/>
  <c r="AA52" i="1" s="1"/>
  <c r="S46" i="1"/>
  <c r="S50" i="1" s="1"/>
  <c r="M46" i="1"/>
  <c r="M49" i="1" s="1"/>
  <c r="AB46" i="1"/>
  <c r="AB50" i="1" s="1"/>
  <c r="T46" i="1"/>
  <c r="T50" i="1" s="1"/>
  <c r="Z46" i="1"/>
  <c r="Z51" i="1" s="1"/>
  <c r="AA51" i="1"/>
  <c r="AA49" i="1"/>
  <c r="AA50" i="1"/>
  <c r="L46" i="1"/>
  <c r="R46" i="1"/>
  <c r="N46" i="1"/>
  <c r="Y46" i="1"/>
  <c r="Y50" i="1" s="1"/>
  <c r="Q46" i="1"/>
  <c r="Q51" i="1" s="1"/>
  <c r="AA53" i="1"/>
  <c r="S53" i="1"/>
  <c r="O46" i="1"/>
  <c r="O49" i="1" s="1"/>
  <c r="X46" i="1"/>
  <c r="X49" i="1" s="1"/>
  <c r="P46" i="1"/>
  <c r="P49" i="1" s="1"/>
  <c r="W46" i="1"/>
  <c r="W49" i="1" s="1"/>
  <c r="AD46" i="1"/>
  <c r="AD49" i="1" s="1"/>
  <c r="V46" i="1"/>
  <c r="V52" i="1" s="1"/>
  <c r="AC46" i="1"/>
  <c r="AC50" i="1" s="1"/>
  <c r="U46" i="1"/>
  <c r="U50" i="1" s="1"/>
  <c r="K42" i="1"/>
  <c r="K70" i="1"/>
  <c r="K69" i="1"/>
  <c r="K68" i="1"/>
  <c r="K59" i="1"/>
  <c r="K76" i="1" s="1"/>
  <c r="AF76" i="1" s="1"/>
  <c r="K41" i="1"/>
  <c r="K64" i="1"/>
  <c r="K67" i="1"/>
  <c r="K80" i="1" s="1"/>
  <c r="AF80" i="1" s="1"/>
  <c r="K77" i="1" l="1"/>
  <c r="AF77" i="1" s="1"/>
  <c r="K83" i="1"/>
  <c r="AF83" i="1" s="1"/>
  <c r="K78" i="1"/>
  <c r="AF78" i="1" s="1"/>
  <c r="S51" i="1"/>
  <c r="S49" i="1"/>
  <c r="K79" i="1"/>
  <c r="AF79" i="1" s="1"/>
  <c r="K81" i="1"/>
  <c r="AF81" i="1" s="1"/>
  <c r="K75" i="1"/>
  <c r="AF75" i="1" s="1"/>
  <c r="K82" i="1"/>
  <c r="AF82" i="1" s="1"/>
  <c r="T53" i="1"/>
  <c r="AB52" i="1"/>
  <c r="S52" i="1"/>
  <c r="T49" i="1"/>
  <c r="T52" i="1"/>
  <c r="M53" i="1"/>
  <c r="T51" i="1"/>
  <c r="Z50" i="1"/>
  <c r="Z49" i="1"/>
  <c r="AB51" i="1"/>
  <c r="M51" i="1"/>
  <c r="M50" i="1"/>
  <c r="AB49" i="1"/>
  <c r="M52" i="1"/>
  <c r="AD51" i="1"/>
  <c r="AB53" i="1"/>
  <c r="P51" i="1"/>
  <c r="AD50" i="1"/>
  <c r="Z52" i="1"/>
  <c r="Q53" i="1"/>
  <c r="Z53" i="1"/>
  <c r="Y51" i="1"/>
  <c r="Y53" i="1"/>
  <c r="P53" i="1"/>
  <c r="X52" i="1"/>
  <c r="X51" i="1"/>
  <c r="N49" i="1"/>
  <c r="N51" i="1"/>
  <c r="R49" i="1"/>
  <c r="R52" i="1"/>
  <c r="N53" i="1"/>
  <c r="X53" i="1"/>
  <c r="U53" i="1"/>
  <c r="U49" i="1"/>
  <c r="U51" i="1"/>
  <c r="L49" i="1"/>
  <c r="L53" i="1"/>
  <c r="L50" i="1"/>
  <c r="U52" i="1"/>
  <c r="R51" i="1"/>
  <c r="V53" i="1"/>
  <c r="R53" i="1"/>
  <c r="N50" i="1"/>
  <c r="AD52" i="1"/>
  <c r="AC51" i="1"/>
  <c r="AC49" i="1"/>
  <c r="AC53" i="1"/>
  <c r="R50" i="1"/>
  <c r="O52" i="1"/>
  <c r="AD53" i="1"/>
  <c r="X50" i="1"/>
  <c r="W52" i="1"/>
  <c r="V51" i="1"/>
  <c r="V49" i="1"/>
  <c r="V50" i="1"/>
  <c r="P50" i="1"/>
  <c r="O51" i="1"/>
  <c r="O53" i="1"/>
  <c r="O50" i="1"/>
  <c r="W50" i="1"/>
  <c r="N52" i="1"/>
  <c r="P52" i="1"/>
  <c r="W53" i="1"/>
  <c r="Q52" i="1"/>
  <c r="Q49" i="1"/>
  <c r="W51" i="1"/>
  <c r="L51" i="1"/>
  <c r="Y52" i="1"/>
  <c r="Y49" i="1"/>
  <c r="L52" i="1"/>
  <c r="AC52" i="1"/>
  <c r="Q50" i="1"/>
  <c r="K46" i="1"/>
  <c r="K49" i="1" s="1"/>
  <c r="K50" i="1" l="1"/>
  <c r="K51" i="1"/>
  <c r="K53" i="1"/>
  <c r="K52" i="1"/>
</calcChain>
</file>

<file path=xl/sharedStrings.xml><?xml version="1.0" encoding="utf-8"?>
<sst xmlns="http://schemas.openxmlformats.org/spreadsheetml/2006/main" count="689" uniqueCount="110">
  <si>
    <t>Estimating Part-worths</t>
  </si>
  <si>
    <t>Product Profile</t>
  </si>
  <si>
    <t>Preference ranking</t>
  </si>
  <si>
    <t>Profile</t>
  </si>
  <si>
    <t>Respondent</t>
  </si>
  <si>
    <t>Description</t>
  </si>
  <si>
    <t>Samsung</t>
  </si>
  <si>
    <t>SONY</t>
  </si>
  <si>
    <t>Screen size</t>
  </si>
  <si>
    <t>Brand</t>
  </si>
  <si>
    <t>Refresh rate</t>
  </si>
  <si>
    <t>Display</t>
  </si>
  <si>
    <t>Price</t>
  </si>
  <si>
    <t>Part-worths</t>
  </si>
  <si>
    <t xml:space="preserve">Utilities </t>
  </si>
  <si>
    <t>Existing products</t>
  </si>
  <si>
    <t>New products</t>
  </si>
  <si>
    <t>Consumers</t>
  </si>
  <si>
    <t>Purchase Probabilities</t>
  </si>
  <si>
    <t>Market shares</t>
  </si>
  <si>
    <t>Profitability Calculation</t>
  </si>
  <si>
    <t>Product profile</t>
  </si>
  <si>
    <t>Market share</t>
  </si>
  <si>
    <t>Market size</t>
  </si>
  <si>
    <t>Fixed cost</t>
  </si>
  <si>
    <t>Base cost</t>
  </si>
  <si>
    <t>Feature cost</t>
  </si>
  <si>
    <t>Total variable cost</t>
  </si>
  <si>
    <t>Sales</t>
  </si>
  <si>
    <t>Profit</t>
  </si>
  <si>
    <t>LG 65 in 120 HZ  4000 Pixels  $4000</t>
  </si>
  <si>
    <t>LG 85in 120 HZ  2160 Pixels  $6000</t>
  </si>
  <si>
    <t>Samsung 85in 120 HZ 4000 Pixels  $9000</t>
  </si>
  <si>
    <t>SONY 85 in  240 HZ  4000 Pixels $6000</t>
  </si>
  <si>
    <t>SONY 85 in  240 HZ  4000 Pixels  $4000</t>
  </si>
  <si>
    <t>SONY 65 in 120 HZ  4000 Pixels  $9000</t>
  </si>
  <si>
    <t>Samsung 85 in 120 HZ  2160 Pixels  $9000</t>
  </si>
  <si>
    <t>Samsung 85 in 120 HZ  4000 Pixels  $9000</t>
  </si>
  <si>
    <t>LG 75in 120 HZ  4000 Pixels  $4000</t>
  </si>
  <si>
    <t>SONY 65 in 120 HZ  2160 Pixels  $6000</t>
  </si>
  <si>
    <t>LG 75in  240 HZ  2160 Pixels  $9000</t>
  </si>
  <si>
    <t>LG 65 in 120 HZ  4000 Pixels  $6000</t>
  </si>
  <si>
    <t>Samsung 75 in 120 HZ  4000 Pixels $6000</t>
  </si>
  <si>
    <t>SONY 75 in 120 HZ  4000 Pixels  $9000</t>
  </si>
  <si>
    <t>LG 65 in  240 HZ  4000 Pixels  $9000</t>
  </si>
  <si>
    <t>Samsung 65 in 120 HZ 4000 Pixels $4000</t>
  </si>
  <si>
    <t>SONY 75 in 120 HZ  2160 Pixels  $4000</t>
  </si>
  <si>
    <t>Samsung 65 in 240 HZ  2160 Pixels  $4000</t>
  </si>
  <si>
    <t>Samsung 75 in  240 HZ  4000 Pixels  $6000</t>
  </si>
  <si>
    <t>75 in</t>
  </si>
  <si>
    <t>85 in</t>
  </si>
  <si>
    <t>4000 pixels</t>
  </si>
  <si>
    <t>LG 85in 120 HZ  4000 Pixels  $4000</t>
  </si>
  <si>
    <t>4000 Pixels</t>
  </si>
  <si>
    <t>Resolution</t>
  </si>
  <si>
    <t>LG</t>
  </si>
  <si>
    <t>2160 Pixels</t>
  </si>
  <si>
    <t xml:space="preserve">sum range </t>
  </si>
  <si>
    <t xml:space="preserve">Importance </t>
  </si>
  <si>
    <t xml:space="preserve"> Part-worths
Range</t>
  </si>
  <si>
    <t>Base (Reference) Level 
Part-worths</t>
  </si>
  <si>
    <t>dc(samsung)</t>
  </si>
  <si>
    <t>ds(sony)</t>
  </si>
  <si>
    <t>screen size</t>
  </si>
  <si>
    <t>dc(65)</t>
  </si>
  <si>
    <t>dc(75)</t>
  </si>
  <si>
    <t>refresh rate</t>
  </si>
  <si>
    <t>dc(120)</t>
  </si>
  <si>
    <t>resolution</t>
  </si>
  <si>
    <t>dc(4000)</t>
  </si>
  <si>
    <t>price</t>
  </si>
  <si>
    <t>dc(6000)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</si>
  <si>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</si>
  <si>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</si>
  <si>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</si>
  <si>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</si>
  <si>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</si>
  <si>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</si>
  <si>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</si>
  <si>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</si>
  <si>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</si>
  <si>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</si>
  <si>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</si>
  <si>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</si>
  <si>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</si>
  <si>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</si>
  <si>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</si>
  <si>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</si>
  <si>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</si>
  <si>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</si>
  <si>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</si>
  <si>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</si>
  <si>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</si>
  <si>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</si>
  <si>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</si>
  <si>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</si>
  <si>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SONY 4000 PIXELS 120HZ</t>
  </si>
  <si>
    <t xml:space="preserve"> </t>
  </si>
  <si>
    <t>Sony 65 Inch 4000</t>
  </si>
  <si>
    <t>Sony 65 Inch 6000</t>
  </si>
  <si>
    <t>Sony 65 Inch 9000</t>
  </si>
  <si>
    <t>Sony 75 Inch 4000</t>
  </si>
  <si>
    <t>Sony 75 Inch 6000</t>
  </si>
  <si>
    <t>Sony 75 Inch 9000</t>
  </si>
  <si>
    <t>Sony 85 Inch 4000</t>
  </si>
  <si>
    <t>Sony 85 Inch 6000</t>
  </si>
  <si>
    <t>Sony 85 Inch 9000</t>
  </si>
  <si>
    <t>Dummy coding</t>
  </si>
  <si>
    <t xml:space="preserve">Samsung </t>
  </si>
  <si>
    <t>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</si>
</sst>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;[Red]\-&quot;$&quot;#,##0"/>
    <numFmt numFmtId="165" formatCode="0.0000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Border="1"/>
    <xf numFmtId="0" fontId="3" fillId="0" borderId="1" xfId="0" applyFont="1" applyBorder="1" applyAlignment="1">
      <alignment horizontal="left"/>
    </xf>
    <xf numFmtId="0" fontId="1" fillId="0" borderId="0" xfId="0" applyFont="1"/>
    <xf numFmtId="165" fontId="1" fillId="0" borderId="0" xfId="0" applyNumberFormat="1" applyFont="1"/>
    <xf numFmtId="0" fontId="3" fillId="0" borderId="0" xfId="0" applyFont="1"/>
    <xf numFmtId="10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0" fontId="3" fillId="5" borderId="1" xfId="0" applyFont="1" applyFill="1" applyBorder="1"/>
    <xf numFmtId="0" fontId="3" fillId="4" borderId="0" xfId="0" applyFont="1" applyFill="1"/>
    <xf numFmtId="165" fontId="3" fillId="0" borderId="0" xfId="0" applyNumberFormat="1" applyFont="1"/>
    <xf numFmtId="164" fontId="3" fillId="0" borderId="1" xfId="0" applyNumberFormat="1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/>
    </xf>
    <xf numFmtId="0" fontId="1" fillId="0" borderId="1" xfId="0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  <xf numFmtId="2" fontId="1" fillId="0" borderId="0" xfId="0" applyNumberFormat="1" applyFont="1"/>
    <xf numFmtId="2" fontId="3" fillId="0" borderId="6" xfId="0" applyNumberFormat="1" applyFont="1" applyBorder="1"/>
    <xf numFmtId="165" fontId="1" fillId="0" borderId="6" xfId="0" applyNumberFormat="1" applyFont="1" applyBorder="1"/>
    <xf numFmtId="2" fontId="0" fillId="0" borderId="0" xfId="0" applyNumberFormat="1" applyFill="1" applyBorder="1" applyAlignment="1"/>
    <xf numFmtId="2" fontId="0" fillId="0" borderId="4" xfId="0" applyNumberFormat="1" applyFill="1" applyBorder="1" applyAlignment="1"/>
    <xf numFmtId="2" fontId="0" fillId="0" borderId="0" xfId="0" applyNumberFormat="1"/>
    <xf numFmtId="0" fontId="3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3" fillId="5" borderId="15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64" fontId="3" fillId="0" borderId="15" xfId="0" applyNumberFormat="1" applyFont="1" applyFill="1" applyBorder="1"/>
    <xf numFmtId="0" fontId="1" fillId="0" borderId="18" xfId="0" applyFont="1" applyBorder="1"/>
    <xf numFmtId="0" fontId="1" fillId="0" borderId="19" xfId="0" applyFont="1" applyBorder="1"/>
    <xf numFmtId="0" fontId="3" fillId="5" borderId="18" xfId="0" applyFont="1" applyFill="1" applyBorder="1"/>
    <xf numFmtId="0" fontId="3" fillId="0" borderId="12" xfId="0" applyFont="1" applyBorder="1" applyAlignment="1">
      <alignment horizontal="left"/>
    </xf>
    <xf numFmtId="0" fontId="0" fillId="0" borderId="22" xfId="0" applyFill="1" applyBorder="1" applyAlignment="1"/>
    <xf numFmtId="2" fontId="0" fillId="0" borderId="22" xfId="0" applyNumberFormat="1" applyFill="1" applyBorder="1" applyAlignment="1"/>
    <xf numFmtId="2" fontId="0" fillId="0" borderId="23" xfId="0" applyNumberFormat="1" applyFill="1" applyBorder="1" applyAlignment="1"/>
    <xf numFmtId="2" fontId="0" fillId="0" borderId="25" xfId="0" applyNumberFormat="1" applyFill="1" applyBorder="1" applyAlignment="1"/>
    <xf numFmtId="164" fontId="3" fillId="0" borderId="16" xfId="0" applyNumberFormat="1" applyFont="1" applyFill="1" applyBorder="1" applyAlignment="1">
      <alignment horizontal="left"/>
    </xf>
    <xf numFmtId="2" fontId="0" fillId="0" borderId="27" xfId="0" applyNumberFormat="1" applyFill="1" applyBorder="1" applyAlignment="1"/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65" fontId="1" fillId="0" borderId="22" xfId="0" applyNumberFormat="1" applyFont="1" applyBorder="1" applyAlignment="1">
      <alignment horizontal="center"/>
    </xf>
    <xf numFmtId="165" fontId="1" fillId="0" borderId="23" xfId="0" applyNumberFormat="1" applyFont="1" applyBorder="1" applyAlignment="1">
      <alignment horizontal="center"/>
    </xf>
    <xf numFmtId="165" fontId="1" fillId="0" borderId="25" xfId="0" applyNumberFormat="1" applyFont="1" applyBorder="1" applyAlignment="1">
      <alignment horizontal="center"/>
    </xf>
    <xf numFmtId="0" fontId="3" fillId="0" borderId="16" xfId="0" applyFont="1" applyBorder="1" applyAlignment="1">
      <alignment vertical="center"/>
    </xf>
    <xf numFmtId="164" fontId="3" fillId="0" borderId="16" xfId="0" applyNumberFormat="1" applyFont="1" applyBorder="1" applyAlignment="1">
      <alignment horizontal="left" vertical="center"/>
    </xf>
    <xf numFmtId="165" fontId="1" fillId="0" borderId="4" xfId="0" applyNumberFormat="1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0" fontId="3" fillId="0" borderId="12" xfId="0" applyFont="1" applyBorder="1"/>
    <xf numFmtId="2" fontId="1" fillId="0" borderId="22" xfId="0" applyNumberFormat="1" applyFont="1" applyBorder="1"/>
    <xf numFmtId="2" fontId="1" fillId="0" borderId="23" xfId="0" applyNumberFormat="1" applyFont="1" applyBorder="1"/>
    <xf numFmtId="2" fontId="1" fillId="0" borderId="0" xfId="0" applyNumberFormat="1" applyFont="1" applyBorder="1"/>
    <xf numFmtId="2" fontId="1" fillId="0" borderId="25" xfId="0" applyNumberFormat="1" applyFont="1" applyBorder="1"/>
    <xf numFmtId="0" fontId="3" fillId="0" borderId="16" xfId="0" applyFont="1" applyBorder="1"/>
    <xf numFmtId="2" fontId="1" fillId="0" borderId="4" xfId="0" applyNumberFormat="1" applyFont="1" applyBorder="1"/>
    <xf numFmtId="2" fontId="3" fillId="0" borderId="28" xfId="0" applyNumberFormat="1" applyFont="1" applyBorder="1"/>
    <xf numFmtId="0" fontId="1" fillId="0" borderId="22" xfId="0" applyFont="1" applyBorder="1"/>
    <xf numFmtId="165" fontId="1" fillId="0" borderId="22" xfId="0" applyNumberFormat="1" applyFont="1" applyBorder="1"/>
    <xf numFmtId="165" fontId="1" fillId="0" borderId="23" xfId="0" applyNumberFormat="1" applyFont="1" applyBorder="1"/>
    <xf numFmtId="165" fontId="1" fillId="0" borderId="0" xfId="0" applyNumberFormat="1" applyFont="1" applyBorder="1"/>
    <xf numFmtId="165" fontId="1" fillId="0" borderId="25" xfId="0" applyNumberFormat="1" applyFont="1" applyBorder="1"/>
    <xf numFmtId="0" fontId="1" fillId="0" borderId="4" xfId="0" applyFont="1" applyBorder="1"/>
    <xf numFmtId="165" fontId="1" fillId="0" borderId="28" xfId="0" applyNumberFormat="1" applyFont="1" applyBorder="1"/>
    <xf numFmtId="0" fontId="3" fillId="5" borderId="11" xfId="0" applyFont="1" applyFill="1" applyBorder="1"/>
    <xf numFmtId="0" fontId="3" fillId="5" borderId="12" xfId="0" applyFont="1" applyFill="1" applyBorder="1"/>
    <xf numFmtId="0" fontId="3" fillId="5" borderId="13" xfId="0" applyFont="1" applyFill="1" applyBorder="1"/>
    <xf numFmtId="0" fontId="1" fillId="0" borderId="29" xfId="0" applyFont="1" applyBorder="1"/>
    <xf numFmtId="0" fontId="1" fillId="0" borderId="25" xfId="0" applyFont="1" applyBorder="1"/>
    <xf numFmtId="165" fontId="1" fillId="0" borderId="29" xfId="0" applyNumberFormat="1" applyFont="1" applyBorder="1"/>
    <xf numFmtId="165" fontId="1" fillId="0" borderId="30" xfId="0" applyNumberFormat="1" applyFont="1" applyBorder="1"/>
    <xf numFmtId="165" fontId="1" fillId="0" borderId="4" xfId="0" applyNumberFormat="1" applyFont="1" applyBorder="1"/>
    <xf numFmtId="165" fontId="1" fillId="0" borderId="27" xfId="0" applyNumberFormat="1" applyFont="1" applyBorder="1"/>
    <xf numFmtId="10" fontId="1" fillId="0" borderId="29" xfId="0" applyNumberFormat="1" applyFont="1" applyBorder="1"/>
    <xf numFmtId="10" fontId="1" fillId="0" borderId="0" xfId="0" applyNumberFormat="1" applyFont="1" applyBorder="1"/>
    <xf numFmtId="10" fontId="1" fillId="0" borderId="25" xfId="0" applyNumberFormat="1" applyFont="1" applyBorder="1"/>
    <xf numFmtId="10" fontId="1" fillId="0" borderId="30" xfId="0" applyNumberFormat="1" applyFont="1" applyBorder="1"/>
    <xf numFmtId="10" fontId="1" fillId="0" borderId="4" xfId="0" applyNumberFormat="1" applyFont="1" applyBorder="1"/>
    <xf numFmtId="10" fontId="1" fillId="0" borderId="27" xfId="0" applyNumberFormat="1" applyFont="1" applyBorder="1"/>
    <xf numFmtId="0" fontId="3" fillId="0" borderId="31" xfId="0" applyFont="1" applyBorder="1"/>
    <xf numFmtId="164" fontId="1" fillId="0" borderId="23" xfId="0" applyNumberFormat="1" applyFont="1" applyBorder="1"/>
    <xf numFmtId="0" fontId="3" fillId="0" borderId="30" xfId="0" applyFont="1" applyBorder="1"/>
    <xf numFmtId="3" fontId="1" fillId="0" borderId="4" xfId="0" applyNumberFormat="1" applyFont="1" applyBorder="1"/>
    <xf numFmtId="164" fontId="1" fillId="0" borderId="27" xfId="0" applyNumberFormat="1" applyFont="1" applyBorder="1"/>
    <xf numFmtId="0" fontId="3" fillId="0" borderId="22" xfId="0" applyFont="1" applyBorder="1"/>
    <xf numFmtId="0" fontId="3" fillId="0" borderId="23" xfId="0" applyFont="1" applyBorder="1"/>
    <xf numFmtId="166" fontId="1" fillId="0" borderId="0" xfId="0" applyNumberFormat="1" applyFont="1" applyBorder="1"/>
    <xf numFmtId="1" fontId="1" fillId="0" borderId="0" xfId="0" applyNumberFormat="1" applyFont="1" applyBorder="1"/>
    <xf numFmtId="164" fontId="1" fillId="0" borderId="0" xfId="0" applyNumberFormat="1" applyFont="1" applyBorder="1"/>
    <xf numFmtId="164" fontId="1" fillId="0" borderId="25" xfId="0" applyNumberFormat="1" applyFont="1" applyBorder="1"/>
    <xf numFmtId="0" fontId="1" fillId="0" borderId="30" xfId="0" applyFont="1" applyBorder="1"/>
    <xf numFmtId="166" fontId="1" fillId="0" borderId="4" xfId="0" applyNumberFormat="1" applyFont="1" applyBorder="1"/>
    <xf numFmtId="1" fontId="1" fillId="0" borderId="4" xfId="0" applyNumberFormat="1" applyFont="1" applyBorder="1"/>
    <xf numFmtId="164" fontId="1" fillId="0" borderId="4" xfId="0" applyNumberFormat="1" applyFont="1" applyBorder="1"/>
    <xf numFmtId="0" fontId="1" fillId="0" borderId="27" xfId="0" applyFont="1" applyBorder="1"/>
    <xf numFmtId="0" fontId="1" fillId="0" borderId="7" xfId="0" applyFont="1" applyBorder="1" applyAlignment="1">
      <alignment horizontal="center"/>
    </xf>
    <xf numFmtId="0" fontId="1" fillId="6" borderId="29" xfId="0" applyFont="1" applyFill="1" applyBorder="1"/>
    <xf numFmtId="10" fontId="1" fillId="6" borderId="0" xfId="0" applyNumberFormat="1" applyFont="1" applyFill="1" applyBorder="1"/>
    <xf numFmtId="164" fontId="1" fillId="6" borderId="25" xfId="0" applyNumberFormat="1" applyFont="1" applyFill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3" xfId="0" applyFont="1" applyBorder="1"/>
    <xf numFmtId="0" fontId="3" fillId="0" borderId="2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"/>
  <sheetViews>
    <sheetView tabSelected="1" zoomScale="80" zoomScaleNormal="80" workbookViewId="0">
      <selection activeCell="M94" sqref="M94"/>
    </sheetView>
  </sheetViews>
  <sheetFormatPr defaultColWidth="9.1796875" defaultRowHeight="14" x14ac:dyDescent="0.3"/>
  <cols>
    <col min="1" max="1" width="24.453125" style="3" bestFit="1" customWidth="1"/>
    <col min="2" max="2" width="37" style="3" bestFit="1" customWidth="1"/>
    <col min="3" max="3" width="15.81640625" style="3" bestFit="1" customWidth="1"/>
    <col min="4" max="4" width="12" style="3" bestFit="1" customWidth="1"/>
    <col min="5" max="5" width="15.1796875" style="3" bestFit="1" customWidth="1"/>
    <col min="6" max="6" width="18.54296875" style="3" bestFit="1" customWidth="1"/>
    <col min="7" max="7" width="13.7265625" style="3" customWidth="1"/>
    <col min="8" max="8" width="11.81640625" style="3" bestFit="1" customWidth="1"/>
    <col min="9" max="9" width="13.7265625" style="3" bestFit="1" customWidth="1"/>
    <col min="10" max="10" width="11.7265625" style="3" bestFit="1" customWidth="1"/>
    <col min="11" max="11" width="9.1796875" style="3"/>
    <col min="12" max="12" width="12.54296875" style="3" bestFit="1" customWidth="1"/>
    <col min="13" max="31" width="9.1796875" style="3"/>
    <col min="32" max="32" width="15" style="3" bestFit="1" customWidth="1"/>
    <col min="33" max="16384" width="9.1796875" style="3"/>
  </cols>
  <sheetData>
    <row r="1" spans="1:30" ht="17.5" x14ac:dyDescent="0.35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6"/>
    </row>
    <row r="2" spans="1:30" ht="18" thickBot="1" x14ac:dyDescent="0.4">
      <c r="A2" s="127" t="s">
        <v>1</v>
      </c>
      <c r="B2" s="128"/>
      <c r="C2" s="128"/>
      <c r="D2" s="128"/>
      <c r="E2" s="128"/>
      <c r="F2" s="128"/>
      <c r="G2" s="128"/>
      <c r="H2" s="128"/>
      <c r="I2" s="128"/>
      <c r="J2" s="128"/>
      <c r="K2" s="129" t="s">
        <v>2</v>
      </c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30"/>
    </row>
    <row r="3" spans="1:30" x14ac:dyDescent="0.3">
      <c r="A3" s="131" t="s">
        <v>3</v>
      </c>
      <c r="B3" s="131" t="s">
        <v>5</v>
      </c>
      <c r="C3" s="122" t="s">
        <v>8</v>
      </c>
      <c r="D3" s="123"/>
      <c r="E3" s="123" t="s">
        <v>9</v>
      </c>
      <c r="F3" s="123"/>
      <c r="G3" s="38" t="s">
        <v>10</v>
      </c>
      <c r="H3" s="38" t="s">
        <v>11</v>
      </c>
      <c r="I3" s="123" t="s">
        <v>12</v>
      </c>
      <c r="J3" s="133"/>
      <c r="K3" s="122" t="s">
        <v>4</v>
      </c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33"/>
    </row>
    <row r="4" spans="1:30" x14ac:dyDescent="0.3">
      <c r="A4" s="132"/>
      <c r="B4" s="132"/>
      <c r="C4" s="39">
        <v>65</v>
      </c>
      <c r="D4" s="30">
        <v>75</v>
      </c>
      <c r="E4" s="30" t="s">
        <v>6</v>
      </c>
      <c r="F4" s="30" t="s">
        <v>7</v>
      </c>
      <c r="G4" s="30">
        <v>120</v>
      </c>
      <c r="H4" s="30" t="s">
        <v>53</v>
      </c>
      <c r="I4" s="31">
        <v>4000</v>
      </c>
      <c r="J4" s="40">
        <v>6000</v>
      </c>
      <c r="K4" s="43">
        <v>1</v>
      </c>
      <c r="L4" s="9">
        <v>2</v>
      </c>
      <c r="M4" s="9">
        <v>3</v>
      </c>
      <c r="N4" s="9">
        <v>4</v>
      </c>
      <c r="O4" s="9">
        <v>5</v>
      </c>
      <c r="P4" s="9">
        <v>6</v>
      </c>
      <c r="Q4" s="9">
        <v>7</v>
      </c>
      <c r="R4" s="9">
        <v>8</v>
      </c>
      <c r="S4" s="9">
        <v>9</v>
      </c>
      <c r="T4" s="9">
        <v>10</v>
      </c>
      <c r="U4" s="9">
        <v>11</v>
      </c>
      <c r="V4" s="9">
        <v>12</v>
      </c>
      <c r="W4" s="9">
        <v>13</v>
      </c>
      <c r="X4" s="9">
        <v>14</v>
      </c>
      <c r="Y4" s="9">
        <v>15</v>
      </c>
      <c r="Z4" s="9">
        <v>16</v>
      </c>
      <c r="AA4" s="9">
        <v>17</v>
      </c>
      <c r="AB4" s="9">
        <v>18</v>
      </c>
      <c r="AC4" s="9">
        <v>19</v>
      </c>
      <c r="AD4" s="34">
        <v>20</v>
      </c>
    </row>
    <row r="5" spans="1:30" x14ac:dyDescent="0.3">
      <c r="A5" s="32">
        <v>1</v>
      </c>
      <c r="B5" s="32" t="s">
        <v>38</v>
      </c>
      <c r="C5" s="41">
        <v>0</v>
      </c>
      <c r="D5" s="19">
        <v>1</v>
      </c>
      <c r="E5" s="19">
        <v>-1</v>
      </c>
      <c r="F5" s="19">
        <v>-1</v>
      </c>
      <c r="G5" s="19">
        <v>1</v>
      </c>
      <c r="H5" s="19">
        <v>1</v>
      </c>
      <c r="I5" s="19">
        <v>1</v>
      </c>
      <c r="J5" s="35">
        <v>0</v>
      </c>
      <c r="K5" s="41">
        <v>6</v>
      </c>
      <c r="L5" s="19">
        <v>7</v>
      </c>
      <c r="M5" s="19">
        <v>7</v>
      </c>
      <c r="N5" s="19">
        <v>7</v>
      </c>
      <c r="O5" s="19">
        <v>7</v>
      </c>
      <c r="P5" s="19">
        <v>7</v>
      </c>
      <c r="Q5" s="19">
        <v>6</v>
      </c>
      <c r="R5" s="19">
        <v>7</v>
      </c>
      <c r="S5" s="19">
        <v>7</v>
      </c>
      <c r="T5" s="19">
        <v>6</v>
      </c>
      <c r="U5" s="19">
        <v>5</v>
      </c>
      <c r="V5" s="19">
        <v>6</v>
      </c>
      <c r="W5" s="19">
        <v>6</v>
      </c>
      <c r="X5" s="19">
        <v>6</v>
      </c>
      <c r="Y5" s="19">
        <v>6</v>
      </c>
      <c r="Z5" s="19">
        <v>7</v>
      </c>
      <c r="AA5" s="19">
        <v>2</v>
      </c>
      <c r="AB5" s="19">
        <v>6</v>
      </c>
      <c r="AC5" s="19">
        <v>5</v>
      </c>
      <c r="AD5" s="35">
        <v>7</v>
      </c>
    </row>
    <row r="6" spans="1:30" x14ac:dyDescent="0.3">
      <c r="A6" s="32">
        <v>2</v>
      </c>
      <c r="B6" s="32" t="s">
        <v>52</v>
      </c>
      <c r="C6" s="41">
        <v>-1</v>
      </c>
      <c r="D6" s="19">
        <v>-1</v>
      </c>
      <c r="E6" s="19">
        <v>-1</v>
      </c>
      <c r="F6" s="19">
        <v>-1</v>
      </c>
      <c r="G6" s="19">
        <v>1</v>
      </c>
      <c r="H6" s="19">
        <v>1</v>
      </c>
      <c r="I6" s="19">
        <v>1</v>
      </c>
      <c r="J6" s="35">
        <v>0</v>
      </c>
      <c r="K6" s="41">
        <v>3</v>
      </c>
      <c r="L6" s="19">
        <v>7</v>
      </c>
      <c r="M6" s="19">
        <v>7</v>
      </c>
      <c r="N6" s="19">
        <v>7</v>
      </c>
      <c r="O6" s="19">
        <v>7</v>
      </c>
      <c r="P6" s="19">
        <v>7</v>
      </c>
      <c r="Q6" s="19">
        <v>6</v>
      </c>
      <c r="R6" s="19">
        <v>6</v>
      </c>
      <c r="S6" s="19">
        <v>7</v>
      </c>
      <c r="T6" s="19">
        <v>6</v>
      </c>
      <c r="U6" s="19">
        <v>3</v>
      </c>
      <c r="V6" s="19">
        <v>6</v>
      </c>
      <c r="W6" s="19">
        <v>5</v>
      </c>
      <c r="X6" s="19">
        <v>6</v>
      </c>
      <c r="Y6" s="19">
        <v>7</v>
      </c>
      <c r="Z6" s="19">
        <v>7</v>
      </c>
      <c r="AA6" s="19">
        <v>6</v>
      </c>
      <c r="AB6" s="19">
        <v>7</v>
      </c>
      <c r="AC6" s="19">
        <v>7</v>
      </c>
      <c r="AD6" s="35">
        <v>7</v>
      </c>
    </row>
    <row r="7" spans="1:30" x14ac:dyDescent="0.3">
      <c r="A7" s="32">
        <v>3</v>
      </c>
      <c r="B7" s="32" t="s">
        <v>39</v>
      </c>
      <c r="C7" s="41">
        <v>1</v>
      </c>
      <c r="D7" s="19">
        <v>0</v>
      </c>
      <c r="E7" s="19">
        <v>0</v>
      </c>
      <c r="F7" s="19">
        <v>1</v>
      </c>
      <c r="G7" s="19">
        <v>1</v>
      </c>
      <c r="H7" s="19">
        <v>-1</v>
      </c>
      <c r="I7" s="19">
        <v>0</v>
      </c>
      <c r="J7" s="35">
        <v>1</v>
      </c>
      <c r="K7" s="41">
        <v>5</v>
      </c>
      <c r="L7" s="19">
        <v>6</v>
      </c>
      <c r="M7" s="19">
        <v>5</v>
      </c>
      <c r="N7" s="19">
        <v>7</v>
      </c>
      <c r="O7" s="19">
        <v>2</v>
      </c>
      <c r="P7" s="19">
        <v>3</v>
      </c>
      <c r="Q7" s="19">
        <v>5</v>
      </c>
      <c r="R7" s="19">
        <v>3</v>
      </c>
      <c r="S7" s="19">
        <v>3</v>
      </c>
      <c r="T7" s="19">
        <v>4</v>
      </c>
      <c r="U7" s="19">
        <v>5</v>
      </c>
      <c r="V7" s="19">
        <v>4</v>
      </c>
      <c r="W7" s="19">
        <v>6</v>
      </c>
      <c r="X7" s="19">
        <v>3</v>
      </c>
      <c r="Y7" s="19">
        <v>6</v>
      </c>
      <c r="Z7" s="19">
        <v>6</v>
      </c>
      <c r="AA7" s="19">
        <v>6</v>
      </c>
      <c r="AB7" s="19">
        <v>5</v>
      </c>
      <c r="AC7" s="19">
        <v>5</v>
      </c>
      <c r="AD7" s="35">
        <v>3</v>
      </c>
    </row>
    <row r="8" spans="1:30" x14ac:dyDescent="0.3">
      <c r="A8" s="32">
        <v>4</v>
      </c>
      <c r="B8" s="32" t="s">
        <v>31</v>
      </c>
      <c r="C8" s="41">
        <v>-1</v>
      </c>
      <c r="D8" s="19">
        <v>-1</v>
      </c>
      <c r="E8" s="19">
        <v>-1</v>
      </c>
      <c r="F8" s="19">
        <v>-1</v>
      </c>
      <c r="G8" s="19">
        <v>1</v>
      </c>
      <c r="H8" s="19">
        <v>-1</v>
      </c>
      <c r="I8" s="19">
        <v>0</v>
      </c>
      <c r="J8" s="35">
        <v>1</v>
      </c>
      <c r="K8" s="41">
        <v>2</v>
      </c>
      <c r="L8" s="19">
        <v>5</v>
      </c>
      <c r="M8" s="19">
        <v>5</v>
      </c>
      <c r="N8" s="19">
        <v>7</v>
      </c>
      <c r="O8" s="19">
        <v>5</v>
      </c>
      <c r="P8" s="19">
        <v>6</v>
      </c>
      <c r="Q8" s="19">
        <v>5</v>
      </c>
      <c r="R8" s="19">
        <v>6</v>
      </c>
      <c r="S8" s="19">
        <v>2</v>
      </c>
      <c r="T8" s="19">
        <v>2</v>
      </c>
      <c r="U8" s="19">
        <v>5</v>
      </c>
      <c r="V8" s="19">
        <v>4</v>
      </c>
      <c r="W8" s="19">
        <v>6</v>
      </c>
      <c r="X8" s="19">
        <v>5</v>
      </c>
      <c r="Y8" s="19">
        <v>7</v>
      </c>
      <c r="Z8" s="19">
        <v>6</v>
      </c>
      <c r="AA8" s="19">
        <v>2</v>
      </c>
      <c r="AB8" s="19">
        <v>6</v>
      </c>
      <c r="AC8" s="19">
        <v>7</v>
      </c>
      <c r="AD8" s="35">
        <v>3</v>
      </c>
    </row>
    <row r="9" spans="1:30" x14ac:dyDescent="0.3">
      <c r="A9" s="32">
        <v>5</v>
      </c>
      <c r="B9" s="32" t="s">
        <v>32</v>
      </c>
      <c r="C9" s="41">
        <v>-1</v>
      </c>
      <c r="D9" s="19">
        <v>-1</v>
      </c>
      <c r="E9" s="19">
        <v>1</v>
      </c>
      <c r="F9" s="19">
        <v>0</v>
      </c>
      <c r="G9" s="19">
        <v>1</v>
      </c>
      <c r="H9" s="19">
        <v>1</v>
      </c>
      <c r="I9" s="19">
        <v>-1</v>
      </c>
      <c r="J9" s="35">
        <v>-1</v>
      </c>
      <c r="K9" s="41">
        <v>3</v>
      </c>
      <c r="L9" s="19">
        <v>6</v>
      </c>
      <c r="M9" s="19">
        <v>1</v>
      </c>
      <c r="N9" s="19">
        <v>7</v>
      </c>
      <c r="O9" s="19">
        <v>1</v>
      </c>
      <c r="P9" s="19">
        <v>2</v>
      </c>
      <c r="Q9" s="19">
        <v>1</v>
      </c>
      <c r="R9" s="19">
        <v>3</v>
      </c>
      <c r="S9" s="19">
        <v>2</v>
      </c>
      <c r="T9" s="19">
        <v>1</v>
      </c>
      <c r="U9" s="19">
        <v>3</v>
      </c>
      <c r="V9" s="19">
        <v>3</v>
      </c>
      <c r="W9" s="19">
        <v>6</v>
      </c>
      <c r="X9" s="19">
        <v>4</v>
      </c>
      <c r="Y9" s="19">
        <v>2</v>
      </c>
      <c r="Z9" s="19">
        <v>2</v>
      </c>
      <c r="AA9" s="19">
        <v>6</v>
      </c>
      <c r="AB9" s="19">
        <v>3</v>
      </c>
      <c r="AC9" s="19">
        <v>2</v>
      </c>
      <c r="AD9" s="35">
        <v>2</v>
      </c>
    </row>
    <row r="10" spans="1:30" x14ac:dyDescent="0.3">
      <c r="A10" s="32">
        <v>6</v>
      </c>
      <c r="B10" s="32" t="s">
        <v>40</v>
      </c>
      <c r="C10" s="41">
        <v>0</v>
      </c>
      <c r="D10" s="19">
        <v>1</v>
      </c>
      <c r="E10" s="19">
        <v>-1</v>
      </c>
      <c r="F10" s="19">
        <v>-1</v>
      </c>
      <c r="G10" s="19">
        <v>-1</v>
      </c>
      <c r="H10" s="19">
        <v>-1</v>
      </c>
      <c r="I10" s="19">
        <v>-1</v>
      </c>
      <c r="J10" s="35">
        <v>-1</v>
      </c>
      <c r="K10" s="41">
        <v>1</v>
      </c>
      <c r="L10" s="19">
        <v>7</v>
      </c>
      <c r="M10" s="19">
        <v>1</v>
      </c>
      <c r="N10" s="19">
        <v>7</v>
      </c>
      <c r="O10" s="19">
        <v>1</v>
      </c>
      <c r="P10" s="19">
        <v>1</v>
      </c>
      <c r="Q10" s="19">
        <v>1</v>
      </c>
      <c r="R10" s="19">
        <v>5</v>
      </c>
      <c r="S10" s="19">
        <v>2</v>
      </c>
      <c r="T10" s="19">
        <v>3</v>
      </c>
      <c r="U10" s="19">
        <v>1</v>
      </c>
      <c r="V10" s="19">
        <v>3</v>
      </c>
      <c r="W10" s="19">
        <v>1</v>
      </c>
      <c r="X10" s="19">
        <v>2</v>
      </c>
      <c r="Y10" s="19">
        <v>2</v>
      </c>
      <c r="Z10" s="19">
        <v>1</v>
      </c>
      <c r="AA10" s="19">
        <v>2</v>
      </c>
      <c r="AB10" s="19">
        <v>3</v>
      </c>
      <c r="AC10" s="19">
        <v>2</v>
      </c>
      <c r="AD10" s="35">
        <v>2</v>
      </c>
    </row>
    <row r="11" spans="1:30" x14ac:dyDescent="0.3">
      <c r="A11" s="32">
        <v>7</v>
      </c>
      <c r="B11" s="32" t="s">
        <v>35</v>
      </c>
      <c r="C11" s="41">
        <v>1</v>
      </c>
      <c r="D11" s="19">
        <v>0</v>
      </c>
      <c r="E11" s="19">
        <v>0</v>
      </c>
      <c r="F11" s="19">
        <v>1</v>
      </c>
      <c r="G11" s="19">
        <v>1</v>
      </c>
      <c r="H11" s="19">
        <v>1</v>
      </c>
      <c r="I11" s="19">
        <v>-1</v>
      </c>
      <c r="J11" s="35">
        <v>-1</v>
      </c>
      <c r="K11" s="41">
        <v>1</v>
      </c>
      <c r="L11" s="19">
        <v>7</v>
      </c>
      <c r="M11" s="19">
        <v>1</v>
      </c>
      <c r="N11" s="19">
        <v>7</v>
      </c>
      <c r="O11" s="19">
        <v>1</v>
      </c>
      <c r="P11" s="19">
        <v>1</v>
      </c>
      <c r="Q11" s="19">
        <v>1</v>
      </c>
      <c r="R11" s="19">
        <v>3</v>
      </c>
      <c r="S11" s="19">
        <v>1</v>
      </c>
      <c r="T11" s="19">
        <v>2</v>
      </c>
      <c r="U11" s="19">
        <v>3</v>
      </c>
      <c r="V11" s="19">
        <v>3</v>
      </c>
      <c r="W11" s="19">
        <v>3</v>
      </c>
      <c r="X11" s="19">
        <v>2</v>
      </c>
      <c r="Y11" s="19">
        <v>2</v>
      </c>
      <c r="Z11" s="19">
        <v>6</v>
      </c>
      <c r="AA11" s="19">
        <v>2</v>
      </c>
      <c r="AB11" s="19">
        <v>4</v>
      </c>
      <c r="AC11" s="19">
        <v>1</v>
      </c>
      <c r="AD11" s="35">
        <v>5</v>
      </c>
    </row>
    <row r="12" spans="1:30" x14ac:dyDescent="0.3">
      <c r="A12" s="32">
        <v>8</v>
      </c>
      <c r="B12" s="32" t="s">
        <v>41</v>
      </c>
      <c r="C12" s="41">
        <v>1</v>
      </c>
      <c r="D12" s="19">
        <v>0</v>
      </c>
      <c r="E12" s="19">
        <v>-1</v>
      </c>
      <c r="F12" s="19">
        <v>-1</v>
      </c>
      <c r="G12" s="19">
        <v>1</v>
      </c>
      <c r="H12" s="19">
        <v>1</v>
      </c>
      <c r="I12" s="19">
        <v>0</v>
      </c>
      <c r="J12" s="35">
        <v>1</v>
      </c>
      <c r="K12" s="41">
        <v>6</v>
      </c>
      <c r="L12" s="19">
        <v>5</v>
      </c>
      <c r="M12" s="19">
        <v>2</v>
      </c>
      <c r="N12" s="19">
        <v>7</v>
      </c>
      <c r="O12" s="19">
        <v>2</v>
      </c>
      <c r="P12" s="19">
        <v>5</v>
      </c>
      <c r="Q12" s="19">
        <v>3</v>
      </c>
      <c r="R12" s="19">
        <v>6</v>
      </c>
      <c r="S12" s="19">
        <v>1</v>
      </c>
      <c r="T12" s="19">
        <v>1</v>
      </c>
      <c r="U12" s="19">
        <v>5</v>
      </c>
      <c r="V12" s="19">
        <v>5</v>
      </c>
      <c r="W12" s="19">
        <v>6</v>
      </c>
      <c r="X12" s="19">
        <v>3</v>
      </c>
      <c r="Y12" s="19">
        <v>5</v>
      </c>
      <c r="Z12" s="19">
        <v>6</v>
      </c>
      <c r="AA12" s="19">
        <v>4</v>
      </c>
      <c r="AB12" s="19">
        <v>6</v>
      </c>
      <c r="AC12" s="19">
        <v>5</v>
      </c>
      <c r="AD12" s="35">
        <v>5</v>
      </c>
    </row>
    <row r="13" spans="1:30" x14ac:dyDescent="0.3">
      <c r="A13" s="32">
        <v>9</v>
      </c>
      <c r="B13" s="32" t="s">
        <v>33</v>
      </c>
      <c r="C13" s="41">
        <v>-1</v>
      </c>
      <c r="D13" s="19">
        <v>-1</v>
      </c>
      <c r="E13" s="19">
        <v>0</v>
      </c>
      <c r="F13" s="19">
        <v>1</v>
      </c>
      <c r="G13" s="19">
        <v>-1</v>
      </c>
      <c r="H13" s="19">
        <v>1</v>
      </c>
      <c r="I13" s="19">
        <v>0</v>
      </c>
      <c r="J13" s="35">
        <v>1</v>
      </c>
      <c r="K13" s="41">
        <v>6</v>
      </c>
      <c r="L13" s="19">
        <v>5</v>
      </c>
      <c r="M13" s="19">
        <v>2</v>
      </c>
      <c r="N13" s="19">
        <v>6</v>
      </c>
      <c r="O13" s="19">
        <v>2</v>
      </c>
      <c r="P13" s="19">
        <v>1</v>
      </c>
      <c r="Q13" s="19">
        <v>2</v>
      </c>
      <c r="R13" s="19">
        <v>3</v>
      </c>
      <c r="S13" s="19">
        <v>2</v>
      </c>
      <c r="T13" s="19">
        <v>2</v>
      </c>
      <c r="U13" s="19">
        <v>4</v>
      </c>
      <c r="V13" s="19">
        <v>2</v>
      </c>
      <c r="W13" s="19">
        <v>1</v>
      </c>
      <c r="X13" s="19">
        <v>3</v>
      </c>
      <c r="Y13" s="19">
        <v>5</v>
      </c>
      <c r="Z13" s="19">
        <v>1</v>
      </c>
      <c r="AA13" s="19">
        <v>2</v>
      </c>
      <c r="AB13" s="19">
        <v>4</v>
      </c>
      <c r="AC13" s="19">
        <v>5</v>
      </c>
      <c r="AD13" s="35">
        <v>3</v>
      </c>
    </row>
    <row r="14" spans="1:30" x14ac:dyDescent="0.3">
      <c r="A14" s="32">
        <v>10</v>
      </c>
      <c r="B14" s="32" t="s">
        <v>42</v>
      </c>
      <c r="C14" s="41">
        <v>0</v>
      </c>
      <c r="D14" s="19">
        <v>1</v>
      </c>
      <c r="E14" s="19">
        <v>1</v>
      </c>
      <c r="F14" s="19">
        <v>0</v>
      </c>
      <c r="G14" s="19">
        <v>1</v>
      </c>
      <c r="H14" s="19">
        <v>1</v>
      </c>
      <c r="I14" s="19">
        <v>0</v>
      </c>
      <c r="J14" s="35">
        <v>1</v>
      </c>
      <c r="K14" s="41">
        <v>6</v>
      </c>
      <c r="L14" s="19">
        <v>3</v>
      </c>
      <c r="M14" s="19">
        <v>1</v>
      </c>
      <c r="N14" s="19">
        <v>7</v>
      </c>
      <c r="O14" s="19">
        <v>2</v>
      </c>
      <c r="P14" s="19">
        <v>5</v>
      </c>
      <c r="Q14" s="19">
        <v>5</v>
      </c>
      <c r="R14" s="19">
        <v>2</v>
      </c>
      <c r="S14" s="19">
        <v>3</v>
      </c>
      <c r="T14" s="19">
        <v>5</v>
      </c>
      <c r="U14" s="19">
        <v>6</v>
      </c>
      <c r="V14" s="19">
        <v>4</v>
      </c>
      <c r="W14" s="19">
        <v>6</v>
      </c>
      <c r="X14" s="19">
        <v>5</v>
      </c>
      <c r="Y14" s="19">
        <v>6</v>
      </c>
      <c r="Z14" s="19">
        <v>5</v>
      </c>
      <c r="AA14" s="19">
        <v>4</v>
      </c>
      <c r="AB14" s="19">
        <v>4</v>
      </c>
      <c r="AC14" s="19">
        <v>2</v>
      </c>
      <c r="AD14" s="35">
        <v>6</v>
      </c>
    </row>
    <row r="15" spans="1:30" x14ac:dyDescent="0.3">
      <c r="A15" s="32">
        <v>11</v>
      </c>
      <c r="B15" s="32" t="s">
        <v>34</v>
      </c>
      <c r="C15" s="41">
        <v>-1</v>
      </c>
      <c r="D15" s="19">
        <v>-1</v>
      </c>
      <c r="E15" s="19">
        <v>0</v>
      </c>
      <c r="F15" s="19">
        <v>1</v>
      </c>
      <c r="G15" s="19">
        <v>-1</v>
      </c>
      <c r="H15" s="19">
        <v>1</v>
      </c>
      <c r="I15" s="19">
        <v>1</v>
      </c>
      <c r="J15" s="35">
        <v>0</v>
      </c>
      <c r="K15" s="41">
        <v>7</v>
      </c>
      <c r="L15" s="19">
        <v>4</v>
      </c>
      <c r="M15" s="19">
        <v>7</v>
      </c>
      <c r="N15" s="19">
        <v>6</v>
      </c>
      <c r="O15" s="19">
        <v>7</v>
      </c>
      <c r="P15" s="19">
        <v>1</v>
      </c>
      <c r="Q15" s="19">
        <v>2</v>
      </c>
      <c r="R15" s="19">
        <v>6</v>
      </c>
      <c r="S15" s="19">
        <v>7</v>
      </c>
      <c r="T15" s="19">
        <v>7</v>
      </c>
      <c r="U15" s="19">
        <v>3</v>
      </c>
      <c r="V15" s="19">
        <v>6</v>
      </c>
      <c r="W15" s="19">
        <v>1</v>
      </c>
      <c r="X15" s="19">
        <v>6</v>
      </c>
      <c r="Y15" s="19">
        <v>6</v>
      </c>
      <c r="Z15" s="19">
        <v>4</v>
      </c>
      <c r="AA15" s="19">
        <v>2</v>
      </c>
      <c r="AB15" s="19">
        <v>6</v>
      </c>
      <c r="AC15" s="19">
        <v>5</v>
      </c>
      <c r="AD15" s="35">
        <v>5</v>
      </c>
    </row>
    <row r="16" spans="1:30" x14ac:dyDescent="0.3">
      <c r="A16" s="32">
        <v>12</v>
      </c>
      <c r="B16" s="32" t="s">
        <v>43</v>
      </c>
      <c r="C16" s="41">
        <v>0</v>
      </c>
      <c r="D16" s="19">
        <v>1</v>
      </c>
      <c r="E16" s="19">
        <v>0</v>
      </c>
      <c r="F16" s="19">
        <v>1</v>
      </c>
      <c r="G16" s="19">
        <v>1</v>
      </c>
      <c r="H16" s="19">
        <v>1</v>
      </c>
      <c r="I16" s="19">
        <v>-1</v>
      </c>
      <c r="J16" s="35">
        <v>-1</v>
      </c>
      <c r="K16" s="41">
        <v>4</v>
      </c>
      <c r="L16" s="19">
        <v>3</v>
      </c>
      <c r="M16" s="19">
        <v>1</v>
      </c>
      <c r="N16" s="19">
        <v>7</v>
      </c>
      <c r="O16" s="19">
        <v>1</v>
      </c>
      <c r="P16" s="19">
        <v>3</v>
      </c>
      <c r="Q16" s="19">
        <v>1</v>
      </c>
      <c r="R16" s="19">
        <v>6</v>
      </c>
      <c r="S16" s="19">
        <v>1</v>
      </c>
      <c r="T16" s="19">
        <v>3</v>
      </c>
      <c r="U16" s="19">
        <v>4</v>
      </c>
      <c r="V16" s="19">
        <v>3</v>
      </c>
      <c r="W16" s="19">
        <v>5</v>
      </c>
      <c r="X16" s="19">
        <v>4</v>
      </c>
      <c r="Y16" s="19">
        <v>3</v>
      </c>
      <c r="Z16" s="19">
        <v>5</v>
      </c>
      <c r="AA16" s="19">
        <v>4</v>
      </c>
      <c r="AB16" s="19">
        <v>3</v>
      </c>
      <c r="AC16" s="19">
        <v>1</v>
      </c>
      <c r="AD16" s="35">
        <v>2</v>
      </c>
    </row>
    <row r="17" spans="1:30" x14ac:dyDescent="0.3">
      <c r="A17" s="32">
        <v>13</v>
      </c>
      <c r="B17" s="32" t="s">
        <v>44</v>
      </c>
      <c r="C17" s="41">
        <v>1</v>
      </c>
      <c r="D17" s="19">
        <v>0</v>
      </c>
      <c r="E17" s="19">
        <v>-1</v>
      </c>
      <c r="F17" s="19">
        <v>-1</v>
      </c>
      <c r="G17" s="19">
        <v>-1</v>
      </c>
      <c r="H17" s="19">
        <v>1</v>
      </c>
      <c r="I17" s="19">
        <v>-1</v>
      </c>
      <c r="J17" s="35">
        <v>-1</v>
      </c>
      <c r="K17" s="41">
        <v>1</v>
      </c>
      <c r="L17" s="19">
        <v>5</v>
      </c>
      <c r="M17" s="19">
        <v>1</v>
      </c>
      <c r="N17" s="19">
        <v>6</v>
      </c>
      <c r="O17" s="19">
        <v>1</v>
      </c>
      <c r="P17" s="19">
        <v>2</v>
      </c>
      <c r="Q17" s="19">
        <v>1</v>
      </c>
      <c r="R17" s="19">
        <v>2</v>
      </c>
      <c r="S17" s="19">
        <v>1</v>
      </c>
      <c r="T17" s="19">
        <v>3</v>
      </c>
      <c r="U17" s="19">
        <v>4</v>
      </c>
      <c r="V17" s="19">
        <v>3</v>
      </c>
      <c r="W17" s="19">
        <v>1</v>
      </c>
      <c r="X17" s="19">
        <v>2</v>
      </c>
      <c r="Y17" s="19">
        <v>1</v>
      </c>
      <c r="Z17" s="19">
        <v>2</v>
      </c>
      <c r="AA17" s="19">
        <v>3</v>
      </c>
      <c r="AB17" s="19">
        <v>7</v>
      </c>
      <c r="AC17" s="19">
        <v>2</v>
      </c>
      <c r="AD17" s="35">
        <v>2</v>
      </c>
    </row>
    <row r="18" spans="1:30" x14ac:dyDescent="0.3">
      <c r="A18" s="32">
        <v>14</v>
      </c>
      <c r="B18" s="32" t="s">
        <v>45</v>
      </c>
      <c r="C18" s="41">
        <v>1</v>
      </c>
      <c r="D18" s="19">
        <v>0</v>
      </c>
      <c r="E18" s="19">
        <v>1</v>
      </c>
      <c r="F18" s="19">
        <v>0</v>
      </c>
      <c r="G18" s="19">
        <v>1</v>
      </c>
      <c r="H18" s="19">
        <v>1</v>
      </c>
      <c r="I18" s="19">
        <v>1</v>
      </c>
      <c r="J18" s="35">
        <v>0</v>
      </c>
      <c r="K18" s="41">
        <v>6</v>
      </c>
      <c r="L18" s="19">
        <v>6</v>
      </c>
      <c r="M18" s="19">
        <v>2</v>
      </c>
      <c r="N18" s="19">
        <v>7</v>
      </c>
      <c r="O18" s="19">
        <v>7</v>
      </c>
      <c r="P18" s="19">
        <v>2</v>
      </c>
      <c r="Q18" s="19">
        <v>5</v>
      </c>
      <c r="R18" s="19">
        <v>5</v>
      </c>
      <c r="S18" s="19">
        <v>7</v>
      </c>
      <c r="T18" s="19">
        <v>1</v>
      </c>
      <c r="U18" s="19">
        <v>6</v>
      </c>
      <c r="V18" s="19">
        <v>5</v>
      </c>
      <c r="W18" s="19">
        <v>6</v>
      </c>
      <c r="X18" s="19">
        <v>3</v>
      </c>
      <c r="Y18" s="19">
        <v>4</v>
      </c>
      <c r="Z18" s="19">
        <v>3</v>
      </c>
      <c r="AA18" s="19">
        <v>4</v>
      </c>
      <c r="AB18" s="19">
        <v>4</v>
      </c>
      <c r="AC18" s="19">
        <v>2</v>
      </c>
      <c r="AD18" s="35">
        <v>6</v>
      </c>
    </row>
    <row r="19" spans="1:30" x14ac:dyDescent="0.3">
      <c r="A19" s="32">
        <v>15</v>
      </c>
      <c r="B19" s="32" t="s">
        <v>46</v>
      </c>
      <c r="C19" s="41">
        <v>0</v>
      </c>
      <c r="D19" s="19">
        <v>1</v>
      </c>
      <c r="E19" s="19">
        <v>0</v>
      </c>
      <c r="F19" s="19">
        <v>1</v>
      </c>
      <c r="G19" s="19">
        <v>1</v>
      </c>
      <c r="H19" s="19">
        <v>-1</v>
      </c>
      <c r="I19" s="19">
        <v>1</v>
      </c>
      <c r="J19" s="35">
        <v>0</v>
      </c>
      <c r="K19" s="41">
        <v>6</v>
      </c>
      <c r="L19" s="19">
        <v>6</v>
      </c>
      <c r="M19" s="19">
        <v>7</v>
      </c>
      <c r="N19" s="19">
        <v>7</v>
      </c>
      <c r="O19" s="19">
        <v>4</v>
      </c>
      <c r="P19" s="19">
        <v>7</v>
      </c>
      <c r="Q19" s="19">
        <v>7</v>
      </c>
      <c r="R19" s="19">
        <v>7</v>
      </c>
      <c r="S19" s="19">
        <v>7</v>
      </c>
      <c r="T19" s="19">
        <v>7</v>
      </c>
      <c r="U19" s="19">
        <v>7</v>
      </c>
      <c r="V19" s="19">
        <v>5</v>
      </c>
      <c r="W19" s="19">
        <v>7</v>
      </c>
      <c r="X19" s="19">
        <v>6</v>
      </c>
      <c r="Y19" s="19">
        <v>7</v>
      </c>
      <c r="Z19" s="19">
        <v>7</v>
      </c>
      <c r="AA19" s="19">
        <v>6</v>
      </c>
      <c r="AB19" s="19">
        <v>4</v>
      </c>
      <c r="AC19" s="19">
        <v>7</v>
      </c>
      <c r="AD19" s="35">
        <v>7</v>
      </c>
    </row>
    <row r="20" spans="1:30" x14ac:dyDescent="0.3">
      <c r="A20" s="32">
        <v>16</v>
      </c>
      <c r="B20" s="32" t="s">
        <v>47</v>
      </c>
      <c r="C20" s="41">
        <v>1</v>
      </c>
      <c r="D20" s="19">
        <v>0</v>
      </c>
      <c r="E20" s="19">
        <v>1</v>
      </c>
      <c r="F20" s="19">
        <v>0</v>
      </c>
      <c r="G20" s="19">
        <v>-1</v>
      </c>
      <c r="H20" s="19">
        <v>-1</v>
      </c>
      <c r="I20" s="19">
        <v>1</v>
      </c>
      <c r="J20" s="35">
        <v>0</v>
      </c>
      <c r="K20" s="41">
        <v>6</v>
      </c>
      <c r="L20" s="19">
        <v>7</v>
      </c>
      <c r="M20" s="19">
        <v>7</v>
      </c>
      <c r="N20" s="19">
        <v>6</v>
      </c>
      <c r="O20" s="19">
        <v>5</v>
      </c>
      <c r="P20" s="19">
        <v>1</v>
      </c>
      <c r="Q20" s="19">
        <v>3</v>
      </c>
      <c r="R20" s="19">
        <v>4</v>
      </c>
      <c r="S20" s="19">
        <v>7</v>
      </c>
      <c r="T20" s="19">
        <v>2</v>
      </c>
      <c r="U20" s="19">
        <v>6</v>
      </c>
      <c r="V20" s="19">
        <v>5</v>
      </c>
      <c r="W20" s="19">
        <v>1</v>
      </c>
      <c r="X20" s="19">
        <v>4</v>
      </c>
      <c r="Y20" s="19">
        <v>5</v>
      </c>
      <c r="Z20" s="19">
        <v>1</v>
      </c>
      <c r="AA20" s="19">
        <v>1</v>
      </c>
      <c r="AB20" s="19">
        <v>4</v>
      </c>
      <c r="AC20" s="19">
        <v>5</v>
      </c>
      <c r="AD20" s="35">
        <v>3</v>
      </c>
    </row>
    <row r="21" spans="1:30" x14ac:dyDescent="0.3">
      <c r="A21" s="32">
        <v>17</v>
      </c>
      <c r="B21" s="32" t="s">
        <v>48</v>
      </c>
      <c r="C21" s="41">
        <v>0</v>
      </c>
      <c r="D21" s="19">
        <v>1</v>
      </c>
      <c r="E21" s="19">
        <v>1</v>
      </c>
      <c r="F21" s="19">
        <v>0</v>
      </c>
      <c r="G21" s="19">
        <v>-1</v>
      </c>
      <c r="H21" s="19">
        <v>1</v>
      </c>
      <c r="I21" s="19">
        <v>0</v>
      </c>
      <c r="J21" s="35">
        <v>1</v>
      </c>
      <c r="K21" s="41">
        <v>6</v>
      </c>
      <c r="L21" s="19">
        <v>4</v>
      </c>
      <c r="M21" s="19">
        <v>7</v>
      </c>
      <c r="N21" s="19">
        <v>6</v>
      </c>
      <c r="O21" s="19">
        <v>2</v>
      </c>
      <c r="P21" s="19">
        <v>1</v>
      </c>
      <c r="Q21" s="19">
        <v>1</v>
      </c>
      <c r="R21" s="19">
        <v>2</v>
      </c>
      <c r="S21" s="19">
        <v>3</v>
      </c>
      <c r="T21" s="19">
        <v>6</v>
      </c>
      <c r="U21" s="19">
        <v>3</v>
      </c>
      <c r="V21" s="19">
        <v>4</v>
      </c>
      <c r="W21" s="19">
        <v>1</v>
      </c>
      <c r="X21" s="19">
        <v>6</v>
      </c>
      <c r="Y21" s="19">
        <v>2</v>
      </c>
      <c r="Z21" s="19">
        <v>2</v>
      </c>
      <c r="AA21" s="19">
        <v>4</v>
      </c>
      <c r="AB21" s="19">
        <v>5</v>
      </c>
      <c r="AC21" s="19">
        <v>2</v>
      </c>
      <c r="AD21" s="35">
        <v>4</v>
      </c>
    </row>
    <row r="22" spans="1:30" ht="14.5" thickBot="1" x14ac:dyDescent="0.35">
      <c r="A22" s="33">
        <v>18</v>
      </c>
      <c r="B22" s="33" t="s">
        <v>36</v>
      </c>
      <c r="C22" s="42">
        <v>-1</v>
      </c>
      <c r="D22" s="36">
        <v>-1</v>
      </c>
      <c r="E22" s="36">
        <v>1</v>
      </c>
      <c r="F22" s="36">
        <v>0</v>
      </c>
      <c r="G22" s="36">
        <v>1</v>
      </c>
      <c r="H22" s="36">
        <v>-1</v>
      </c>
      <c r="I22" s="36">
        <v>-1</v>
      </c>
      <c r="J22" s="37">
        <v>-1</v>
      </c>
      <c r="K22" s="42">
        <v>1</v>
      </c>
      <c r="L22" s="36">
        <v>7</v>
      </c>
      <c r="M22" s="36">
        <v>1</v>
      </c>
      <c r="N22" s="36">
        <v>7</v>
      </c>
      <c r="O22" s="36">
        <v>1</v>
      </c>
      <c r="P22" s="36">
        <v>1</v>
      </c>
      <c r="Q22" s="36">
        <v>1</v>
      </c>
      <c r="R22" s="36">
        <v>2</v>
      </c>
      <c r="S22" s="36">
        <v>2</v>
      </c>
      <c r="T22" s="36">
        <v>2</v>
      </c>
      <c r="U22" s="36">
        <v>5</v>
      </c>
      <c r="V22" s="36">
        <v>3</v>
      </c>
      <c r="W22" s="36">
        <v>5</v>
      </c>
      <c r="X22" s="36">
        <v>2</v>
      </c>
      <c r="Y22" s="36">
        <v>3</v>
      </c>
      <c r="Z22" s="36">
        <v>2</v>
      </c>
      <c r="AA22" s="36">
        <v>6</v>
      </c>
      <c r="AB22" s="36">
        <v>3</v>
      </c>
      <c r="AC22" s="36">
        <v>2</v>
      </c>
      <c r="AD22" s="37">
        <v>2</v>
      </c>
    </row>
    <row r="23" spans="1:30" ht="14.5" thickBot="1" x14ac:dyDescent="0.35"/>
    <row r="24" spans="1:30" ht="15" thickBot="1" x14ac:dyDescent="0.4">
      <c r="G24" s="20" t="s">
        <v>97</v>
      </c>
      <c r="H24" s="141" t="s">
        <v>13</v>
      </c>
      <c r="I24" s="123" t="s">
        <v>8</v>
      </c>
      <c r="J24" s="44">
        <v>65</v>
      </c>
      <c r="K24" s="45">
        <v>-5.5555555555555573E-2</v>
      </c>
      <c r="L24" s="46">
        <v>0.44444444444444436</v>
      </c>
      <c r="M24" s="46">
        <v>-0.61111111111111116</v>
      </c>
      <c r="N24" s="46">
        <v>-5.5555555555555518E-2</v>
      </c>
      <c r="O24" s="46">
        <v>-0.2222222222222224</v>
      </c>
      <c r="P24" s="46">
        <v>-0.77777777777777724</v>
      </c>
      <c r="Q24" s="46">
        <v>-0.1111111111111111</v>
      </c>
      <c r="R24" s="46">
        <v>-0.50000000000000022</v>
      </c>
      <c r="S24" s="46">
        <v>-0.27777777777777829</v>
      </c>
      <c r="T24" s="46">
        <v>-1.333333333333333</v>
      </c>
      <c r="U24" s="46">
        <v>0.50000000000000011</v>
      </c>
      <c r="V24" s="46">
        <v>5.5555555555555518E-2</v>
      </c>
      <c r="W24" s="46">
        <v>-0.22222222222222218</v>
      </c>
      <c r="X24" s="46">
        <v>-1.1666666666666667</v>
      </c>
      <c r="Y24" s="46">
        <v>-0.55555555555555569</v>
      </c>
      <c r="Z24" s="46">
        <v>-5.5555555555554921E-2</v>
      </c>
      <c r="AA24" s="46">
        <v>-0.33333333333333348</v>
      </c>
      <c r="AB24" s="46">
        <v>0.33333333333333298</v>
      </c>
      <c r="AC24" s="46">
        <v>-0.38888888888888901</v>
      </c>
      <c r="AD24" s="47">
        <v>-0.11111111111111106</v>
      </c>
    </row>
    <row r="25" spans="1:30" ht="15" thickBot="1" x14ac:dyDescent="0.4">
      <c r="A25" s="106" t="s">
        <v>107</v>
      </c>
      <c r="B25" s="116" t="s">
        <v>9</v>
      </c>
      <c r="C25" s="117" t="s">
        <v>61</v>
      </c>
      <c r="D25" s="118" t="s">
        <v>62</v>
      </c>
      <c r="G25" s="20"/>
      <c r="H25" s="142"/>
      <c r="I25" s="139"/>
      <c r="J25" s="2">
        <v>75</v>
      </c>
      <c r="K25" s="20">
        <v>0.61111111111111127</v>
      </c>
      <c r="L25" s="27">
        <v>-0.55555555555555569</v>
      </c>
      <c r="M25" s="27">
        <v>0.38888888888888906</v>
      </c>
      <c r="N25" s="27">
        <v>0.11111111111111113</v>
      </c>
      <c r="O25" s="27">
        <v>-0.38888888888888878</v>
      </c>
      <c r="P25" s="27">
        <v>0.88888888888888884</v>
      </c>
      <c r="Q25" s="27">
        <v>0.3888888888888889</v>
      </c>
      <c r="R25" s="27">
        <v>0.50000000000000044</v>
      </c>
      <c r="S25" s="27">
        <v>0.22222222222222249</v>
      </c>
      <c r="T25" s="27">
        <v>1.5000000000000002</v>
      </c>
      <c r="U25" s="27">
        <v>6.4098756212785473E-17</v>
      </c>
      <c r="V25" s="27">
        <v>5.5555555555555386E-2</v>
      </c>
      <c r="W25" s="27">
        <v>0.27777777777777757</v>
      </c>
      <c r="X25" s="27">
        <v>0.83333333333333326</v>
      </c>
      <c r="Y25" s="27">
        <v>-5.5555555555555615E-2</v>
      </c>
      <c r="Z25" s="27">
        <v>0.44444444444444442</v>
      </c>
      <c r="AA25" s="27">
        <v>9.6148134319178215E-17</v>
      </c>
      <c r="AB25" s="27">
        <v>-0.50000000000000011</v>
      </c>
      <c r="AC25" s="27">
        <v>-0.55555555555555558</v>
      </c>
      <c r="AD25" s="48">
        <v>0.55555555555555614</v>
      </c>
    </row>
    <row r="26" spans="1:30" ht="14.5" x14ac:dyDescent="0.35">
      <c r="B26" s="119" t="s">
        <v>108</v>
      </c>
      <c r="C26" s="68">
        <v>1</v>
      </c>
      <c r="D26" s="115">
        <v>0</v>
      </c>
      <c r="G26" s="20"/>
      <c r="H26" s="142"/>
      <c r="I26" s="139" t="s">
        <v>9</v>
      </c>
      <c r="J26" s="2" t="s">
        <v>6</v>
      </c>
      <c r="K26" s="20">
        <v>0.44444444444444425</v>
      </c>
      <c r="L26" s="27">
        <v>-5.5555555555555365E-2</v>
      </c>
      <c r="M26" s="27">
        <v>-0.44444444444444503</v>
      </c>
      <c r="N26" s="27">
        <v>-5.555555555555558E-2</v>
      </c>
      <c r="O26" s="27">
        <v>-0.22222222222222235</v>
      </c>
      <c r="P26" s="27">
        <v>-1.1111111111111114</v>
      </c>
      <c r="Q26" s="27">
        <v>-0.44444444444444448</v>
      </c>
      <c r="R26" s="27">
        <v>-1.3333333333333337</v>
      </c>
      <c r="S26" s="27">
        <v>0.38888888888888923</v>
      </c>
      <c r="T26" s="27">
        <v>-0.66666666666666685</v>
      </c>
      <c r="U26" s="27">
        <v>0.50000000000000011</v>
      </c>
      <c r="V26" s="27">
        <v>-0.11111111111111101</v>
      </c>
      <c r="W26" s="27">
        <v>0.1111111111111112</v>
      </c>
      <c r="X26" s="27">
        <v>-2.4671622769447919E-16</v>
      </c>
      <c r="Y26" s="27">
        <v>-0.72222222222222243</v>
      </c>
      <c r="Z26" s="27">
        <v>-1.555555555555556</v>
      </c>
      <c r="AA26" s="27">
        <v>0.50000000000000033</v>
      </c>
      <c r="AB26" s="27">
        <v>-0.83333333333333337</v>
      </c>
      <c r="AC26" s="27">
        <v>-1.2222222222222223</v>
      </c>
      <c r="AD26" s="48">
        <v>-0.27777777777777796</v>
      </c>
    </row>
    <row r="27" spans="1:30" ht="14.5" x14ac:dyDescent="0.35">
      <c r="B27" s="110" t="s">
        <v>109</v>
      </c>
      <c r="C27" s="1">
        <v>0</v>
      </c>
      <c r="D27" s="79">
        <v>1</v>
      </c>
      <c r="G27" s="20"/>
      <c r="H27" s="142"/>
      <c r="I27" s="139"/>
      <c r="J27" s="2" t="s">
        <v>7</v>
      </c>
      <c r="K27" s="20">
        <v>0.61111111111111083</v>
      </c>
      <c r="L27" s="27">
        <v>-0.38888888888888884</v>
      </c>
      <c r="M27" s="27">
        <v>0.22222222222222215</v>
      </c>
      <c r="N27" s="27">
        <v>-5.5555555555555476E-2</v>
      </c>
      <c r="O27" s="27">
        <v>-0.38888888888888895</v>
      </c>
      <c r="P27" s="27">
        <v>-0.44444444444444386</v>
      </c>
      <c r="Q27" s="27">
        <v>-0.11111111111111105</v>
      </c>
      <c r="R27" s="27">
        <v>0.33333333333333276</v>
      </c>
      <c r="S27" s="27">
        <v>-0.11111111111111174</v>
      </c>
      <c r="T27" s="27">
        <v>0.66666666666666663</v>
      </c>
      <c r="U27" s="27">
        <v>-1.2819751242557092E-16</v>
      </c>
      <c r="V27" s="27">
        <v>-0.2777777777777779</v>
      </c>
      <c r="W27" s="27">
        <v>-0.22222222222222221</v>
      </c>
      <c r="X27" s="27">
        <v>1.3003506761940474E-16</v>
      </c>
      <c r="Y27" s="27">
        <v>0.4444444444444447</v>
      </c>
      <c r="Z27" s="27">
        <v>0.77777777777777835</v>
      </c>
      <c r="AA27" s="27">
        <v>-2.5639502485114184E-16</v>
      </c>
      <c r="AB27" s="27">
        <v>-0.33333333333333304</v>
      </c>
      <c r="AC27" s="27">
        <v>0.27777777777777751</v>
      </c>
      <c r="AD27" s="48">
        <v>5.5555555555555698E-2</v>
      </c>
    </row>
    <row r="28" spans="1:30" ht="15" thickBot="1" x14ac:dyDescent="0.4">
      <c r="B28" s="111" t="s">
        <v>55</v>
      </c>
      <c r="C28" s="73">
        <v>-1</v>
      </c>
      <c r="D28" s="105">
        <v>-1</v>
      </c>
      <c r="G28" s="20"/>
      <c r="H28" s="142"/>
      <c r="I28" s="30" t="s">
        <v>10</v>
      </c>
      <c r="J28" s="2">
        <v>120</v>
      </c>
      <c r="K28" s="20">
        <v>-0.20833333333333329</v>
      </c>
      <c r="L28" s="27">
        <v>0.16666666666666682</v>
      </c>
      <c r="M28" s="27">
        <v>-0.41666666666666657</v>
      </c>
      <c r="N28" s="27">
        <v>0.41666666666666663</v>
      </c>
      <c r="O28" s="27">
        <v>0.16666666666666688</v>
      </c>
      <c r="P28" s="27">
        <v>1.4583333333333339</v>
      </c>
      <c r="Q28" s="27">
        <v>1.0833333333333333</v>
      </c>
      <c r="R28" s="27">
        <v>0.50000000000000033</v>
      </c>
      <c r="S28" s="27">
        <v>-4.166666666666663E-2</v>
      </c>
      <c r="T28" s="27">
        <v>-0.24999999999999969</v>
      </c>
      <c r="U28" s="27">
        <v>0.625</v>
      </c>
      <c r="V28" s="27">
        <v>0.20833333333333337</v>
      </c>
      <c r="W28" s="27">
        <v>2.2916666666666665</v>
      </c>
      <c r="X28" s="27">
        <v>0.12499999999999996</v>
      </c>
      <c r="Y28" s="27">
        <v>0.66666666666666674</v>
      </c>
      <c r="Z28" s="27">
        <v>1.6666666666666667</v>
      </c>
      <c r="AA28" s="27">
        <v>0.99999999999999978</v>
      </c>
      <c r="AB28" s="27">
        <v>-0.12500000000000003</v>
      </c>
      <c r="AC28" s="27">
        <v>0.16666666666666699</v>
      </c>
      <c r="AD28" s="48">
        <v>0.70833333333333304</v>
      </c>
    </row>
    <row r="29" spans="1:30" ht="15" thickBot="1" x14ac:dyDescent="0.4">
      <c r="B29" s="78"/>
      <c r="C29" s="1"/>
      <c r="D29" s="79"/>
      <c r="G29" s="20"/>
      <c r="H29" s="142"/>
      <c r="I29" s="30" t="s">
        <v>54</v>
      </c>
      <c r="J29" s="2" t="s">
        <v>51</v>
      </c>
      <c r="K29" s="20">
        <v>0.54166666666666674</v>
      </c>
      <c r="L29" s="27">
        <v>-0.58333333333333315</v>
      </c>
      <c r="M29" s="27">
        <v>-0.54166666666666663</v>
      </c>
      <c r="N29" s="27">
        <v>-8.333333333333337E-2</v>
      </c>
      <c r="O29" s="27">
        <v>0.16666666666666677</v>
      </c>
      <c r="P29" s="27">
        <v>-4.1666666666666755E-2</v>
      </c>
      <c r="Q29" s="27">
        <v>-0.41666666666666685</v>
      </c>
      <c r="R29" s="27">
        <v>-0.12499999999999986</v>
      </c>
      <c r="S29" s="27">
        <v>-0.16666666666666649</v>
      </c>
      <c r="T29" s="27">
        <v>0.12499999999999982</v>
      </c>
      <c r="U29" s="27">
        <v>-0.37499999999999994</v>
      </c>
      <c r="V29" s="27">
        <v>8.3333333333333329E-2</v>
      </c>
      <c r="W29" s="27">
        <v>-0.20833333333333337</v>
      </c>
      <c r="X29" s="27">
        <v>0.25000000000000006</v>
      </c>
      <c r="Y29" s="27">
        <v>-0.45833333333333331</v>
      </c>
      <c r="Z29" s="27">
        <v>0.16666666666666644</v>
      </c>
      <c r="AA29" s="27">
        <v>-0.12500000000000006</v>
      </c>
      <c r="AB29" s="27">
        <v>0.375</v>
      </c>
      <c r="AC29" s="27">
        <v>-0.70833333333333326</v>
      </c>
      <c r="AD29" s="48">
        <v>0.58333333333333337</v>
      </c>
    </row>
    <row r="30" spans="1:30" ht="14.5" x14ac:dyDescent="0.35">
      <c r="B30" s="112" t="s">
        <v>63</v>
      </c>
      <c r="C30" s="113" t="s">
        <v>64</v>
      </c>
      <c r="D30" s="114" t="s">
        <v>65</v>
      </c>
      <c r="G30" s="20"/>
      <c r="H30" s="142"/>
      <c r="I30" s="139" t="s">
        <v>12</v>
      </c>
      <c r="J30" s="12">
        <v>4000</v>
      </c>
      <c r="K30" s="20">
        <v>1.4444444444444444</v>
      </c>
      <c r="L30" s="27">
        <v>0.61111111111111138</v>
      </c>
      <c r="M30" s="27">
        <v>2.5555555555555554</v>
      </c>
      <c r="N30" s="27">
        <v>-5.5555555555555552E-2</v>
      </c>
      <c r="O30" s="27">
        <v>2.9444444444444451</v>
      </c>
      <c r="P30" s="27">
        <v>1.0555555555555562</v>
      </c>
      <c r="Q30" s="27">
        <v>1.7222222222222225</v>
      </c>
      <c r="R30" s="27">
        <v>1.5</v>
      </c>
      <c r="S30" s="27">
        <v>3.3888888888888897</v>
      </c>
      <c r="T30" s="27">
        <v>1.3333333333333333</v>
      </c>
      <c r="U30" s="27">
        <v>0.66666666666666585</v>
      </c>
      <c r="V30" s="27">
        <v>1.3888888888888893</v>
      </c>
      <c r="W30" s="27">
        <v>0.27777777777777746</v>
      </c>
      <c r="X30" s="27">
        <v>1.1666666666666667</v>
      </c>
      <c r="Y30" s="27">
        <v>1.4444444444444438</v>
      </c>
      <c r="Z30" s="27">
        <v>0.77777777777777735</v>
      </c>
      <c r="AA30" s="27">
        <v>-0.16666666666666666</v>
      </c>
      <c r="AB30" s="27">
        <v>0.5</v>
      </c>
      <c r="AC30" s="27">
        <v>1.4444444444444442</v>
      </c>
      <c r="AD30" s="48">
        <v>1.7222222222222217</v>
      </c>
    </row>
    <row r="31" spans="1:30" ht="15" thickBot="1" x14ac:dyDescent="0.4">
      <c r="B31" s="110">
        <v>65</v>
      </c>
      <c r="C31" s="1">
        <v>1</v>
      </c>
      <c r="D31" s="79">
        <v>0</v>
      </c>
      <c r="G31" s="20"/>
      <c r="H31" s="143"/>
      <c r="I31" s="140"/>
      <c r="J31" s="49">
        <v>6000</v>
      </c>
      <c r="K31" s="21">
        <v>0.94444444444444409</v>
      </c>
      <c r="L31" s="28">
        <v>-0.88888888888888895</v>
      </c>
      <c r="M31" s="28">
        <v>5.5555555555555497E-2</v>
      </c>
      <c r="N31" s="28">
        <v>-5.5555555555555559E-2</v>
      </c>
      <c r="O31" s="28">
        <v>-0.72222222222222254</v>
      </c>
      <c r="P31" s="28">
        <v>0.38888888888888878</v>
      </c>
      <c r="Q31" s="28">
        <v>0.38888888888888851</v>
      </c>
      <c r="R31" s="28">
        <v>-0.66666666666666685</v>
      </c>
      <c r="S31" s="28">
        <v>-1.2777777777777777</v>
      </c>
      <c r="T31" s="28">
        <v>-0.16666666666666635</v>
      </c>
      <c r="U31" s="28">
        <v>0.33333333333333326</v>
      </c>
      <c r="V31" s="28">
        <v>-0.27777777777777785</v>
      </c>
      <c r="W31" s="28">
        <v>0.27777777777777773</v>
      </c>
      <c r="X31" s="28">
        <v>0.16666666666666657</v>
      </c>
      <c r="Y31" s="28">
        <v>0.77777777777777724</v>
      </c>
      <c r="Z31" s="28">
        <v>0.2777777777777784</v>
      </c>
      <c r="AA31" s="28">
        <v>-7.4014868308343753E-17</v>
      </c>
      <c r="AB31" s="28">
        <v>0.33333333333333337</v>
      </c>
      <c r="AC31" s="28">
        <v>0.61111111111111083</v>
      </c>
      <c r="AD31" s="50">
        <v>-0.1111111111111111</v>
      </c>
    </row>
    <row r="32" spans="1:30" x14ac:dyDescent="0.3">
      <c r="B32" s="110">
        <v>75</v>
      </c>
      <c r="C32" s="1">
        <v>0</v>
      </c>
      <c r="D32" s="79">
        <v>1</v>
      </c>
    </row>
    <row r="33" spans="1:32" ht="14.5" thickBot="1" x14ac:dyDescent="0.35">
      <c r="A33" s="5"/>
      <c r="B33" s="111">
        <v>85</v>
      </c>
      <c r="C33" s="73">
        <v>-1</v>
      </c>
      <c r="D33" s="105">
        <v>-1</v>
      </c>
      <c r="E33" s="5"/>
      <c r="F33" s="5"/>
      <c r="G33" s="5"/>
      <c r="H33" s="5"/>
      <c r="I33" s="5"/>
      <c r="J33" s="5"/>
    </row>
    <row r="34" spans="1:32" ht="14.5" thickBot="1" x14ac:dyDescent="0.35">
      <c r="B34" s="78"/>
      <c r="C34" s="1"/>
      <c r="D34" s="79"/>
      <c r="H34" s="141" t="s">
        <v>60</v>
      </c>
      <c r="I34" s="51" t="s">
        <v>8</v>
      </c>
      <c r="J34" s="52">
        <v>85</v>
      </c>
      <c r="K34" s="53">
        <f>-1*(K24+K25)</f>
        <v>-0.55555555555555569</v>
      </c>
      <c r="L34" s="53">
        <f t="shared" ref="L34:AD34" si="0">-1*(L24+L25)</f>
        <v>0.11111111111111133</v>
      </c>
      <c r="M34" s="53">
        <f t="shared" si="0"/>
        <v>0.2222222222222221</v>
      </c>
      <c r="N34" s="53">
        <f t="shared" si="0"/>
        <v>-5.5555555555555615E-2</v>
      </c>
      <c r="O34" s="53">
        <f t="shared" si="0"/>
        <v>0.61111111111111116</v>
      </c>
      <c r="P34" s="53">
        <f t="shared" si="0"/>
        <v>-0.1111111111111116</v>
      </c>
      <c r="Q34" s="53">
        <f t="shared" si="0"/>
        <v>-0.27777777777777779</v>
      </c>
      <c r="R34" s="53">
        <f t="shared" si="0"/>
        <v>-2.2204460492503131E-16</v>
      </c>
      <c r="S34" s="53">
        <f t="shared" si="0"/>
        <v>5.5555555555555802E-2</v>
      </c>
      <c r="T34" s="53">
        <f t="shared" si="0"/>
        <v>-0.16666666666666718</v>
      </c>
      <c r="U34" s="53">
        <f t="shared" si="0"/>
        <v>-0.50000000000000022</v>
      </c>
      <c r="V34" s="53">
        <f t="shared" si="0"/>
        <v>-0.11111111111111091</v>
      </c>
      <c r="W34" s="53">
        <f t="shared" si="0"/>
        <v>-5.5555555555555386E-2</v>
      </c>
      <c r="X34" s="53">
        <f t="shared" si="0"/>
        <v>0.33333333333333348</v>
      </c>
      <c r="Y34" s="53">
        <f t="shared" si="0"/>
        <v>0.61111111111111127</v>
      </c>
      <c r="Z34" s="53">
        <f t="shared" si="0"/>
        <v>-0.38888888888888951</v>
      </c>
      <c r="AA34" s="53">
        <f t="shared" si="0"/>
        <v>0.33333333333333337</v>
      </c>
      <c r="AB34" s="53">
        <f t="shared" si="0"/>
        <v>0.16666666666666713</v>
      </c>
      <c r="AC34" s="53">
        <f t="shared" si="0"/>
        <v>0.94444444444444464</v>
      </c>
      <c r="AD34" s="54">
        <f t="shared" si="0"/>
        <v>-0.44444444444444509</v>
      </c>
    </row>
    <row r="35" spans="1:32" x14ac:dyDescent="0.3">
      <c r="B35" s="112" t="s">
        <v>66</v>
      </c>
      <c r="C35" s="113" t="s">
        <v>67</v>
      </c>
      <c r="D35" s="115"/>
      <c r="H35" s="144"/>
      <c r="I35" s="16" t="s">
        <v>9</v>
      </c>
      <c r="J35" s="15" t="s">
        <v>55</v>
      </c>
      <c r="K35" s="18">
        <f>-1*(K26+K27)</f>
        <v>-1.0555555555555551</v>
      </c>
      <c r="L35" s="18">
        <f t="shared" ref="L35:AD35" si="1">-1*(L26+L27)</f>
        <v>0.4444444444444442</v>
      </c>
      <c r="M35" s="18">
        <f t="shared" si="1"/>
        <v>0.22222222222222288</v>
      </c>
      <c r="N35" s="18">
        <f t="shared" si="1"/>
        <v>0.11111111111111105</v>
      </c>
      <c r="O35" s="18">
        <f t="shared" si="1"/>
        <v>0.61111111111111127</v>
      </c>
      <c r="P35" s="18">
        <f t="shared" si="1"/>
        <v>1.5555555555555554</v>
      </c>
      <c r="Q35" s="18">
        <f t="shared" si="1"/>
        <v>0.55555555555555558</v>
      </c>
      <c r="R35" s="18">
        <f t="shared" si="1"/>
        <v>1.0000000000000009</v>
      </c>
      <c r="S35" s="18">
        <f t="shared" si="1"/>
        <v>-0.27777777777777746</v>
      </c>
      <c r="T35" s="18">
        <f t="shared" si="1"/>
        <v>2.2204460492503131E-16</v>
      </c>
      <c r="U35" s="18">
        <f t="shared" si="1"/>
        <v>-0.5</v>
      </c>
      <c r="V35" s="18">
        <f t="shared" si="1"/>
        <v>0.3888888888888889</v>
      </c>
      <c r="W35" s="18">
        <f t="shared" si="1"/>
        <v>0.11111111111111101</v>
      </c>
      <c r="X35" s="18">
        <f t="shared" si="1"/>
        <v>1.1668116007507446E-16</v>
      </c>
      <c r="Y35" s="18">
        <f t="shared" si="1"/>
        <v>0.27777777777777773</v>
      </c>
      <c r="Z35" s="18">
        <f t="shared" si="1"/>
        <v>0.77777777777777768</v>
      </c>
      <c r="AA35" s="18">
        <f t="shared" si="1"/>
        <v>-0.50000000000000011</v>
      </c>
      <c r="AB35" s="18">
        <f t="shared" si="1"/>
        <v>1.1666666666666665</v>
      </c>
      <c r="AC35" s="18">
        <f t="shared" si="1"/>
        <v>0.94444444444444486</v>
      </c>
      <c r="AD35" s="55">
        <f t="shared" si="1"/>
        <v>0.22222222222222227</v>
      </c>
    </row>
    <row r="36" spans="1:32" x14ac:dyDescent="0.3">
      <c r="B36" s="110">
        <v>120</v>
      </c>
      <c r="C36" s="1">
        <v>1</v>
      </c>
      <c r="D36" s="79"/>
      <c r="H36" s="144"/>
      <c r="I36" s="14" t="s">
        <v>10</v>
      </c>
      <c r="J36" s="15">
        <v>240</v>
      </c>
      <c r="K36" s="18">
        <f>-1*(K28)</f>
        <v>0.20833333333333329</v>
      </c>
      <c r="L36" s="18">
        <f t="shared" ref="L36:AD36" si="2">-1*(L28)</f>
        <v>-0.16666666666666682</v>
      </c>
      <c r="M36" s="18">
        <f t="shared" si="2"/>
        <v>0.41666666666666657</v>
      </c>
      <c r="N36" s="18">
        <f t="shared" si="2"/>
        <v>-0.41666666666666663</v>
      </c>
      <c r="O36" s="18">
        <f t="shared" si="2"/>
        <v>-0.16666666666666688</v>
      </c>
      <c r="P36" s="18">
        <f t="shared" si="2"/>
        <v>-1.4583333333333339</v>
      </c>
      <c r="Q36" s="18">
        <f t="shared" si="2"/>
        <v>-1.0833333333333333</v>
      </c>
      <c r="R36" s="18">
        <f t="shared" si="2"/>
        <v>-0.50000000000000033</v>
      </c>
      <c r="S36" s="18">
        <f t="shared" si="2"/>
        <v>4.166666666666663E-2</v>
      </c>
      <c r="T36" s="18">
        <f t="shared" si="2"/>
        <v>0.24999999999999969</v>
      </c>
      <c r="U36" s="18">
        <f t="shared" si="2"/>
        <v>-0.625</v>
      </c>
      <c r="V36" s="18">
        <f t="shared" si="2"/>
        <v>-0.20833333333333337</v>
      </c>
      <c r="W36" s="18">
        <f t="shared" si="2"/>
        <v>-2.2916666666666665</v>
      </c>
      <c r="X36" s="18">
        <f t="shared" si="2"/>
        <v>-0.12499999999999996</v>
      </c>
      <c r="Y36" s="18">
        <f t="shared" si="2"/>
        <v>-0.66666666666666674</v>
      </c>
      <c r="Z36" s="18">
        <f t="shared" si="2"/>
        <v>-1.6666666666666667</v>
      </c>
      <c r="AA36" s="18">
        <f t="shared" si="2"/>
        <v>-0.99999999999999978</v>
      </c>
      <c r="AB36" s="18">
        <f t="shared" si="2"/>
        <v>0.12500000000000003</v>
      </c>
      <c r="AC36" s="18">
        <f t="shared" si="2"/>
        <v>-0.16666666666666699</v>
      </c>
      <c r="AD36" s="55">
        <f t="shared" si="2"/>
        <v>-0.70833333333333304</v>
      </c>
    </row>
    <row r="37" spans="1:32" ht="14.5" thickBot="1" x14ac:dyDescent="0.35">
      <c r="B37" s="111">
        <v>240</v>
      </c>
      <c r="C37" s="73">
        <v>-1</v>
      </c>
      <c r="D37" s="105"/>
      <c r="H37" s="144"/>
      <c r="I37" s="14" t="s">
        <v>54</v>
      </c>
      <c r="J37" s="15" t="s">
        <v>56</v>
      </c>
      <c r="K37" s="18">
        <f>-1*(K29)</f>
        <v>-0.54166666666666674</v>
      </c>
      <c r="L37" s="18">
        <f t="shared" ref="L37:AD37" si="3">-1*(L29)</f>
        <v>0.58333333333333315</v>
      </c>
      <c r="M37" s="18">
        <f t="shared" si="3"/>
        <v>0.54166666666666663</v>
      </c>
      <c r="N37" s="18">
        <f t="shared" si="3"/>
        <v>8.333333333333337E-2</v>
      </c>
      <c r="O37" s="18">
        <f t="shared" si="3"/>
        <v>-0.16666666666666677</v>
      </c>
      <c r="P37" s="18">
        <f t="shared" si="3"/>
        <v>4.1666666666666755E-2</v>
      </c>
      <c r="Q37" s="18">
        <f t="shared" si="3"/>
        <v>0.41666666666666685</v>
      </c>
      <c r="R37" s="18">
        <f t="shared" si="3"/>
        <v>0.12499999999999986</v>
      </c>
      <c r="S37" s="18">
        <f t="shared" si="3"/>
        <v>0.16666666666666649</v>
      </c>
      <c r="T37" s="18">
        <f t="shared" si="3"/>
        <v>-0.12499999999999982</v>
      </c>
      <c r="U37" s="18">
        <f t="shared" si="3"/>
        <v>0.37499999999999994</v>
      </c>
      <c r="V37" s="18">
        <f t="shared" si="3"/>
        <v>-8.3333333333333329E-2</v>
      </c>
      <c r="W37" s="18">
        <f t="shared" si="3"/>
        <v>0.20833333333333337</v>
      </c>
      <c r="X37" s="18">
        <f t="shared" si="3"/>
        <v>-0.25000000000000006</v>
      </c>
      <c r="Y37" s="18">
        <f t="shared" si="3"/>
        <v>0.45833333333333331</v>
      </c>
      <c r="Z37" s="18">
        <f t="shared" si="3"/>
        <v>-0.16666666666666644</v>
      </c>
      <c r="AA37" s="18">
        <f t="shared" si="3"/>
        <v>0.12500000000000006</v>
      </c>
      <c r="AB37" s="18">
        <f t="shared" si="3"/>
        <v>-0.375</v>
      </c>
      <c r="AC37" s="18">
        <f t="shared" si="3"/>
        <v>0.70833333333333326</v>
      </c>
      <c r="AD37" s="55">
        <f t="shared" si="3"/>
        <v>-0.58333333333333337</v>
      </c>
    </row>
    <row r="38" spans="1:32" ht="14.5" thickBot="1" x14ac:dyDescent="0.35">
      <c r="B38" s="78"/>
      <c r="C38" s="1"/>
      <c r="D38" s="79"/>
      <c r="H38" s="145"/>
      <c r="I38" s="56" t="s">
        <v>12</v>
      </c>
      <c r="J38" s="57">
        <v>9000</v>
      </c>
      <c r="K38" s="58">
        <f>-1*(K30+K31)</f>
        <v>-2.3888888888888884</v>
      </c>
      <c r="L38" s="58">
        <f t="shared" ref="L38:AC38" si="4">-1*(L30+L31)</f>
        <v>0.27777777777777757</v>
      </c>
      <c r="M38" s="58">
        <f t="shared" si="4"/>
        <v>-2.6111111111111107</v>
      </c>
      <c r="N38" s="58">
        <f t="shared" si="4"/>
        <v>0.1111111111111111</v>
      </c>
      <c r="O38" s="58">
        <f t="shared" si="4"/>
        <v>-2.2222222222222223</v>
      </c>
      <c r="P38" s="58">
        <f t="shared" si="4"/>
        <v>-1.4444444444444451</v>
      </c>
      <c r="Q38" s="58">
        <f t="shared" si="4"/>
        <v>-2.1111111111111112</v>
      </c>
      <c r="R38" s="58">
        <f t="shared" si="4"/>
        <v>-0.83333333333333315</v>
      </c>
      <c r="S38" s="58">
        <f t="shared" si="4"/>
        <v>-2.111111111111112</v>
      </c>
      <c r="T38" s="58">
        <f t="shared" si="4"/>
        <v>-1.166666666666667</v>
      </c>
      <c r="U38" s="58">
        <f t="shared" si="4"/>
        <v>-0.99999999999999911</v>
      </c>
      <c r="V38" s="58">
        <f t="shared" si="4"/>
        <v>-1.1111111111111114</v>
      </c>
      <c r="W38" s="58">
        <f t="shared" si="4"/>
        <v>-0.55555555555555514</v>
      </c>
      <c r="X38" s="58">
        <f t="shared" si="4"/>
        <v>-1.3333333333333333</v>
      </c>
      <c r="Y38" s="58">
        <f t="shared" si="4"/>
        <v>-2.222222222222221</v>
      </c>
      <c r="Z38" s="58">
        <f t="shared" si="4"/>
        <v>-1.0555555555555558</v>
      </c>
      <c r="AA38" s="58">
        <f t="shared" si="4"/>
        <v>0.16666666666666674</v>
      </c>
      <c r="AB38" s="58">
        <f t="shared" si="4"/>
        <v>-0.83333333333333337</v>
      </c>
      <c r="AC38" s="58">
        <f t="shared" si="4"/>
        <v>-2.0555555555555549</v>
      </c>
      <c r="AD38" s="59">
        <f>-1*(AD30+AD31)</f>
        <v>-1.6111111111111105</v>
      </c>
    </row>
    <row r="39" spans="1:32" x14ac:dyDescent="0.3">
      <c r="B39" s="112" t="s">
        <v>68</v>
      </c>
      <c r="C39" s="113" t="s">
        <v>69</v>
      </c>
      <c r="D39" s="115"/>
    </row>
    <row r="40" spans="1:32" ht="14.5" thickBot="1" x14ac:dyDescent="0.35">
      <c r="B40" s="110">
        <v>2160</v>
      </c>
      <c r="C40" s="1">
        <v>-1</v>
      </c>
      <c r="D40" s="79"/>
    </row>
    <row r="41" spans="1:32" ht="15" customHeight="1" thickBot="1" x14ac:dyDescent="0.35">
      <c r="B41" s="111">
        <v>4000</v>
      </c>
      <c r="C41" s="73">
        <v>1</v>
      </c>
      <c r="D41" s="105"/>
      <c r="H41" s="134" t="s">
        <v>59</v>
      </c>
      <c r="I41" s="60" t="s">
        <v>8</v>
      </c>
      <c r="J41" s="61"/>
      <c r="K41" s="61">
        <f>MAX(K24,K25,K34)-MIN(K24,K25,K34)</f>
        <v>1.166666666666667</v>
      </c>
      <c r="L41" s="61">
        <f t="shared" ref="L41:AD41" si="5">MAX(L24,L25,L34)-MIN(L24,L25,L34)</f>
        <v>1</v>
      </c>
      <c r="M41" s="61">
        <f t="shared" si="5"/>
        <v>1.0000000000000002</v>
      </c>
      <c r="N41" s="61">
        <f t="shared" si="5"/>
        <v>0.16666666666666674</v>
      </c>
      <c r="O41" s="61">
        <f t="shared" si="5"/>
        <v>1</v>
      </c>
      <c r="P41" s="61">
        <f t="shared" si="5"/>
        <v>1.6666666666666661</v>
      </c>
      <c r="Q41" s="61">
        <f t="shared" si="5"/>
        <v>0.66666666666666674</v>
      </c>
      <c r="R41" s="61">
        <f t="shared" si="5"/>
        <v>1.0000000000000007</v>
      </c>
      <c r="S41" s="61">
        <f t="shared" si="5"/>
        <v>0.50000000000000078</v>
      </c>
      <c r="T41" s="61">
        <f t="shared" si="5"/>
        <v>2.833333333333333</v>
      </c>
      <c r="U41" s="61">
        <f t="shared" si="5"/>
        <v>1.0000000000000004</v>
      </c>
      <c r="V41" s="61">
        <f t="shared" si="5"/>
        <v>0.16666666666666644</v>
      </c>
      <c r="W41" s="61">
        <f t="shared" si="5"/>
        <v>0.49999999999999978</v>
      </c>
      <c r="X41" s="61">
        <f t="shared" si="5"/>
        <v>2</v>
      </c>
      <c r="Y41" s="61">
        <f t="shared" si="5"/>
        <v>1.166666666666667</v>
      </c>
      <c r="Z41" s="61">
        <f t="shared" si="5"/>
        <v>0.83333333333333393</v>
      </c>
      <c r="AA41" s="61">
        <f t="shared" si="5"/>
        <v>0.66666666666666685</v>
      </c>
      <c r="AB41" s="61">
        <f t="shared" si="5"/>
        <v>0.83333333333333304</v>
      </c>
      <c r="AC41" s="61">
        <f t="shared" si="5"/>
        <v>1.5000000000000002</v>
      </c>
      <c r="AD41" s="62">
        <f t="shared" si="5"/>
        <v>1.0000000000000013</v>
      </c>
      <c r="AE41" s="24"/>
      <c r="AF41" s="24"/>
    </row>
    <row r="42" spans="1:32" ht="14.5" thickBot="1" x14ac:dyDescent="0.35">
      <c r="B42" s="78"/>
      <c r="C42" s="1"/>
      <c r="D42" s="79"/>
      <c r="H42" s="135"/>
      <c r="I42" s="13" t="s">
        <v>9</v>
      </c>
      <c r="J42" s="63"/>
      <c r="K42" s="63">
        <f>MAX(K26,K27,K35)-MIN(K26,K27,K35)</f>
        <v>1.6666666666666661</v>
      </c>
      <c r="L42" s="63">
        <f t="shared" ref="L42:AD42" si="6">MAX(L26,L27,L35)-MIN(L26,L27,L35)</f>
        <v>0.83333333333333304</v>
      </c>
      <c r="M42" s="63">
        <f t="shared" si="6"/>
        <v>0.66666666666666785</v>
      </c>
      <c r="N42" s="63">
        <f t="shared" si="6"/>
        <v>0.16666666666666663</v>
      </c>
      <c r="O42" s="63">
        <f t="shared" si="6"/>
        <v>1.0000000000000002</v>
      </c>
      <c r="P42" s="63">
        <f t="shared" si="6"/>
        <v>2.666666666666667</v>
      </c>
      <c r="Q42" s="63">
        <f t="shared" si="6"/>
        <v>1</v>
      </c>
      <c r="R42" s="63">
        <f t="shared" si="6"/>
        <v>2.3333333333333348</v>
      </c>
      <c r="S42" s="63">
        <f t="shared" si="6"/>
        <v>0.66666666666666674</v>
      </c>
      <c r="T42" s="63">
        <f t="shared" si="6"/>
        <v>1.3333333333333335</v>
      </c>
      <c r="U42" s="63">
        <f t="shared" si="6"/>
        <v>1</v>
      </c>
      <c r="V42" s="63">
        <f t="shared" si="6"/>
        <v>0.66666666666666674</v>
      </c>
      <c r="W42" s="63">
        <f t="shared" si="6"/>
        <v>0.33333333333333343</v>
      </c>
      <c r="X42" s="63">
        <f t="shared" si="6"/>
        <v>3.7675129531388393E-16</v>
      </c>
      <c r="Y42" s="63">
        <f t="shared" si="6"/>
        <v>1.1666666666666672</v>
      </c>
      <c r="Z42" s="63">
        <f t="shared" si="6"/>
        <v>2.3333333333333344</v>
      </c>
      <c r="AA42" s="63">
        <f t="shared" si="6"/>
        <v>1.0000000000000004</v>
      </c>
      <c r="AB42" s="63">
        <f t="shared" si="6"/>
        <v>2</v>
      </c>
      <c r="AC42" s="63">
        <f t="shared" si="6"/>
        <v>2.166666666666667</v>
      </c>
      <c r="AD42" s="64">
        <f t="shared" si="6"/>
        <v>0.50000000000000022</v>
      </c>
      <c r="AE42" s="24"/>
      <c r="AF42" s="24"/>
    </row>
    <row r="43" spans="1:32" x14ac:dyDescent="0.3">
      <c r="B43" s="112" t="s">
        <v>70</v>
      </c>
      <c r="C43" s="113" t="s">
        <v>69</v>
      </c>
      <c r="D43" s="114" t="s">
        <v>71</v>
      </c>
      <c r="H43" s="135"/>
      <c r="I43" s="13" t="s">
        <v>10</v>
      </c>
      <c r="J43" s="63"/>
      <c r="K43" s="63">
        <f>MAX(K28,K36)-MIN(K28,K36)</f>
        <v>0.41666666666666657</v>
      </c>
      <c r="L43" s="63">
        <f t="shared" ref="L43:AD43" si="7">MAX(L28,L36)-MIN(L28,L36)</f>
        <v>0.33333333333333365</v>
      </c>
      <c r="M43" s="63">
        <f t="shared" si="7"/>
        <v>0.83333333333333315</v>
      </c>
      <c r="N43" s="63">
        <f t="shared" si="7"/>
        <v>0.83333333333333326</v>
      </c>
      <c r="O43" s="63">
        <f t="shared" si="7"/>
        <v>0.33333333333333376</v>
      </c>
      <c r="P43" s="63">
        <f t="shared" si="7"/>
        <v>2.9166666666666679</v>
      </c>
      <c r="Q43" s="63">
        <f t="shared" si="7"/>
        <v>2.1666666666666665</v>
      </c>
      <c r="R43" s="63">
        <f t="shared" si="7"/>
        <v>1.0000000000000007</v>
      </c>
      <c r="S43" s="63">
        <f t="shared" si="7"/>
        <v>8.3333333333333259E-2</v>
      </c>
      <c r="T43" s="63">
        <f t="shared" si="7"/>
        <v>0.49999999999999939</v>
      </c>
      <c r="U43" s="63">
        <f t="shared" si="7"/>
        <v>1.25</v>
      </c>
      <c r="V43" s="63">
        <f t="shared" si="7"/>
        <v>0.41666666666666674</v>
      </c>
      <c r="W43" s="63">
        <f t="shared" si="7"/>
        <v>4.583333333333333</v>
      </c>
      <c r="X43" s="63">
        <f t="shared" si="7"/>
        <v>0.24999999999999992</v>
      </c>
      <c r="Y43" s="63">
        <f t="shared" si="7"/>
        <v>1.3333333333333335</v>
      </c>
      <c r="Z43" s="63">
        <f t="shared" si="7"/>
        <v>3.3333333333333335</v>
      </c>
      <c r="AA43" s="63">
        <f t="shared" si="7"/>
        <v>1.9999999999999996</v>
      </c>
      <c r="AB43" s="63">
        <f t="shared" si="7"/>
        <v>0.25000000000000006</v>
      </c>
      <c r="AC43" s="63">
        <f t="shared" si="7"/>
        <v>0.33333333333333398</v>
      </c>
      <c r="AD43" s="64">
        <f t="shared" si="7"/>
        <v>1.4166666666666661</v>
      </c>
      <c r="AE43" s="24"/>
      <c r="AF43" s="24"/>
    </row>
    <row r="44" spans="1:32" x14ac:dyDescent="0.3">
      <c r="B44" s="110">
        <v>4000</v>
      </c>
      <c r="C44" s="1">
        <v>1</v>
      </c>
      <c r="D44" s="79">
        <v>0</v>
      </c>
      <c r="H44" s="135"/>
      <c r="I44" s="13" t="s">
        <v>54</v>
      </c>
      <c r="J44" s="63"/>
      <c r="K44" s="63">
        <f>MAX(K29,K37)-MIN(K29,K37)</f>
        <v>1.0833333333333335</v>
      </c>
      <c r="L44" s="63">
        <f t="shared" ref="L44:AD44" si="8">MAX(L29,L37)-MIN(L29,L37)</f>
        <v>1.1666666666666663</v>
      </c>
      <c r="M44" s="63">
        <f t="shared" si="8"/>
        <v>1.0833333333333333</v>
      </c>
      <c r="N44" s="63">
        <f t="shared" si="8"/>
        <v>0.16666666666666674</v>
      </c>
      <c r="O44" s="63">
        <f t="shared" si="8"/>
        <v>0.33333333333333354</v>
      </c>
      <c r="P44" s="63">
        <f t="shared" si="8"/>
        <v>8.3333333333333509E-2</v>
      </c>
      <c r="Q44" s="63">
        <f t="shared" si="8"/>
        <v>0.8333333333333337</v>
      </c>
      <c r="R44" s="63">
        <f t="shared" si="8"/>
        <v>0.24999999999999972</v>
      </c>
      <c r="S44" s="63">
        <f t="shared" si="8"/>
        <v>0.33333333333333298</v>
      </c>
      <c r="T44" s="63">
        <f t="shared" si="8"/>
        <v>0.24999999999999964</v>
      </c>
      <c r="U44" s="63">
        <f t="shared" si="8"/>
        <v>0.74999999999999989</v>
      </c>
      <c r="V44" s="63">
        <f t="shared" si="8"/>
        <v>0.16666666666666666</v>
      </c>
      <c r="W44" s="63">
        <f t="shared" si="8"/>
        <v>0.41666666666666674</v>
      </c>
      <c r="X44" s="63">
        <f t="shared" si="8"/>
        <v>0.50000000000000011</v>
      </c>
      <c r="Y44" s="63">
        <f t="shared" si="8"/>
        <v>0.91666666666666663</v>
      </c>
      <c r="Z44" s="63">
        <f t="shared" si="8"/>
        <v>0.33333333333333287</v>
      </c>
      <c r="AA44" s="63">
        <f t="shared" si="8"/>
        <v>0.25000000000000011</v>
      </c>
      <c r="AB44" s="63">
        <f t="shared" si="8"/>
        <v>0.75</v>
      </c>
      <c r="AC44" s="63">
        <f t="shared" si="8"/>
        <v>1.4166666666666665</v>
      </c>
      <c r="AD44" s="64">
        <f t="shared" si="8"/>
        <v>1.1666666666666667</v>
      </c>
      <c r="AE44" s="24"/>
      <c r="AF44" s="24"/>
    </row>
    <row r="45" spans="1:32" x14ac:dyDescent="0.3">
      <c r="B45" s="110">
        <v>6000</v>
      </c>
      <c r="C45" s="1">
        <v>0</v>
      </c>
      <c r="D45" s="79">
        <v>1</v>
      </c>
      <c r="H45" s="135"/>
      <c r="I45" s="13" t="s">
        <v>12</v>
      </c>
      <c r="J45" s="63"/>
      <c r="K45" s="63">
        <f>MAX(K30,K31,K38)-MIN(K30,K31,K38)</f>
        <v>3.833333333333333</v>
      </c>
      <c r="L45" s="63">
        <f t="shared" ref="L45:AD45" si="9">MAX(L30,L31,L38)-MIN(L30,L31,L38)</f>
        <v>1.5000000000000004</v>
      </c>
      <c r="M45" s="63">
        <f t="shared" si="9"/>
        <v>5.1666666666666661</v>
      </c>
      <c r="N45" s="63">
        <f t="shared" si="9"/>
        <v>0.16666666666666666</v>
      </c>
      <c r="O45" s="63">
        <f t="shared" si="9"/>
        <v>5.1666666666666679</v>
      </c>
      <c r="P45" s="63">
        <f t="shared" si="9"/>
        <v>2.5000000000000013</v>
      </c>
      <c r="Q45" s="63">
        <f t="shared" si="9"/>
        <v>3.8333333333333339</v>
      </c>
      <c r="R45" s="63">
        <f t="shared" si="9"/>
        <v>2.333333333333333</v>
      </c>
      <c r="S45" s="63">
        <f t="shared" si="9"/>
        <v>5.5000000000000018</v>
      </c>
      <c r="T45" s="63">
        <f t="shared" si="9"/>
        <v>2.5</v>
      </c>
      <c r="U45" s="63">
        <f t="shared" si="9"/>
        <v>1.666666666666665</v>
      </c>
      <c r="V45" s="63">
        <f t="shared" si="9"/>
        <v>2.5000000000000009</v>
      </c>
      <c r="W45" s="63">
        <f t="shared" si="9"/>
        <v>0.83333333333333282</v>
      </c>
      <c r="X45" s="63">
        <f t="shared" si="9"/>
        <v>2.5</v>
      </c>
      <c r="Y45" s="63">
        <f t="shared" si="9"/>
        <v>3.6666666666666647</v>
      </c>
      <c r="Z45" s="63">
        <f t="shared" si="9"/>
        <v>1.833333333333333</v>
      </c>
      <c r="AA45" s="63">
        <f t="shared" si="9"/>
        <v>0.33333333333333337</v>
      </c>
      <c r="AB45" s="63">
        <f t="shared" si="9"/>
        <v>1.3333333333333335</v>
      </c>
      <c r="AC45" s="63">
        <f t="shared" si="9"/>
        <v>3.4999999999999991</v>
      </c>
      <c r="AD45" s="64">
        <f t="shared" si="9"/>
        <v>3.3333333333333321</v>
      </c>
      <c r="AE45" s="24"/>
      <c r="AF45" s="24"/>
    </row>
    <row r="46" spans="1:32" ht="14.5" thickBot="1" x14ac:dyDescent="0.35">
      <c r="B46" s="111">
        <v>9000</v>
      </c>
      <c r="C46" s="73">
        <v>-1</v>
      </c>
      <c r="D46" s="105">
        <v>-1</v>
      </c>
      <c r="H46" s="136"/>
      <c r="I46" s="65" t="s">
        <v>57</v>
      </c>
      <c r="J46" s="66"/>
      <c r="K46" s="25">
        <f t="shared" ref="K46:P46" si="10">SUM(K41:K45)</f>
        <v>8.1666666666666661</v>
      </c>
      <c r="L46" s="25">
        <f t="shared" si="10"/>
        <v>4.8333333333333339</v>
      </c>
      <c r="M46" s="25">
        <f t="shared" si="10"/>
        <v>8.75</v>
      </c>
      <c r="N46" s="25">
        <f t="shared" si="10"/>
        <v>1.5</v>
      </c>
      <c r="O46" s="25">
        <f t="shared" si="10"/>
        <v>7.8333333333333357</v>
      </c>
      <c r="P46" s="25">
        <f t="shared" si="10"/>
        <v>9.8333333333333357</v>
      </c>
      <c r="Q46" s="25">
        <f t="shared" ref="Q46:AD46" si="11">SUM(Q41:Q45)</f>
        <v>8.5</v>
      </c>
      <c r="R46" s="25">
        <f t="shared" si="11"/>
        <v>6.9166666666666696</v>
      </c>
      <c r="S46" s="25">
        <f t="shared" si="11"/>
        <v>7.0833333333333357</v>
      </c>
      <c r="T46" s="25">
        <f t="shared" si="11"/>
        <v>7.4166666666666652</v>
      </c>
      <c r="U46" s="25">
        <f t="shared" si="11"/>
        <v>5.6666666666666652</v>
      </c>
      <c r="V46" s="25">
        <f t="shared" si="11"/>
        <v>3.9166666666666679</v>
      </c>
      <c r="W46" s="25">
        <f t="shared" si="11"/>
        <v>6.6666666666666661</v>
      </c>
      <c r="X46" s="25">
        <f t="shared" si="11"/>
        <v>5.25</v>
      </c>
      <c r="Y46" s="25">
        <f t="shared" si="11"/>
        <v>8.2499999999999982</v>
      </c>
      <c r="Z46" s="25">
        <f t="shared" si="11"/>
        <v>8.6666666666666679</v>
      </c>
      <c r="AA46" s="25">
        <f t="shared" si="11"/>
        <v>4.25</v>
      </c>
      <c r="AB46" s="25">
        <f t="shared" si="11"/>
        <v>5.1666666666666661</v>
      </c>
      <c r="AC46" s="25">
        <f t="shared" si="11"/>
        <v>8.9166666666666679</v>
      </c>
      <c r="AD46" s="67">
        <f t="shared" si="11"/>
        <v>7.416666666666667</v>
      </c>
      <c r="AE46" s="24"/>
      <c r="AF46" s="24"/>
    </row>
    <row r="47" spans="1:32" x14ac:dyDescent="0.3">
      <c r="H47" s="17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2" ht="14.5" thickBot="1" x14ac:dyDescent="0.35">
      <c r="H48" s="1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x14ac:dyDescent="0.3">
      <c r="H49" s="134" t="s">
        <v>58</v>
      </c>
      <c r="I49" s="60" t="s">
        <v>8</v>
      </c>
      <c r="J49" s="68"/>
      <c r="K49" s="69">
        <f>K41/K46</f>
        <v>0.1428571428571429</v>
      </c>
      <c r="L49" s="69">
        <f t="shared" ref="L49:AD49" si="12">L41/L46</f>
        <v>0.2068965517241379</v>
      </c>
      <c r="M49" s="69">
        <f t="shared" si="12"/>
        <v>0.11428571428571431</v>
      </c>
      <c r="N49" s="69">
        <f t="shared" si="12"/>
        <v>0.11111111111111116</v>
      </c>
      <c r="O49" s="69">
        <f t="shared" si="12"/>
        <v>0.12765957446808507</v>
      </c>
      <c r="P49" s="69">
        <f t="shared" si="12"/>
        <v>0.16949152542372872</v>
      </c>
      <c r="Q49" s="69">
        <f t="shared" si="12"/>
        <v>7.8431372549019621E-2</v>
      </c>
      <c r="R49" s="69">
        <f t="shared" si="12"/>
        <v>0.14457831325301207</v>
      </c>
      <c r="S49" s="69">
        <f t="shared" si="12"/>
        <v>7.0588235294117729E-2</v>
      </c>
      <c r="T49" s="69">
        <f t="shared" si="12"/>
        <v>0.3820224719101124</v>
      </c>
      <c r="U49" s="69">
        <f t="shared" si="12"/>
        <v>0.17647058823529424</v>
      </c>
      <c r="V49" s="69">
        <f t="shared" si="12"/>
        <v>4.2553191489361632E-2</v>
      </c>
      <c r="W49" s="69">
        <f t="shared" si="12"/>
        <v>7.4999999999999969E-2</v>
      </c>
      <c r="X49" s="69">
        <f t="shared" si="12"/>
        <v>0.38095238095238093</v>
      </c>
      <c r="Y49" s="69">
        <f t="shared" si="12"/>
        <v>0.14141414141414149</v>
      </c>
      <c r="Z49" s="69">
        <f t="shared" si="12"/>
        <v>9.6153846153846215E-2</v>
      </c>
      <c r="AA49" s="69">
        <f t="shared" si="12"/>
        <v>0.15686274509803927</v>
      </c>
      <c r="AB49" s="69">
        <f t="shared" si="12"/>
        <v>0.16129032258064513</v>
      </c>
      <c r="AC49" s="69">
        <f t="shared" si="12"/>
        <v>0.16822429906542055</v>
      </c>
      <c r="AD49" s="70">
        <f t="shared" si="12"/>
        <v>0.13483146067415747</v>
      </c>
    </row>
    <row r="50" spans="1:30" x14ac:dyDescent="0.3">
      <c r="H50" s="135"/>
      <c r="I50" s="13" t="s">
        <v>9</v>
      </c>
      <c r="J50" s="1"/>
      <c r="K50" s="71">
        <f>K42/K46</f>
        <v>0.20408163265306117</v>
      </c>
      <c r="L50" s="71">
        <f t="shared" ref="L50:AD50" si="13">L42/L46</f>
        <v>0.1724137931034482</v>
      </c>
      <c r="M50" s="71">
        <f t="shared" si="13"/>
        <v>7.6190476190476322E-2</v>
      </c>
      <c r="N50" s="71">
        <f t="shared" si="13"/>
        <v>0.11111111111111109</v>
      </c>
      <c r="O50" s="71">
        <f t="shared" si="13"/>
        <v>0.1276595744680851</v>
      </c>
      <c r="P50" s="71">
        <f t="shared" si="13"/>
        <v>0.27118644067796605</v>
      </c>
      <c r="Q50" s="71">
        <f t="shared" si="13"/>
        <v>0.11764705882352941</v>
      </c>
      <c r="R50" s="71">
        <f t="shared" si="13"/>
        <v>0.33734939759036153</v>
      </c>
      <c r="S50" s="71">
        <f t="shared" si="13"/>
        <v>9.4117647058823514E-2</v>
      </c>
      <c r="T50" s="71">
        <f t="shared" si="13"/>
        <v>0.17977528089887646</v>
      </c>
      <c r="U50" s="71">
        <f t="shared" si="13"/>
        <v>0.17647058823529416</v>
      </c>
      <c r="V50" s="71">
        <f t="shared" si="13"/>
        <v>0.17021276595744678</v>
      </c>
      <c r="W50" s="71">
        <f t="shared" si="13"/>
        <v>5.0000000000000017E-2</v>
      </c>
      <c r="X50" s="71">
        <f t="shared" si="13"/>
        <v>7.1762151488358847E-17</v>
      </c>
      <c r="Y50" s="71">
        <f t="shared" si="13"/>
        <v>0.14141414141414152</v>
      </c>
      <c r="Z50" s="71">
        <f t="shared" si="13"/>
        <v>0.26923076923076933</v>
      </c>
      <c r="AA50" s="71">
        <f t="shared" si="13"/>
        <v>0.23529411764705893</v>
      </c>
      <c r="AB50" s="71">
        <f t="shared" si="13"/>
        <v>0.38709677419354843</v>
      </c>
      <c r="AC50" s="71">
        <f t="shared" si="13"/>
        <v>0.24299065420560748</v>
      </c>
      <c r="AD50" s="72">
        <f t="shared" si="13"/>
        <v>6.7415730337078678E-2</v>
      </c>
    </row>
    <row r="51" spans="1:30" x14ac:dyDescent="0.3">
      <c r="H51" s="135"/>
      <c r="I51" s="13" t="s">
        <v>10</v>
      </c>
      <c r="J51" s="1"/>
      <c r="K51" s="71">
        <f>K43/K46</f>
        <v>5.10204081632653E-2</v>
      </c>
      <c r="L51" s="71">
        <f t="shared" ref="L51:AC51" si="14">L43/L46</f>
        <v>6.8965517241379365E-2</v>
      </c>
      <c r="M51" s="71">
        <f t="shared" si="14"/>
        <v>9.5238095238095219E-2</v>
      </c>
      <c r="N51" s="71">
        <f t="shared" si="14"/>
        <v>0.55555555555555547</v>
      </c>
      <c r="O51" s="71">
        <f t="shared" si="14"/>
        <v>4.2553191489361743E-2</v>
      </c>
      <c r="P51" s="71">
        <f t="shared" si="14"/>
        <v>0.29661016949152547</v>
      </c>
      <c r="Q51" s="71">
        <f t="shared" si="14"/>
        <v>0.25490196078431371</v>
      </c>
      <c r="R51" s="71">
        <f t="shared" si="14"/>
        <v>0.14457831325301207</v>
      </c>
      <c r="S51" s="71">
        <f t="shared" si="14"/>
        <v>1.1764705882352927E-2</v>
      </c>
      <c r="T51" s="71">
        <f t="shared" si="14"/>
        <v>6.741573033707858E-2</v>
      </c>
      <c r="U51" s="71">
        <f t="shared" si="14"/>
        <v>0.2205882352941177</v>
      </c>
      <c r="V51" s="71">
        <f t="shared" si="14"/>
        <v>0.10638297872340424</v>
      </c>
      <c r="W51" s="71">
        <f t="shared" si="14"/>
        <v>0.6875</v>
      </c>
      <c r="X51" s="71">
        <f t="shared" si="14"/>
        <v>4.7619047619047603E-2</v>
      </c>
      <c r="Y51" s="71">
        <f t="shared" si="14"/>
        <v>0.16161616161616166</v>
      </c>
      <c r="Z51" s="71">
        <f t="shared" si="14"/>
        <v>0.38461538461538458</v>
      </c>
      <c r="AA51" s="71">
        <f t="shared" si="14"/>
        <v>0.47058823529411753</v>
      </c>
      <c r="AB51" s="71">
        <f t="shared" si="14"/>
        <v>4.8387096774193568E-2</v>
      </c>
      <c r="AC51" s="71">
        <f t="shared" si="14"/>
        <v>3.7383177570093525E-2</v>
      </c>
      <c r="AD51" s="72">
        <f>AD43/AD46</f>
        <v>0.19101123595505609</v>
      </c>
    </row>
    <row r="52" spans="1:30" x14ac:dyDescent="0.3">
      <c r="H52" s="135"/>
      <c r="I52" s="13" t="s">
        <v>54</v>
      </c>
      <c r="J52" s="1"/>
      <c r="K52" s="71">
        <f>K44/K46</f>
        <v>0.13265306122448983</v>
      </c>
      <c r="L52" s="71">
        <f t="shared" ref="L52:AD52" si="15">L44/L46</f>
        <v>0.24137931034482749</v>
      </c>
      <c r="M52" s="71">
        <f t="shared" si="15"/>
        <v>0.1238095238095238</v>
      </c>
      <c r="N52" s="71">
        <f t="shared" si="15"/>
        <v>0.11111111111111116</v>
      </c>
      <c r="O52" s="71">
        <f t="shared" si="15"/>
        <v>4.2553191489361715E-2</v>
      </c>
      <c r="P52" s="71">
        <f t="shared" si="15"/>
        <v>8.4745762711864563E-3</v>
      </c>
      <c r="Q52" s="71">
        <f t="shared" si="15"/>
        <v>9.803921568627455E-2</v>
      </c>
      <c r="R52" s="71">
        <f t="shared" si="15"/>
        <v>3.6144578313252955E-2</v>
      </c>
      <c r="S52" s="71">
        <f t="shared" si="15"/>
        <v>4.7058823529411702E-2</v>
      </c>
      <c r="T52" s="71">
        <f t="shared" si="15"/>
        <v>3.3707865168539283E-2</v>
      </c>
      <c r="U52" s="71">
        <f t="shared" si="15"/>
        <v>0.13235294117647059</v>
      </c>
      <c r="V52" s="71">
        <f t="shared" si="15"/>
        <v>4.2553191489361687E-2</v>
      </c>
      <c r="W52" s="71">
        <f t="shared" si="15"/>
        <v>6.2500000000000014E-2</v>
      </c>
      <c r="X52" s="71">
        <f t="shared" si="15"/>
        <v>9.5238095238095261E-2</v>
      </c>
      <c r="Y52" s="71">
        <f t="shared" si="15"/>
        <v>0.11111111111111113</v>
      </c>
      <c r="Z52" s="71">
        <f t="shared" si="15"/>
        <v>3.8461538461538401E-2</v>
      </c>
      <c r="AA52" s="71">
        <f t="shared" si="15"/>
        <v>5.8823529411764733E-2</v>
      </c>
      <c r="AB52" s="71">
        <f t="shared" si="15"/>
        <v>0.14516129032258066</v>
      </c>
      <c r="AC52" s="71">
        <f t="shared" si="15"/>
        <v>0.15887850467289716</v>
      </c>
      <c r="AD52" s="72">
        <f t="shared" si="15"/>
        <v>0.15730337078651685</v>
      </c>
    </row>
    <row r="53" spans="1:30" ht="14.5" thickBot="1" x14ac:dyDescent="0.35">
      <c r="H53" s="136"/>
      <c r="I53" s="65" t="s">
        <v>12</v>
      </c>
      <c r="J53" s="73"/>
      <c r="K53" s="26">
        <f>K45/K46</f>
        <v>0.46938775510204084</v>
      </c>
      <c r="L53" s="26">
        <f t="shared" ref="L53:AD53" si="16">L45/L46</f>
        <v>0.31034482758620696</v>
      </c>
      <c r="M53" s="26">
        <f t="shared" si="16"/>
        <v>0.59047619047619038</v>
      </c>
      <c r="N53" s="26">
        <f t="shared" si="16"/>
        <v>0.1111111111111111</v>
      </c>
      <c r="O53" s="26">
        <f t="shared" si="16"/>
        <v>0.65957446808510634</v>
      </c>
      <c r="P53" s="26">
        <f t="shared" si="16"/>
        <v>0.25423728813559332</v>
      </c>
      <c r="Q53" s="26">
        <f t="shared" si="16"/>
        <v>0.45098039215686281</v>
      </c>
      <c r="R53" s="26">
        <f t="shared" si="16"/>
        <v>0.33734939759036126</v>
      </c>
      <c r="S53" s="26">
        <f t="shared" si="16"/>
        <v>0.77647058823529413</v>
      </c>
      <c r="T53" s="26">
        <f t="shared" si="16"/>
        <v>0.3370786516853933</v>
      </c>
      <c r="U53" s="26">
        <f t="shared" si="16"/>
        <v>0.29411764705882332</v>
      </c>
      <c r="V53" s="26">
        <f t="shared" si="16"/>
        <v>0.63829787234042556</v>
      </c>
      <c r="W53" s="26">
        <f t="shared" si="16"/>
        <v>0.12499999999999993</v>
      </c>
      <c r="X53" s="26">
        <f t="shared" si="16"/>
        <v>0.47619047619047616</v>
      </c>
      <c r="Y53" s="26">
        <f t="shared" si="16"/>
        <v>0.44444444444444431</v>
      </c>
      <c r="Z53" s="26">
        <f t="shared" si="16"/>
        <v>0.21153846153846148</v>
      </c>
      <c r="AA53" s="26">
        <f t="shared" si="16"/>
        <v>7.8431372549019621E-2</v>
      </c>
      <c r="AB53" s="26">
        <f t="shared" si="16"/>
        <v>0.25806451612903231</v>
      </c>
      <c r="AC53" s="26">
        <f t="shared" si="16"/>
        <v>0.39252336448598113</v>
      </c>
      <c r="AD53" s="74">
        <f t="shared" si="16"/>
        <v>0.44943820224719083</v>
      </c>
    </row>
    <row r="55" spans="1:30" ht="19" thickBot="1" x14ac:dyDescent="0.5">
      <c r="A55" s="137" t="s">
        <v>14</v>
      </c>
      <c r="B55" s="137"/>
      <c r="C55" s="137"/>
      <c r="D55" s="137"/>
      <c r="E55" s="137"/>
      <c r="F55" s="137"/>
      <c r="G55" s="137"/>
      <c r="H55" s="137"/>
      <c r="I55" s="137"/>
      <c r="J55" s="137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</row>
    <row r="56" spans="1:30" x14ac:dyDescent="0.3">
      <c r="I56" s="5" t="s">
        <v>17</v>
      </c>
      <c r="K56" s="75">
        <v>1</v>
      </c>
      <c r="L56" s="76">
        <v>2</v>
      </c>
      <c r="M56" s="76">
        <v>3</v>
      </c>
      <c r="N56" s="76">
        <v>4</v>
      </c>
      <c r="O56" s="76">
        <v>5</v>
      </c>
      <c r="P56" s="76">
        <v>6</v>
      </c>
      <c r="Q56" s="76">
        <v>7</v>
      </c>
      <c r="R56" s="76">
        <v>8</v>
      </c>
      <c r="S56" s="76">
        <v>9</v>
      </c>
      <c r="T56" s="76">
        <v>10</v>
      </c>
      <c r="U56" s="76">
        <v>11</v>
      </c>
      <c r="V56" s="76">
        <v>12</v>
      </c>
      <c r="W56" s="76">
        <v>13</v>
      </c>
      <c r="X56" s="76">
        <v>14</v>
      </c>
      <c r="Y56" s="76">
        <v>15</v>
      </c>
      <c r="Z56" s="76">
        <v>16</v>
      </c>
      <c r="AA56" s="76">
        <v>17</v>
      </c>
      <c r="AB56" s="76">
        <v>18</v>
      </c>
      <c r="AC56" s="76">
        <v>19</v>
      </c>
      <c r="AD56" s="77">
        <v>20</v>
      </c>
    </row>
    <row r="57" spans="1:30" x14ac:dyDescent="0.3">
      <c r="A57" s="5" t="s">
        <v>15</v>
      </c>
      <c r="K57" s="7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79"/>
    </row>
    <row r="58" spans="1:30" x14ac:dyDescent="0.3">
      <c r="A58" s="3">
        <v>1</v>
      </c>
      <c r="B58" s="120" t="s">
        <v>30</v>
      </c>
      <c r="K58" s="80">
        <f>K35+K24+K28+K29+K30</f>
        <v>0.66666666666666718</v>
      </c>
      <c r="L58" s="71">
        <f t="shared" ref="L58:AD58" si="17">L35+L24+L28+L29+L30</f>
        <v>1.0833333333333335</v>
      </c>
      <c r="M58" s="71">
        <f t="shared" si="17"/>
        <v>1.2083333333333339</v>
      </c>
      <c r="N58" s="71">
        <f t="shared" si="17"/>
        <v>0.33333333333333326</v>
      </c>
      <c r="O58" s="71">
        <f t="shared" si="17"/>
        <v>3.6666666666666674</v>
      </c>
      <c r="P58" s="71">
        <f>P35+P24+P28+P29+P30</f>
        <v>3.2500000000000013</v>
      </c>
      <c r="Q58" s="71">
        <f t="shared" si="17"/>
        <v>2.833333333333333</v>
      </c>
      <c r="R58" s="71">
        <f t="shared" si="17"/>
        <v>2.3750000000000009</v>
      </c>
      <c r="S58" s="71">
        <f t="shared" si="17"/>
        <v>2.6250000000000009</v>
      </c>
      <c r="T58" s="71">
        <f t="shared" si="17"/>
        <v>-0.12499999999999956</v>
      </c>
      <c r="U58" s="71">
        <f t="shared" si="17"/>
        <v>0.91666666666666607</v>
      </c>
      <c r="V58" s="71">
        <f t="shared" si="17"/>
        <v>2.1250000000000004</v>
      </c>
      <c r="W58" s="71">
        <f t="shared" si="17"/>
        <v>2.2499999999999991</v>
      </c>
      <c r="X58" s="71">
        <f t="shared" si="17"/>
        <v>0.37500000000000022</v>
      </c>
      <c r="Y58" s="71">
        <f t="shared" si="17"/>
        <v>1.3749999999999991</v>
      </c>
      <c r="Z58" s="71">
        <f t="shared" si="17"/>
        <v>3.333333333333333</v>
      </c>
      <c r="AA58" s="71">
        <f t="shared" si="17"/>
        <v>-0.12500000000000053</v>
      </c>
      <c r="AB58" s="71">
        <f t="shared" si="17"/>
        <v>2.2499999999999996</v>
      </c>
      <c r="AC58" s="71">
        <f t="shared" si="17"/>
        <v>1.4583333333333337</v>
      </c>
      <c r="AD58" s="72">
        <f t="shared" si="17"/>
        <v>3.1249999999999991</v>
      </c>
    </row>
    <row r="59" spans="1:30" x14ac:dyDescent="0.3">
      <c r="A59" s="3">
        <v>2</v>
      </c>
      <c r="B59" s="120" t="s">
        <v>37</v>
      </c>
      <c r="K59" s="80">
        <f>K26+K34+K28+K29+K38</f>
        <v>-2.1666666666666665</v>
      </c>
      <c r="L59" s="71">
        <f t="shared" ref="L59:AD59" si="18">L26+L34+L28+L29+L38</f>
        <v>-8.3333333333332815E-2</v>
      </c>
      <c r="M59" s="71">
        <f t="shared" si="18"/>
        <v>-3.791666666666667</v>
      </c>
      <c r="N59" s="71">
        <f t="shared" si="18"/>
        <v>0.3333333333333332</v>
      </c>
      <c r="O59" s="71">
        <f t="shared" si="18"/>
        <v>-1.5</v>
      </c>
      <c r="P59" s="71">
        <f t="shared" si="18"/>
        <v>-1.2500000000000009</v>
      </c>
      <c r="Q59" s="71">
        <f t="shared" si="18"/>
        <v>-2.166666666666667</v>
      </c>
      <c r="R59" s="71">
        <f t="shared" si="18"/>
        <v>-1.7916666666666665</v>
      </c>
      <c r="S59" s="71">
        <f t="shared" si="18"/>
        <v>-1.8750000000000002</v>
      </c>
      <c r="T59" s="71">
        <f t="shared" si="18"/>
        <v>-2.1250000000000009</v>
      </c>
      <c r="U59" s="71">
        <f t="shared" si="18"/>
        <v>-0.74999999999999911</v>
      </c>
      <c r="V59" s="71">
        <f t="shared" si="18"/>
        <v>-1.0416666666666665</v>
      </c>
      <c r="W59" s="71">
        <f t="shared" si="18"/>
        <v>1.5833333333333337</v>
      </c>
      <c r="X59" s="71">
        <f t="shared" si="18"/>
        <v>-0.625</v>
      </c>
      <c r="Y59" s="71">
        <f t="shared" si="18"/>
        <v>-2.1249999999999987</v>
      </c>
      <c r="Z59" s="71">
        <f t="shared" si="18"/>
        <v>-1.1666666666666681</v>
      </c>
      <c r="AA59" s="71">
        <f t="shared" si="18"/>
        <v>1.8750000000000002</v>
      </c>
      <c r="AB59" s="71">
        <f t="shared" si="18"/>
        <v>-1.2499999999999996</v>
      </c>
      <c r="AC59" s="71">
        <f t="shared" si="18"/>
        <v>-2.8749999999999991</v>
      </c>
      <c r="AD59" s="72">
        <f t="shared" si="18"/>
        <v>-1.041666666666667</v>
      </c>
    </row>
    <row r="60" spans="1:30" x14ac:dyDescent="0.3">
      <c r="B60" s="121"/>
      <c r="K60" s="80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2"/>
    </row>
    <row r="61" spans="1:30" x14ac:dyDescent="0.3">
      <c r="A61" s="5" t="s">
        <v>16</v>
      </c>
      <c r="B61" s="121"/>
      <c r="K61" s="80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2"/>
    </row>
    <row r="62" spans="1:30" x14ac:dyDescent="0.3">
      <c r="B62" s="121" t="s">
        <v>96</v>
      </c>
      <c r="C62" s="3">
        <v>65</v>
      </c>
      <c r="D62" s="3">
        <v>4000</v>
      </c>
      <c r="K62" s="80">
        <f>K27+K30+K28+K24+K29</f>
        <v>2.333333333333333</v>
      </c>
      <c r="L62" s="71">
        <f t="shared" ref="L62:AD62" si="19">L27+L30+L28+L24+L29</f>
        <v>0.25000000000000056</v>
      </c>
      <c r="M62" s="71">
        <f t="shared" si="19"/>
        <v>1.2083333333333335</v>
      </c>
      <c r="N62" s="71">
        <f t="shared" si="19"/>
        <v>0.16666666666666669</v>
      </c>
      <c r="O62" s="71">
        <f t="shared" si="19"/>
        <v>2.6666666666666679</v>
      </c>
      <c r="P62" s="71">
        <f t="shared" si="19"/>
        <v>1.2500000000000024</v>
      </c>
      <c r="Q62" s="71">
        <f t="shared" si="19"/>
        <v>2.1666666666666665</v>
      </c>
      <c r="R62" s="71">
        <f t="shared" si="19"/>
        <v>1.708333333333333</v>
      </c>
      <c r="S62" s="71">
        <f t="shared" si="19"/>
        <v>2.791666666666667</v>
      </c>
      <c r="T62" s="71">
        <f t="shared" si="19"/>
        <v>0.54166666666666696</v>
      </c>
      <c r="U62" s="71">
        <f t="shared" si="19"/>
        <v>1.4166666666666656</v>
      </c>
      <c r="V62" s="71">
        <f t="shared" si="19"/>
        <v>1.4583333333333335</v>
      </c>
      <c r="W62" s="71">
        <f t="shared" si="19"/>
        <v>1.9166666666666661</v>
      </c>
      <c r="X62" s="71">
        <f t="shared" si="19"/>
        <v>0.37500000000000028</v>
      </c>
      <c r="Y62" s="71">
        <f t="shared" si="19"/>
        <v>1.5416666666666663</v>
      </c>
      <c r="Z62" s="71">
        <f t="shared" si="19"/>
        <v>3.3333333333333339</v>
      </c>
      <c r="AA62" s="71">
        <f t="shared" si="19"/>
        <v>0.37499999999999928</v>
      </c>
      <c r="AB62" s="71">
        <f t="shared" si="19"/>
        <v>0.74999999999999989</v>
      </c>
      <c r="AC62" s="71">
        <f t="shared" si="19"/>
        <v>0.7916666666666663</v>
      </c>
      <c r="AD62" s="72">
        <f t="shared" si="19"/>
        <v>2.958333333333333</v>
      </c>
    </row>
    <row r="63" spans="1:30" x14ac:dyDescent="0.3">
      <c r="B63" s="121" t="s">
        <v>96</v>
      </c>
      <c r="C63" s="3">
        <v>65</v>
      </c>
      <c r="D63" s="3">
        <v>6000</v>
      </c>
      <c r="K63" s="80">
        <f>K27+K29+K28+K24+K31</f>
        <v>1.833333333333333</v>
      </c>
      <c r="L63" s="71">
        <f t="shared" ref="L63:AD63" si="20">L27+L29+L28+L24+L31</f>
        <v>-1.2499999999999998</v>
      </c>
      <c r="M63" s="71">
        <f t="shared" si="20"/>
        <v>-1.2916666666666667</v>
      </c>
      <c r="N63" s="71">
        <f t="shared" si="20"/>
        <v>0.16666666666666671</v>
      </c>
      <c r="O63" s="71">
        <f t="shared" si="20"/>
        <v>-1.0000000000000002</v>
      </c>
      <c r="P63" s="71">
        <f t="shared" si="20"/>
        <v>0.58333333333333481</v>
      </c>
      <c r="Q63" s="71">
        <f t="shared" si="20"/>
        <v>0.83333333333333282</v>
      </c>
      <c r="R63" s="71">
        <f t="shared" si="20"/>
        <v>-0.45833333333333381</v>
      </c>
      <c r="S63" s="71">
        <f t="shared" si="20"/>
        <v>-1.8750000000000009</v>
      </c>
      <c r="T63" s="71">
        <f t="shared" si="20"/>
        <v>-0.95833333333333259</v>
      </c>
      <c r="U63" s="71">
        <f t="shared" si="20"/>
        <v>1.0833333333333333</v>
      </c>
      <c r="V63" s="71">
        <f t="shared" si="20"/>
        <v>-0.20833333333333354</v>
      </c>
      <c r="W63" s="71">
        <f t="shared" si="20"/>
        <v>1.9166666666666665</v>
      </c>
      <c r="X63" s="71">
        <f t="shared" si="20"/>
        <v>-0.625</v>
      </c>
      <c r="Y63" s="71">
        <f t="shared" si="20"/>
        <v>0.87499999999999967</v>
      </c>
      <c r="Z63" s="71">
        <f t="shared" si="20"/>
        <v>2.8333333333333353</v>
      </c>
      <c r="AA63" s="71">
        <f t="shared" si="20"/>
        <v>0.54166666666666585</v>
      </c>
      <c r="AB63" s="71">
        <f t="shared" si="20"/>
        <v>0.58333333333333326</v>
      </c>
      <c r="AC63" s="71">
        <f t="shared" si="20"/>
        <v>-4.1666666666666852E-2</v>
      </c>
      <c r="AD63" s="72">
        <f t="shared" si="20"/>
        <v>1.1249999999999998</v>
      </c>
    </row>
    <row r="64" spans="1:30" x14ac:dyDescent="0.3">
      <c r="B64" s="121" t="s">
        <v>96</v>
      </c>
      <c r="C64" s="3">
        <v>65</v>
      </c>
      <c r="D64" s="3">
        <v>9000</v>
      </c>
      <c r="K64" s="80">
        <f>K27+K29+K28+K24+K38</f>
        <v>-1.4999999999999996</v>
      </c>
      <c r="L64" s="71">
        <f t="shared" ref="L64:AD64" si="21">L27+L29+L28+L24+L38</f>
        <v>-8.3333333333333204E-2</v>
      </c>
      <c r="M64" s="71">
        <f t="shared" si="21"/>
        <v>-3.958333333333333</v>
      </c>
      <c r="N64" s="71">
        <f t="shared" si="21"/>
        <v>0.33333333333333337</v>
      </c>
      <c r="O64" s="71">
        <f t="shared" si="21"/>
        <v>-2.5</v>
      </c>
      <c r="P64" s="71">
        <f t="shared" si="21"/>
        <v>-1.2499999999999991</v>
      </c>
      <c r="Q64" s="71">
        <f t="shared" si="21"/>
        <v>-1.666666666666667</v>
      </c>
      <c r="R64" s="71">
        <f t="shared" si="21"/>
        <v>-0.62500000000000011</v>
      </c>
      <c r="S64" s="71">
        <f t="shared" si="21"/>
        <v>-2.7083333333333353</v>
      </c>
      <c r="T64" s="71">
        <f t="shared" si="21"/>
        <v>-1.9583333333333333</v>
      </c>
      <c r="U64" s="71">
        <f t="shared" si="21"/>
        <v>-0.24999999999999911</v>
      </c>
      <c r="V64" s="71">
        <f t="shared" si="21"/>
        <v>-1.041666666666667</v>
      </c>
      <c r="W64" s="71">
        <f t="shared" si="21"/>
        <v>1.0833333333333337</v>
      </c>
      <c r="X64" s="71">
        <f t="shared" si="21"/>
        <v>-2.125</v>
      </c>
      <c r="Y64" s="71">
        <f t="shared" si="21"/>
        <v>-2.1249999999999987</v>
      </c>
      <c r="Z64" s="71">
        <f t="shared" si="21"/>
        <v>1.5000000000000009</v>
      </c>
      <c r="AA64" s="71">
        <f t="shared" si="21"/>
        <v>0.7083333333333327</v>
      </c>
      <c r="AB64" s="71">
        <f t="shared" si="21"/>
        <v>-0.58333333333333348</v>
      </c>
      <c r="AC64" s="71">
        <f t="shared" si="21"/>
        <v>-2.7083333333333326</v>
      </c>
      <c r="AD64" s="72">
        <f t="shared" si="21"/>
        <v>-0.37499999999999956</v>
      </c>
    </row>
    <row r="65" spans="1:32" x14ac:dyDescent="0.3">
      <c r="B65" s="121" t="s">
        <v>96</v>
      </c>
      <c r="C65" s="3">
        <v>75</v>
      </c>
      <c r="D65" s="3">
        <v>4000</v>
      </c>
      <c r="K65" s="80">
        <f>K27+K29++K28+K25+K30</f>
        <v>3</v>
      </c>
      <c r="L65" s="71">
        <f t="shared" ref="L65:AD65" si="22">L27+L29++L28+L25+L30</f>
        <v>-0.74999999999999933</v>
      </c>
      <c r="M65" s="71">
        <f t="shared" si="22"/>
        <v>2.2083333333333335</v>
      </c>
      <c r="N65" s="71">
        <f t="shared" si="22"/>
        <v>0.33333333333333337</v>
      </c>
      <c r="O65" s="71">
        <f t="shared" si="22"/>
        <v>2.5000000000000009</v>
      </c>
      <c r="P65" s="71">
        <f t="shared" si="22"/>
        <v>2.9166666666666683</v>
      </c>
      <c r="Q65" s="71">
        <f t="shared" si="22"/>
        <v>2.666666666666667</v>
      </c>
      <c r="R65" s="71">
        <f t="shared" si="22"/>
        <v>2.7083333333333339</v>
      </c>
      <c r="S65" s="71">
        <f t="shared" si="22"/>
        <v>3.2916666666666674</v>
      </c>
      <c r="T65" s="71">
        <f t="shared" si="22"/>
        <v>3.375</v>
      </c>
      <c r="U65" s="71">
        <f t="shared" si="22"/>
        <v>0.91666666666666585</v>
      </c>
      <c r="V65" s="71">
        <f t="shared" si="22"/>
        <v>1.4583333333333335</v>
      </c>
      <c r="W65" s="71">
        <f t="shared" si="22"/>
        <v>2.4166666666666661</v>
      </c>
      <c r="X65" s="71">
        <f t="shared" si="22"/>
        <v>2.375</v>
      </c>
      <c r="Y65" s="71">
        <f t="shared" si="22"/>
        <v>2.0416666666666661</v>
      </c>
      <c r="Z65" s="71">
        <f t="shared" si="22"/>
        <v>3.8333333333333335</v>
      </c>
      <c r="AA65" s="71">
        <f t="shared" si="22"/>
        <v>0.70833333333333293</v>
      </c>
      <c r="AB65" s="71">
        <f t="shared" si="22"/>
        <v>-8.3333333333333148E-2</v>
      </c>
      <c r="AC65" s="71">
        <f t="shared" si="22"/>
        <v>0.62499999999999989</v>
      </c>
      <c r="AD65" s="72">
        <f t="shared" si="22"/>
        <v>3.625</v>
      </c>
    </row>
    <row r="66" spans="1:32" x14ac:dyDescent="0.3">
      <c r="B66" s="121" t="s">
        <v>96</v>
      </c>
      <c r="C66" s="3">
        <v>75</v>
      </c>
      <c r="D66" s="3">
        <v>6000</v>
      </c>
      <c r="K66" s="80">
        <f>K27+K28+K29+K25+K31</f>
        <v>2.4999999999999996</v>
      </c>
      <c r="L66" s="71">
        <f t="shared" ref="L66:AD66" si="23">L27+L28+L29+L25+L31</f>
        <v>-2.2499999999999996</v>
      </c>
      <c r="M66" s="71">
        <f t="shared" si="23"/>
        <v>-0.29166666666666652</v>
      </c>
      <c r="N66" s="71">
        <f t="shared" si="23"/>
        <v>0.33333333333333337</v>
      </c>
      <c r="O66" s="71">
        <f t="shared" si="23"/>
        <v>-1.1666666666666665</v>
      </c>
      <c r="P66" s="71">
        <f t="shared" si="23"/>
        <v>2.2500000000000009</v>
      </c>
      <c r="Q66" s="71">
        <f t="shared" si="23"/>
        <v>1.3333333333333326</v>
      </c>
      <c r="R66" s="71">
        <f t="shared" si="23"/>
        <v>0.54166666666666663</v>
      </c>
      <c r="S66" s="71">
        <f t="shared" si="23"/>
        <v>-1.375</v>
      </c>
      <c r="T66" s="71">
        <f t="shared" si="23"/>
        <v>1.8750000000000007</v>
      </c>
      <c r="U66" s="71">
        <f t="shared" si="23"/>
        <v>0.58333333333333326</v>
      </c>
      <c r="V66" s="71">
        <f t="shared" si="23"/>
        <v>-0.20833333333333365</v>
      </c>
      <c r="W66" s="71">
        <f t="shared" si="23"/>
        <v>2.4166666666666661</v>
      </c>
      <c r="X66" s="71">
        <f t="shared" si="23"/>
        <v>1.375</v>
      </c>
      <c r="Y66" s="71">
        <f t="shared" si="23"/>
        <v>1.3749999999999998</v>
      </c>
      <c r="Z66" s="71">
        <f t="shared" si="23"/>
        <v>3.3333333333333348</v>
      </c>
      <c r="AA66" s="71">
        <f t="shared" si="23"/>
        <v>0.87499999999999956</v>
      </c>
      <c r="AB66" s="71">
        <f t="shared" si="23"/>
        <v>-0.24999999999999978</v>
      </c>
      <c r="AC66" s="71">
        <f t="shared" si="23"/>
        <v>-0.20833333333333348</v>
      </c>
      <c r="AD66" s="72">
        <f t="shared" si="23"/>
        <v>1.791666666666667</v>
      </c>
    </row>
    <row r="67" spans="1:32" x14ac:dyDescent="0.3">
      <c r="B67" s="121" t="s">
        <v>96</v>
      </c>
      <c r="C67" s="3">
        <v>75</v>
      </c>
      <c r="D67" s="3">
        <v>9000</v>
      </c>
      <c r="K67" s="80">
        <f>K27+K29+K28+K25+K38</f>
        <v>-0.83333333333333259</v>
      </c>
      <c r="L67" s="71">
        <f t="shared" ref="L67:AD67" si="24">L27+L29+L28+L25+L38</f>
        <v>-1.083333333333333</v>
      </c>
      <c r="M67" s="71">
        <f t="shared" si="24"/>
        <v>-2.9583333333333326</v>
      </c>
      <c r="N67" s="71">
        <f t="shared" si="24"/>
        <v>0.5</v>
      </c>
      <c r="O67" s="71">
        <f t="shared" si="24"/>
        <v>-2.6666666666666665</v>
      </c>
      <c r="P67" s="71">
        <f t="shared" si="24"/>
        <v>0.41666666666666696</v>
      </c>
      <c r="Q67" s="71">
        <f t="shared" si="24"/>
        <v>-1.166666666666667</v>
      </c>
      <c r="R67" s="71">
        <f t="shared" si="24"/>
        <v>0.37500000000000056</v>
      </c>
      <c r="S67" s="71">
        <f t="shared" si="24"/>
        <v>-2.2083333333333344</v>
      </c>
      <c r="T67" s="71">
        <f t="shared" si="24"/>
        <v>0.875</v>
      </c>
      <c r="U67" s="71">
        <f t="shared" si="24"/>
        <v>-0.74999999999999911</v>
      </c>
      <c r="V67" s="71">
        <f t="shared" si="24"/>
        <v>-1.0416666666666672</v>
      </c>
      <c r="W67" s="71">
        <f t="shared" si="24"/>
        <v>1.5833333333333333</v>
      </c>
      <c r="X67" s="71">
        <f t="shared" si="24"/>
        <v>-0.12499999999999978</v>
      </c>
      <c r="Y67" s="71">
        <f t="shared" si="24"/>
        <v>-1.6249999999999984</v>
      </c>
      <c r="Z67" s="71">
        <f t="shared" si="24"/>
        <v>2.0000000000000004</v>
      </c>
      <c r="AA67" s="71">
        <f t="shared" si="24"/>
        <v>1.0416666666666663</v>
      </c>
      <c r="AB67" s="71">
        <f t="shared" si="24"/>
        <v>-1.4166666666666665</v>
      </c>
      <c r="AC67" s="71">
        <f t="shared" si="24"/>
        <v>-2.8749999999999991</v>
      </c>
      <c r="AD67" s="72">
        <f t="shared" si="24"/>
        <v>0.29166666666666763</v>
      </c>
    </row>
    <row r="68" spans="1:32" x14ac:dyDescent="0.3">
      <c r="B68" s="121" t="s">
        <v>96</v>
      </c>
      <c r="C68" s="3">
        <v>85</v>
      </c>
      <c r="D68" s="3">
        <v>4000</v>
      </c>
      <c r="K68" s="80">
        <f>K27+K28+K29+K34+K30</f>
        <v>1.833333333333333</v>
      </c>
      <c r="L68" s="71">
        <f t="shared" ref="L68:AD68" si="25">L27+L28+L29+L34+L30</f>
        <v>-8.3333333333332371E-2</v>
      </c>
      <c r="M68" s="71">
        <f t="shared" si="25"/>
        <v>2.0416666666666665</v>
      </c>
      <c r="N68" s="71">
        <f t="shared" si="25"/>
        <v>0.16666666666666663</v>
      </c>
      <c r="O68" s="71">
        <f t="shared" si="25"/>
        <v>3.5000000000000009</v>
      </c>
      <c r="P68" s="71">
        <f t="shared" si="25"/>
        <v>1.9166666666666681</v>
      </c>
      <c r="Q68" s="71">
        <f t="shared" si="25"/>
        <v>2</v>
      </c>
      <c r="R68" s="71">
        <f t="shared" si="25"/>
        <v>2.208333333333333</v>
      </c>
      <c r="S68" s="71">
        <f t="shared" si="25"/>
        <v>3.1250000000000009</v>
      </c>
      <c r="T68" s="71">
        <f t="shared" si="25"/>
        <v>1.7083333333333328</v>
      </c>
      <c r="U68" s="71">
        <f t="shared" si="25"/>
        <v>0.41666666666666557</v>
      </c>
      <c r="V68" s="71">
        <f t="shared" si="25"/>
        <v>1.2916666666666672</v>
      </c>
      <c r="W68" s="71">
        <f t="shared" si="25"/>
        <v>2.083333333333333</v>
      </c>
      <c r="X68" s="71">
        <f t="shared" si="25"/>
        <v>1.8750000000000004</v>
      </c>
      <c r="Y68" s="71">
        <f t="shared" si="25"/>
        <v>2.708333333333333</v>
      </c>
      <c r="Z68" s="71">
        <f t="shared" si="25"/>
        <v>2.9999999999999996</v>
      </c>
      <c r="AA68" s="71">
        <f t="shared" si="25"/>
        <v>1.0416666666666663</v>
      </c>
      <c r="AB68" s="71">
        <f t="shared" si="25"/>
        <v>0.58333333333333415</v>
      </c>
      <c r="AC68" s="71">
        <f t="shared" si="25"/>
        <v>2.125</v>
      </c>
      <c r="AD68" s="72">
        <f t="shared" si="25"/>
        <v>2.6249999999999987</v>
      </c>
    </row>
    <row r="69" spans="1:32" x14ac:dyDescent="0.3">
      <c r="B69" s="121" t="s">
        <v>96</v>
      </c>
      <c r="C69" s="3">
        <v>85</v>
      </c>
      <c r="D69" s="3">
        <v>6000</v>
      </c>
      <c r="K69" s="80">
        <f>K27+K34+K29+K28+K31</f>
        <v>1.3333333333333326</v>
      </c>
      <c r="L69" s="71">
        <f t="shared" ref="L69:AD69" si="26">L27+L34+L29+L28+L31</f>
        <v>-1.5833333333333328</v>
      </c>
      <c r="M69" s="71">
        <f t="shared" si="26"/>
        <v>-0.45833333333333348</v>
      </c>
      <c r="N69" s="71">
        <f t="shared" si="26"/>
        <v>0.1666666666666666</v>
      </c>
      <c r="O69" s="71">
        <f t="shared" si="26"/>
        <v>-0.16666666666666674</v>
      </c>
      <c r="P69" s="71">
        <f t="shared" si="26"/>
        <v>1.2500000000000004</v>
      </c>
      <c r="Q69" s="71">
        <f t="shared" si="26"/>
        <v>0.66666666666666607</v>
      </c>
      <c r="R69" s="71">
        <f t="shared" si="26"/>
        <v>4.1666666666666186E-2</v>
      </c>
      <c r="S69" s="71">
        <f t="shared" si="26"/>
        <v>-1.5416666666666667</v>
      </c>
      <c r="T69" s="71">
        <f t="shared" si="26"/>
        <v>0.2083333333333332</v>
      </c>
      <c r="U69" s="71">
        <f t="shared" si="26"/>
        <v>8.3333333333333037E-2</v>
      </c>
      <c r="V69" s="71">
        <f t="shared" si="26"/>
        <v>-0.375</v>
      </c>
      <c r="W69" s="71">
        <f t="shared" si="26"/>
        <v>2.0833333333333335</v>
      </c>
      <c r="X69" s="71">
        <f t="shared" si="26"/>
        <v>0.87500000000000022</v>
      </c>
      <c r="Y69" s="71">
        <f t="shared" si="26"/>
        <v>2.041666666666667</v>
      </c>
      <c r="Z69" s="71">
        <f t="shared" si="26"/>
        <v>2.5000000000000004</v>
      </c>
      <c r="AA69" s="71">
        <f t="shared" si="26"/>
        <v>1.2083333333333328</v>
      </c>
      <c r="AB69" s="71">
        <f t="shared" si="26"/>
        <v>0.41666666666666741</v>
      </c>
      <c r="AC69" s="71">
        <f t="shared" si="26"/>
        <v>1.2916666666666665</v>
      </c>
      <c r="AD69" s="72">
        <f t="shared" si="26"/>
        <v>0.79166666666666585</v>
      </c>
    </row>
    <row r="70" spans="1:32" ht="14.5" thickBot="1" x14ac:dyDescent="0.35">
      <c r="B70" s="121" t="s">
        <v>96</v>
      </c>
      <c r="C70" s="3">
        <v>85</v>
      </c>
      <c r="D70" s="3">
        <v>9000</v>
      </c>
      <c r="K70" s="81">
        <f>K27+K28+K29+K34+K38</f>
        <v>-1.9999999999999998</v>
      </c>
      <c r="L70" s="82">
        <f t="shared" ref="L70:AD70" si="27">L27+L28+L29+L34+L38</f>
        <v>-0.41666666666666619</v>
      </c>
      <c r="M70" s="82">
        <f t="shared" si="27"/>
        <v>-3.1249999999999996</v>
      </c>
      <c r="N70" s="82">
        <f t="shared" si="27"/>
        <v>0.33333333333333326</v>
      </c>
      <c r="O70" s="82">
        <f t="shared" si="27"/>
        <v>-1.6666666666666665</v>
      </c>
      <c r="P70" s="82">
        <f t="shared" si="27"/>
        <v>-0.58333333333333326</v>
      </c>
      <c r="Q70" s="82">
        <f t="shared" si="27"/>
        <v>-1.8333333333333335</v>
      </c>
      <c r="R70" s="82">
        <f t="shared" si="27"/>
        <v>-0.12500000000000022</v>
      </c>
      <c r="S70" s="82">
        <f t="shared" si="27"/>
        <v>-2.3750000000000009</v>
      </c>
      <c r="T70" s="82">
        <f t="shared" si="27"/>
        <v>-0.79166666666666741</v>
      </c>
      <c r="U70" s="82">
        <f t="shared" si="27"/>
        <v>-1.2499999999999993</v>
      </c>
      <c r="V70" s="82">
        <f t="shared" si="27"/>
        <v>-1.2083333333333335</v>
      </c>
      <c r="W70" s="82">
        <f t="shared" si="27"/>
        <v>1.2500000000000002</v>
      </c>
      <c r="X70" s="82">
        <f t="shared" si="27"/>
        <v>-0.62499999999999967</v>
      </c>
      <c r="Y70" s="82">
        <f t="shared" si="27"/>
        <v>-0.95833333333333171</v>
      </c>
      <c r="Z70" s="82">
        <f t="shared" si="27"/>
        <v>1.1666666666666665</v>
      </c>
      <c r="AA70" s="82">
        <f t="shared" si="27"/>
        <v>1.3749999999999998</v>
      </c>
      <c r="AB70" s="82">
        <f t="shared" si="27"/>
        <v>-0.74999999999999933</v>
      </c>
      <c r="AC70" s="82">
        <f t="shared" si="27"/>
        <v>-1.3749999999999991</v>
      </c>
      <c r="AD70" s="83">
        <f t="shared" si="27"/>
        <v>-0.70833333333333348</v>
      </c>
    </row>
    <row r="72" spans="1:32" ht="19" thickBot="1" x14ac:dyDescent="0.5">
      <c r="A72" s="137" t="s">
        <v>18</v>
      </c>
      <c r="B72" s="137"/>
      <c r="C72" s="137"/>
      <c r="D72" s="137"/>
      <c r="E72" s="137"/>
      <c r="F72" s="137"/>
      <c r="G72" s="137"/>
      <c r="H72" s="137"/>
      <c r="I72" s="137"/>
      <c r="J72" s="137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  <c r="AC72" s="138"/>
      <c r="AD72" s="138"/>
    </row>
    <row r="73" spans="1:32" x14ac:dyDescent="0.3">
      <c r="I73" s="5" t="s">
        <v>17</v>
      </c>
      <c r="K73" s="75">
        <v>1</v>
      </c>
      <c r="L73" s="76">
        <v>2</v>
      </c>
      <c r="M73" s="76">
        <v>3</v>
      </c>
      <c r="N73" s="76">
        <v>4</v>
      </c>
      <c r="O73" s="76">
        <v>5</v>
      </c>
      <c r="P73" s="76">
        <v>6</v>
      </c>
      <c r="Q73" s="76">
        <v>7</v>
      </c>
      <c r="R73" s="76">
        <v>8</v>
      </c>
      <c r="S73" s="76">
        <v>9</v>
      </c>
      <c r="T73" s="76">
        <v>10</v>
      </c>
      <c r="U73" s="76">
        <v>11</v>
      </c>
      <c r="V73" s="76">
        <v>12</v>
      </c>
      <c r="W73" s="76">
        <v>13</v>
      </c>
      <c r="X73" s="76">
        <v>14</v>
      </c>
      <c r="Y73" s="76">
        <v>15</v>
      </c>
      <c r="Z73" s="76">
        <v>16</v>
      </c>
      <c r="AA73" s="76">
        <v>17</v>
      </c>
      <c r="AB73" s="76">
        <v>18</v>
      </c>
      <c r="AC73" s="76">
        <v>19</v>
      </c>
      <c r="AD73" s="77">
        <v>20</v>
      </c>
      <c r="AF73" s="10" t="s">
        <v>19</v>
      </c>
    </row>
    <row r="74" spans="1:32" x14ac:dyDescent="0.3">
      <c r="K74" s="78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79"/>
    </row>
    <row r="75" spans="1:32" s="4" customFormat="1" x14ac:dyDescent="0.3">
      <c r="A75" s="3"/>
      <c r="B75" s="121" t="s">
        <v>96</v>
      </c>
      <c r="C75" s="3">
        <v>65</v>
      </c>
      <c r="D75" s="3">
        <v>4000</v>
      </c>
      <c r="E75" s="3"/>
      <c r="F75" s="3"/>
      <c r="G75" s="3"/>
      <c r="H75" s="3"/>
      <c r="I75" s="3"/>
      <c r="J75" s="3"/>
      <c r="K75" s="84">
        <f>EXP(K62)/(EXP($K$58)+EXP($K$59)+EXP(K62))</f>
        <v>0.83334402834850529</v>
      </c>
      <c r="L75" s="85">
        <f>EXP(L62)/(EXP($L$58)+EXP($L$59)+EXP(L62))</f>
        <v>0.24891056813412671</v>
      </c>
      <c r="M75" s="85">
        <f>EXP(M62)/(EXP($M$58)+EXP($M$59)+EXP(M62))</f>
        <v>0.49832116918674857</v>
      </c>
      <c r="N75" s="85">
        <f>EXP(N62)/(EXP($N$58)+EXP($N$59)+EXP(N62))</f>
        <v>0.29737823977181627</v>
      </c>
      <c r="O75" s="85">
        <f>EXP(O62)/(EXP($O$58)+EXP($O$59)+EXP(O62))</f>
        <v>0.26782469192200731</v>
      </c>
      <c r="P75" s="85">
        <f>EXP(P62)/(EXP($P$58)+EXP($P$59)+EXP(P62))</f>
        <v>0.11804785075397708</v>
      </c>
      <c r="Q75" s="85">
        <f>EXP(Q62)/(EXP($Q$58)+EXP($Q$59)+EXP(Q62))</f>
        <v>0.33773996515556354</v>
      </c>
      <c r="R75" s="85">
        <f>EXP(R62)/(EXP($R$58)+EXP($R$59)+EXP(R62))</f>
        <v>0.3358035688063658</v>
      </c>
      <c r="S75" s="85">
        <f>EXP(S62)/(EXP($S$58)+EXP($S$59)+EXP(S62))</f>
        <v>0.53882640633369039</v>
      </c>
      <c r="T75" s="85">
        <f>EXP(T62)/(EXP($T$58)+EXP($T$59)+EXP(T62))</f>
        <v>0.63175162027938037</v>
      </c>
      <c r="U75" s="85">
        <f>EXP(U62)/(EXP($U$58)+EXP($U$59)+EXP(U62))</f>
        <v>0.58102730732312691</v>
      </c>
      <c r="V75" s="85">
        <f>EXP(V62)/(EXP($V$58)+EXP($V$59)+EXP(V62))</f>
        <v>0.3300527149984796</v>
      </c>
      <c r="W75" s="85">
        <f>EXP(W62)/(EXP($W$58)+EXP($W$59)+EXP(W62))</f>
        <v>0.32132191985276876</v>
      </c>
      <c r="X75" s="85">
        <f>EXP(X62)/(EXP($X$58)+EXP($X$59)+EXP(X62))</f>
        <v>0.42231879825151819</v>
      </c>
      <c r="Y75" s="85">
        <f>EXP(Y62)/(EXP($Y$58)+EXP($Y$59)+EXP(Y62))</f>
        <v>0.53417569047868674</v>
      </c>
      <c r="Z75" s="85">
        <f>EXP(Z62)/(EXP($Z$58)+EXP($Z$59)+EXP(Z62))</f>
        <v>0.49723809187931545</v>
      </c>
      <c r="AA75" s="85">
        <f>EXP(AA62)/(EXP($AA$58)+EXP($AA$59)+EXP(AA62))</f>
        <v>0.16425162762508771</v>
      </c>
      <c r="AB75" s="85">
        <f>EXP(AB62)/(EXP($AB$58)+EXP($AB$59)+EXP(AB62))</f>
        <v>0.17803020550615908</v>
      </c>
      <c r="AC75" s="85">
        <f>EXP(AC62)/(EXP($AC$58)+EXP($AC$59)+EXP(AC62))</f>
        <v>0.33632714105407557</v>
      </c>
      <c r="AD75" s="86">
        <f>EXP(AD62)/(EXP($AD$58)+EXP($AD$59)+EXP(AD62))</f>
        <v>0.45461239585821611</v>
      </c>
      <c r="AF75" s="6">
        <f>AVERAGE(K75:AD75)</f>
        <v>0.39636520007598081</v>
      </c>
    </row>
    <row r="76" spans="1:32" s="4" customFormat="1" x14ac:dyDescent="0.3">
      <c r="A76" s="3"/>
      <c r="B76" s="121" t="s">
        <v>96</v>
      </c>
      <c r="C76" s="3">
        <v>65</v>
      </c>
      <c r="D76" s="3">
        <v>6000</v>
      </c>
      <c r="E76" s="3"/>
      <c r="F76" s="3"/>
      <c r="G76" s="3"/>
      <c r="H76" s="3"/>
      <c r="I76" s="3"/>
      <c r="J76" s="3"/>
      <c r="K76" s="84">
        <f>EXP(K63)/(EXP($K$58)+EXP($K$59)+EXP(K63))</f>
        <v>0.75203866619729365</v>
      </c>
      <c r="L76" s="85">
        <f t="shared" ref="L76:L83" si="28">EXP(L63)/(EXP($L$58)+EXP($L$59)+EXP(L63))</f>
        <v>6.8853788699525437E-2</v>
      </c>
      <c r="M76" s="85">
        <f t="shared" ref="M76:M83" si="29">EXP(M63)/(EXP($M$58)+EXP($M$59)+EXP(M63))</f>
        <v>7.5388747962996633E-2</v>
      </c>
      <c r="N76" s="85">
        <f t="shared" ref="N76:N83" si="30">EXP(N63)/(EXP($N$58)+EXP($N$59)+EXP(N63))</f>
        <v>0.29737823977181627</v>
      </c>
      <c r="O76" s="85">
        <f t="shared" ref="O76:O83" si="31">EXP(O63)/(EXP($O$58)+EXP($O$59)+EXP(O63))</f>
        <v>9.2636160701713554E-3</v>
      </c>
      <c r="P76" s="85">
        <f t="shared" ref="P76:P83" si="32">EXP(P63)/(EXP($P$58)+EXP($P$59)+EXP(P63))</f>
        <v>6.4301255636914023E-2</v>
      </c>
      <c r="Q76" s="85">
        <f t="shared" ref="Q76:Q83" si="33">EXP(Q63)/(EXP($Q$58)+EXP($Q$59)+EXP(Q63))</f>
        <v>0.11849965453500956</v>
      </c>
      <c r="R76" s="85">
        <f t="shared" ref="R76:R83" si="34">EXP(R63)/(EXP($R$58)+EXP($R$59)+EXP(R63))</f>
        <v>5.4747611359965281E-2</v>
      </c>
      <c r="S76" s="85">
        <f t="shared" ref="S76:S83" si="35">EXP(S63)/(EXP($S$58)+EXP($S$59)+EXP(S63))</f>
        <v>1.0867541574775517E-2</v>
      </c>
      <c r="T76" s="85">
        <f t="shared" ref="T76:T83" si="36">EXP(T63)/(EXP($T$58)+EXP($T$59)+EXP(T63))</f>
        <v>0.27682587242876106</v>
      </c>
      <c r="U76" s="85">
        <f t="shared" ref="U76:U83" si="37">EXP(U63)/(EXP($U$58)+EXP($U$59)+EXP(U63))</f>
        <v>0.49841467475767681</v>
      </c>
      <c r="V76" s="85">
        <f t="shared" ref="V76:V83" si="38">EXP(V63)/(EXP($V$58)+EXP($V$59)+EXP(V63))</f>
        <v>8.5129156224655209E-2</v>
      </c>
      <c r="W76" s="85">
        <f t="shared" ref="W76:W83" si="39">EXP(W63)/(EXP($W$58)+EXP($W$59)+EXP(W63))</f>
        <v>0.32132191985276887</v>
      </c>
      <c r="X76" s="85">
        <f t="shared" ref="X76:X83" si="40">EXP(X63)/(EXP($X$58)+EXP($X$59)+EXP(X63))</f>
        <v>0.21194155761708541</v>
      </c>
      <c r="Y76" s="85">
        <f t="shared" ref="Y76:Y83" si="41">EXP(Y63)/(EXP($Y$58)+EXP($Y$59)+EXP(Y63))</f>
        <v>0.37057510088902645</v>
      </c>
      <c r="Z76" s="85">
        <f t="shared" ref="Z76:Z83" si="42">EXP(Z63)/(EXP($Z$58)+EXP($Z$59)+EXP(Z63))</f>
        <v>0.37494794181688201</v>
      </c>
      <c r="AA76" s="85">
        <f t="shared" ref="AA76:AA83" si="43">EXP(AA63)/(EXP($AA$58)+EXP($AA$59)+EXP(AA63))</f>
        <v>0.18842735652727874</v>
      </c>
      <c r="AB76" s="85">
        <f t="shared" ref="AB76:AB83" si="44">EXP(AB63)/(EXP($AB$58)+EXP($AB$59)+EXP(AB63))</f>
        <v>0.15493379392896961</v>
      </c>
      <c r="AC76" s="85">
        <f t="shared" ref="AC76:AC83" si="45">EXP(AC63)/(EXP($AC$58)+EXP($AC$59)+EXP(AC63))</f>
        <v>0.18048894499301271</v>
      </c>
      <c r="AD76" s="86">
        <f t="shared" ref="AD76:AD83" si="46">EXP(AD63)/(EXP($AD$58)+EXP($AD$59)+EXP(AD63))</f>
        <v>0.11759704628114601</v>
      </c>
      <c r="AF76" s="6">
        <f t="shared" ref="AF76:AF83" si="47">AVERAGE(K76:AD76)</f>
        <v>0.2115971243562865</v>
      </c>
    </row>
    <row r="77" spans="1:32" s="4" customFormat="1" x14ac:dyDescent="0.3">
      <c r="A77" s="3"/>
      <c r="B77" s="121" t="s">
        <v>96</v>
      </c>
      <c r="C77" s="3">
        <v>65</v>
      </c>
      <c r="D77" s="3">
        <v>9000</v>
      </c>
      <c r="E77" s="3"/>
      <c r="F77" s="3"/>
      <c r="G77" s="3"/>
      <c r="H77" s="3"/>
      <c r="I77" s="3"/>
      <c r="J77" s="3"/>
      <c r="K77" s="84">
        <f>EXP(K64)/(EXP($K$58)+EXP($K$59)+EXP(K64))</f>
        <v>9.763188509780435E-2</v>
      </c>
      <c r="L77" s="85">
        <f t="shared" si="28"/>
        <v>0.19189178372513693</v>
      </c>
      <c r="M77" s="85">
        <f t="shared" si="29"/>
        <v>5.6334603239373534E-3</v>
      </c>
      <c r="N77" s="85">
        <f t="shared" si="30"/>
        <v>0.33333333333333337</v>
      </c>
      <c r="O77" s="85">
        <f t="shared" si="31"/>
        <v>2.0819753307840909E-3</v>
      </c>
      <c r="P77" s="85">
        <f t="shared" si="32"/>
        <v>1.0867541574775531E-2</v>
      </c>
      <c r="Q77" s="85">
        <f t="shared" si="33"/>
        <v>1.0914211226724486E-2</v>
      </c>
      <c r="R77" s="85">
        <f t="shared" si="34"/>
        <v>4.6735654403156635E-2</v>
      </c>
      <c r="S77" s="85">
        <f t="shared" si="35"/>
        <v>4.7522142100567908E-3</v>
      </c>
      <c r="T77" s="85">
        <f t="shared" si="36"/>
        <v>0.12343876689269746</v>
      </c>
      <c r="U77" s="85">
        <f t="shared" si="37"/>
        <v>0.20756356642633644</v>
      </c>
      <c r="V77" s="85">
        <f t="shared" si="38"/>
        <v>3.8867769148203252E-2</v>
      </c>
      <c r="W77" s="85">
        <f t="shared" si="39"/>
        <v>0.17064870255209003</v>
      </c>
      <c r="X77" s="85">
        <f t="shared" si="40"/>
        <v>5.661173224047128E-2</v>
      </c>
      <c r="Y77" s="85">
        <f t="shared" si="41"/>
        <v>2.847749193649398E-2</v>
      </c>
      <c r="Z77" s="85">
        <f t="shared" si="42"/>
        <v>0.13653397360785624</v>
      </c>
      <c r="AA77" s="85">
        <f t="shared" si="43"/>
        <v>0.21524499581322767</v>
      </c>
      <c r="AB77" s="85">
        <f t="shared" si="44"/>
        <v>5.4008928691667485E-2</v>
      </c>
      <c r="AC77" s="85">
        <f t="shared" si="45"/>
        <v>1.5072368139109223E-2</v>
      </c>
      <c r="AD77" s="86">
        <f t="shared" si="46"/>
        <v>2.8877639571638605E-2</v>
      </c>
      <c r="AF77" s="6">
        <f>AVERAGE(K77:AD77)</f>
        <v>8.8959399712275053E-2</v>
      </c>
    </row>
    <row r="78" spans="1:32" s="11" customFormat="1" x14ac:dyDescent="0.3">
      <c r="A78" s="5"/>
      <c r="B78" s="121" t="s">
        <v>96</v>
      </c>
      <c r="C78" s="3">
        <v>75</v>
      </c>
      <c r="D78" s="3">
        <v>4000</v>
      </c>
      <c r="E78" s="5"/>
      <c r="F78" s="5"/>
      <c r="G78" s="5"/>
      <c r="H78" s="5"/>
      <c r="I78" s="5"/>
      <c r="J78" s="5"/>
      <c r="K78" s="84">
        <f t="shared" ref="K78:K83" si="48">EXP(K65)/(EXP($K$58)+EXP($K$59)+EXP(K65))</f>
        <v>0.90688510328535399</v>
      </c>
      <c r="L78" s="85">
        <f t="shared" si="28"/>
        <v>0.10866689096545058</v>
      </c>
      <c r="M78" s="85">
        <f t="shared" si="29"/>
        <v>0.72973621411841505</v>
      </c>
      <c r="N78" s="85">
        <f t="shared" si="30"/>
        <v>0.33333333333333337</v>
      </c>
      <c r="O78" s="85">
        <f t="shared" si="31"/>
        <v>0.23642974914324619</v>
      </c>
      <c r="P78" s="85">
        <f t="shared" si="32"/>
        <v>0.41474565488204063</v>
      </c>
      <c r="Q78" s="85">
        <f t="shared" si="33"/>
        <v>0.45676275604579036</v>
      </c>
      <c r="R78" s="85">
        <f t="shared" si="34"/>
        <v>0.57882418920384293</v>
      </c>
      <c r="S78" s="85">
        <f t="shared" si="35"/>
        <v>0.65827555443400576</v>
      </c>
      <c r="T78" s="85">
        <f t="shared" si="36"/>
        <v>0.96685228648272448</v>
      </c>
      <c r="U78" s="85">
        <f t="shared" si="37"/>
        <v>0.45685556488621093</v>
      </c>
      <c r="V78" s="85">
        <f t="shared" si="38"/>
        <v>0.3300527149984796</v>
      </c>
      <c r="W78" s="85">
        <f t="shared" si="39"/>
        <v>0.43838884615958618</v>
      </c>
      <c r="X78" s="85">
        <f t="shared" si="40"/>
        <v>0.84379473448133946</v>
      </c>
      <c r="Y78" s="85">
        <f t="shared" si="41"/>
        <v>0.65405604207180523</v>
      </c>
      <c r="Z78" s="85">
        <f t="shared" si="42"/>
        <v>0.61985957939036129</v>
      </c>
      <c r="AA78" s="85">
        <f t="shared" si="43"/>
        <v>0.21524499581322767</v>
      </c>
      <c r="AB78" s="85">
        <f t="shared" si="44"/>
        <v>8.6031409347412144E-2</v>
      </c>
      <c r="AC78" s="85">
        <f t="shared" si="45"/>
        <v>0.30019453137140995</v>
      </c>
      <c r="AD78" s="86">
        <f t="shared" si="46"/>
        <v>0.61883707035975355</v>
      </c>
      <c r="AF78" s="6">
        <f t="shared" si="47"/>
        <v>0.49769136103868944</v>
      </c>
    </row>
    <row r="79" spans="1:32" s="4" customFormat="1" x14ac:dyDescent="0.3">
      <c r="A79" s="3"/>
      <c r="B79" s="121" t="s">
        <v>96</v>
      </c>
      <c r="C79" s="3">
        <v>75</v>
      </c>
      <c r="D79" s="3">
        <v>6000</v>
      </c>
      <c r="E79" s="3"/>
      <c r="F79" s="3"/>
      <c r="G79" s="3"/>
      <c r="H79" s="3"/>
      <c r="I79" s="3"/>
      <c r="J79" s="3"/>
      <c r="K79" s="84">
        <f t="shared" si="48"/>
        <v>0.85522472836000785</v>
      </c>
      <c r="L79" s="85">
        <f t="shared" si="28"/>
        <v>2.6482515545593967E-2</v>
      </c>
      <c r="M79" s="85">
        <f t="shared" si="29"/>
        <v>0.18142608857948589</v>
      </c>
      <c r="N79" s="85">
        <f t="shared" si="30"/>
        <v>0.33333333333333337</v>
      </c>
      <c r="O79" s="85">
        <f t="shared" si="31"/>
        <v>7.8526492320959481E-3</v>
      </c>
      <c r="P79" s="85">
        <f t="shared" si="32"/>
        <v>0.26677485547481511</v>
      </c>
      <c r="Q79" s="85">
        <f t="shared" si="33"/>
        <v>0.18142608857948592</v>
      </c>
      <c r="R79" s="85">
        <f t="shared" si="34"/>
        <v>0.13602346172211155</v>
      </c>
      <c r="S79" s="85">
        <f t="shared" si="35"/>
        <v>1.7792112465947887E-2</v>
      </c>
      <c r="T79" s="85">
        <f t="shared" si="36"/>
        <v>0.86681333219733492</v>
      </c>
      <c r="U79" s="85">
        <f t="shared" si="37"/>
        <v>0.37605159587195219</v>
      </c>
      <c r="V79" s="85">
        <f t="shared" si="38"/>
        <v>8.5129156224655195E-2</v>
      </c>
      <c r="W79" s="85">
        <f t="shared" si="39"/>
        <v>0.43838884615958618</v>
      </c>
      <c r="X79" s="85">
        <f t="shared" si="40"/>
        <v>0.6652409557748219</v>
      </c>
      <c r="Y79" s="85">
        <f t="shared" si="41"/>
        <v>0.49256294396079509</v>
      </c>
      <c r="Z79" s="85">
        <f t="shared" si="42"/>
        <v>0.49723809187931572</v>
      </c>
      <c r="AA79" s="85">
        <f t="shared" si="43"/>
        <v>0.2447284710547975</v>
      </c>
      <c r="AB79" s="85">
        <f t="shared" si="44"/>
        <v>7.3798704311840893E-2</v>
      </c>
      <c r="AC79" s="85">
        <f t="shared" si="45"/>
        <v>0.15713453233801139</v>
      </c>
      <c r="AD79" s="86">
        <f t="shared" si="46"/>
        <v>0.20608000448999278</v>
      </c>
      <c r="AF79" s="6">
        <f t="shared" si="47"/>
        <v>0.30547512337779903</v>
      </c>
    </row>
    <row r="80" spans="1:32" s="4" customFormat="1" x14ac:dyDescent="0.3">
      <c r="A80" s="3"/>
      <c r="B80" s="121" t="s">
        <v>96</v>
      </c>
      <c r="C80" s="3">
        <v>75</v>
      </c>
      <c r="D80" s="3">
        <v>9000</v>
      </c>
      <c r="E80" s="3"/>
      <c r="F80" s="3"/>
      <c r="G80" s="3"/>
      <c r="H80" s="3"/>
      <c r="I80" s="3"/>
      <c r="J80" s="3"/>
      <c r="K80" s="84">
        <f t="shared" si="48"/>
        <v>0.17405573259841595</v>
      </c>
      <c r="L80" s="85">
        <f t="shared" si="28"/>
        <v>8.0337932243044946E-2</v>
      </c>
      <c r="M80" s="85">
        <f t="shared" si="29"/>
        <v>1.5166522822622108E-2</v>
      </c>
      <c r="N80" s="85">
        <f t="shared" si="30"/>
        <v>0.3713381256924369</v>
      </c>
      <c r="O80" s="85">
        <f t="shared" si="31"/>
        <v>1.7629175351084963E-3</v>
      </c>
      <c r="P80" s="85">
        <f t="shared" si="32"/>
        <v>5.4972494245270023E-2</v>
      </c>
      <c r="Q80" s="85">
        <f t="shared" si="33"/>
        <v>1.7867981870304504E-2</v>
      </c>
      <c r="R80" s="85">
        <f t="shared" si="34"/>
        <v>0.11759704628114589</v>
      </c>
      <c r="S80" s="85">
        <f t="shared" si="35"/>
        <v>7.8109964235432176E-3</v>
      </c>
      <c r="T80" s="85">
        <f t="shared" si="36"/>
        <v>0.70538451269824121</v>
      </c>
      <c r="U80" s="85">
        <f t="shared" si="37"/>
        <v>0.13708977503308334</v>
      </c>
      <c r="V80" s="85">
        <f t="shared" si="38"/>
        <v>3.8867769148203245E-2</v>
      </c>
      <c r="W80" s="85">
        <f t="shared" si="39"/>
        <v>0.25330987082727602</v>
      </c>
      <c r="X80" s="85">
        <f t="shared" si="40"/>
        <v>0.30719588571849837</v>
      </c>
      <c r="Y80" s="85">
        <f t="shared" si="41"/>
        <v>4.6099801053003132E-2</v>
      </c>
      <c r="Z80" s="85">
        <f t="shared" si="42"/>
        <v>0.20679051504469526</v>
      </c>
      <c r="AA80" s="85">
        <f t="shared" si="43"/>
        <v>0.27682587242876083</v>
      </c>
      <c r="AB80" s="85">
        <f t="shared" si="44"/>
        <v>2.4211524813002459E-2</v>
      </c>
      <c r="AC80" s="85">
        <f t="shared" si="45"/>
        <v>1.2788074300564075E-2</v>
      </c>
      <c r="AD80" s="86">
        <f t="shared" si="46"/>
        <v>5.4747611359965448E-2</v>
      </c>
      <c r="AF80" s="6">
        <f t="shared" si="47"/>
        <v>0.14521104810685928</v>
      </c>
    </row>
    <row r="81" spans="1:32" s="4" customFormat="1" x14ac:dyDescent="0.3">
      <c r="A81" s="3"/>
      <c r="B81" s="121" t="s">
        <v>96</v>
      </c>
      <c r="C81" s="3">
        <v>85</v>
      </c>
      <c r="D81" s="3">
        <v>4000</v>
      </c>
      <c r="E81" s="3"/>
      <c r="F81" s="3"/>
      <c r="G81" s="3"/>
      <c r="H81" s="3"/>
      <c r="I81" s="3"/>
      <c r="J81" s="3"/>
      <c r="K81" s="84">
        <f>EXP(K68)/(EXP($K$58)+EXP($K$59)+EXP(K68))</f>
        <v>0.75203866619729365</v>
      </c>
      <c r="L81" s="85">
        <f t="shared" si="28"/>
        <v>0.19189178372513707</v>
      </c>
      <c r="M81" s="85">
        <f t="shared" si="29"/>
        <v>0.69563934598383959</v>
      </c>
      <c r="N81" s="85">
        <f t="shared" si="30"/>
        <v>0.29737823977181627</v>
      </c>
      <c r="O81" s="85">
        <f t="shared" si="31"/>
        <v>0.45701784633750198</v>
      </c>
      <c r="P81" s="85">
        <f t="shared" si="32"/>
        <v>0.20679051504469514</v>
      </c>
      <c r="Q81" s="85">
        <f t="shared" si="33"/>
        <v>0.3015245311420483</v>
      </c>
      <c r="R81" s="85">
        <f t="shared" si="34"/>
        <v>0.45461239585821572</v>
      </c>
      <c r="S81" s="85">
        <f t="shared" si="35"/>
        <v>0.61985957939036118</v>
      </c>
      <c r="T81" s="85">
        <f t="shared" si="36"/>
        <v>0.8463694565078077</v>
      </c>
      <c r="U81" s="85">
        <f t="shared" si="37"/>
        <v>0.33782362931669679</v>
      </c>
      <c r="V81" s="85">
        <f t="shared" si="38"/>
        <v>0.29429527513872483</v>
      </c>
      <c r="W81" s="85">
        <f t="shared" si="39"/>
        <v>0.35869407159985861</v>
      </c>
      <c r="X81" s="85">
        <f t="shared" si="40"/>
        <v>0.76615720655634223</v>
      </c>
      <c r="Y81" s="85">
        <f t="shared" si="41"/>
        <v>0.78643736422363075</v>
      </c>
      <c r="Z81" s="85">
        <f t="shared" si="42"/>
        <v>0.41474565488204057</v>
      </c>
      <c r="AA81" s="85">
        <f t="shared" si="43"/>
        <v>0.27682587242876083</v>
      </c>
      <c r="AB81" s="85">
        <f t="shared" si="44"/>
        <v>0.15493379392896972</v>
      </c>
      <c r="AC81" s="85">
        <f t="shared" si="45"/>
        <v>0.65782762715811094</v>
      </c>
      <c r="AD81" s="86">
        <f t="shared" si="46"/>
        <v>0.3739320308754121</v>
      </c>
      <c r="AF81" s="6">
        <f t="shared" si="47"/>
        <v>0.46223974430336334</v>
      </c>
    </row>
    <row r="82" spans="1:32" s="4" customFormat="1" x14ac:dyDescent="0.3">
      <c r="A82" s="3"/>
      <c r="B82" s="121" t="s">
        <v>96</v>
      </c>
      <c r="C82" s="3">
        <v>85</v>
      </c>
      <c r="D82" s="3">
        <v>6000</v>
      </c>
      <c r="E82" s="3"/>
      <c r="F82" s="3"/>
      <c r="G82" s="3"/>
      <c r="H82" s="3"/>
      <c r="I82" s="3"/>
      <c r="J82" s="3"/>
      <c r="K82" s="84">
        <f t="shared" si="48"/>
        <v>0.6478301404979252</v>
      </c>
      <c r="L82" s="85">
        <f t="shared" si="28"/>
        <v>5.0317996743569064E-2</v>
      </c>
      <c r="M82" s="85">
        <f t="shared" si="29"/>
        <v>0.15797378915901977</v>
      </c>
      <c r="N82" s="85">
        <f t="shared" si="30"/>
        <v>0.29737823977181627</v>
      </c>
      <c r="O82" s="85">
        <f t="shared" si="31"/>
        <v>2.1061529142091358E-2</v>
      </c>
      <c r="P82" s="85">
        <f t="shared" si="32"/>
        <v>0.11804785075397686</v>
      </c>
      <c r="Q82" s="85">
        <f t="shared" si="33"/>
        <v>0.10216638887493991</v>
      </c>
      <c r="R82" s="85">
        <f t="shared" si="34"/>
        <v>8.7167708271486261E-2</v>
      </c>
      <c r="S82" s="85">
        <f t="shared" si="35"/>
        <v>1.5101947727360454E-2</v>
      </c>
      <c r="T82" s="85">
        <f t="shared" si="36"/>
        <v>0.55141890940567195</v>
      </c>
      <c r="U82" s="85">
        <f t="shared" si="37"/>
        <v>0.26769647004476338</v>
      </c>
      <c r="V82" s="85">
        <f t="shared" si="38"/>
        <v>7.3014492732766098E-2</v>
      </c>
      <c r="W82" s="85">
        <f t="shared" si="39"/>
        <v>0.35869407159985878</v>
      </c>
      <c r="X82" s="85">
        <f t="shared" si="40"/>
        <v>0.54654938726617974</v>
      </c>
      <c r="Y82" s="85">
        <f t="shared" si="41"/>
        <v>0.65405604207180545</v>
      </c>
      <c r="Z82" s="85">
        <f t="shared" si="42"/>
        <v>0.30061288135688208</v>
      </c>
      <c r="AA82" s="85">
        <f t="shared" si="43"/>
        <v>0.31139734403174635</v>
      </c>
      <c r="AB82" s="85">
        <f t="shared" si="44"/>
        <v>0.13434402032967033</v>
      </c>
      <c r="AC82" s="85">
        <f t="shared" si="45"/>
        <v>0.45519425813651587</v>
      </c>
      <c r="AD82" s="86">
        <f t="shared" si="46"/>
        <v>8.7167708271486372E-2</v>
      </c>
      <c r="AF82" s="6">
        <f t="shared" si="47"/>
        <v>0.26185955880947664</v>
      </c>
    </row>
    <row r="83" spans="1:32" s="4" customFormat="1" ht="14.5" thickBot="1" x14ac:dyDescent="0.35">
      <c r="A83" s="3"/>
      <c r="B83" s="121" t="s">
        <v>96</v>
      </c>
      <c r="C83" s="3">
        <v>85</v>
      </c>
      <c r="D83" s="3">
        <v>9000</v>
      </c>
      <c r="E83" s="3"/>
      <c r="F83" s="3"/>
      <c r="G83" s="3"/>
      <c r="H83" s="3"/>
      <c r="I83" s="3"/>
      <c r="J83" s="3"/>
      <c r="K83" s="87">
        <f t="shared" si="48"/>
        <v>6.158243018075691E-2</v>
      </c>
      <c r="L83" s="88">
        <f t="shared" si="28"/>
        <v>0.14540586895388477</v>
      </c>
      <c r="M83" s="88">
        <f t="shared" si="29"/>
        <v>1.2868145797781514E-2</v>
      </c>
      <c r="N83" s="88">
        <f t="shared" si="30"/>
        <v>0.33333333333333337</v>
      </c>
      <c r="O83" s="88">
        <f t="shared" si="31"/>
        <v>4.7776343425692943E-3</v>
      </c>
      <c r="P83" s="88">
        <f t="shared" si="32"/>
        <v>2.0951292016593629E-2</v>
      </c>
      <c r="Q83" s="88">
        <f t="shared" si="33"/>
        <v>9.2541860194789421E-3</v>
      </c>
      <c r="R83" s="88">
        <f t="shared" si="34"/>
        <v>7.478665481856421E-2</v>
      </c>
      <c r="S83" s="88">
        <f t="shared" si="35"/>
        <v>6.6198037355882219E-3</v>
      </c>
      <c r="T83" s="88">
        <f t="shared" si="36"/>
        <v>0.31139734403174624</v>
      </c>
      <c r="U83" s="88">
        <f t="shared" si="37"/>
        <v>8.7889992681471005E-2</v>
      </c>
      <c r="V83" s="88">
        <f t="shared" si="38"/>
        <v>3.3098351249498795E-2</v>
      </c>
      <c r="W83" s="88">
        <f t="shared" si="39"/>
        <v>0.19554569383337653</v>
      </c>
      <c r="X83" s="88">
        <f t="shared" si="40"/>
        <v>0.21194155761708547</v>
      </c>
      <c r="Y83" s="88">
        <f t="shared" si="41"/>
        <v>8.603140934741231E-2</v>
      </c>
      <c r="Z83" s="88">
        <f t="shared" si="42"/>
        <v>0.10176966940678982</v>
      </c>
      <c r="AA83" s="88">
        <f t="shared" si="43"/>
        <v>0.34820742788373477</v>
      </c>
      <c r="AB83" s="88">
        <f t="shared" si="44"/>
        <v>4.609980105300307E-2</v>
      </c>
      <c r="AC83" s="88">
        <f t="shared" si="45"/>
        <v>5.4869172386308639E-2</v>
      </c>
      <c r="AD83" s="89">
        <f t="shared" si="46"/>
        <v>2.0862511500023401E-2</v>
      </c>
      <c r="AF83" s="6">
        <f t="shared" si="47"/>
        <v>0.10836461400945005</v>
      </c>
    </row>
    <row r="85" spans="1:32" ht="19" thickBot="1" x14ac:dyDescent="0.5">
      <c r="A85" s="138" t="s">
        <v>20</v>
      </c>
      <c r="B85" s="138"/>
      <c r="C85" s="138"/>
      <c r="D85" s="138"/>
      <c r="E85" s="138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</row>
    <row r="86" spans="1:32" x14ac:dyDescent="0.3">
      <c r="A86" s="90" t="s">
        <v>23</v>
      </c>
      <c r="B86" s="68">
        <v>100000</v>
      </c>
      <c r="C86" s="68"/>
      <c r="D86" s="68" t="s">
        <v>49</v>
      </c>
      <c r="E86" s="91">
        <v>600</v>
      </c>
    </row>
    <row r="87" spans="1:32" ht="14.5" thickBot="1" x14ac:dyDescent="0.35">
      <c r="A87" s="92" t="s">
        <v>24</v>
      </c>
      <c r="B87" s="93">
        <v>2000000</v>
      </c>
      <c r="C87" s="73"/>
      <c r="D87" s="73" t="s">
        <v>50</v>
      </c>
      <c r="E87" s="94">
        <v>1000</v>
      </c>
    </row>
    <row r="88" spans="1:32" ht="14.5" thickBot="1" x14ac:dyDescent="0.35"/>
    <row r="89" spans="1:32" x14ac:dyDescent="0.3">
      <c r="B89" s="90" t="s">
        <v>21</v>
      </c>
      <c r="C89" s="95" t="s">
        <v>22</v>
      </c>
      <c r="D89" s="95" t="s">
        <v>25</v>
      </c>
      <c r="E89" s="95" t="s">
        <v>26</v>
      </c>
      <c r="F89" s="95" t="s">
        <v>27</v>
      </c>
      <c r="G89" s="95" t="s">
        <v>28</v>
      </c>
      <c r="H89" s="95" t="s">
        <v>12</v>
      </c>
      <c r="I89" s="96" t="s">
        <v>29</v>
      </c>
    </row>
    <row r="90" spans="1:32" x14ac:dyDescent="0.3">
      <c r="B90" s="78" t="s">
        <v>98</v>
      </c>
      <c r="C90" s="85">
        <v>0.39636520007598081</v>
      </c>
      <c r="D90" s="97">
        <v>800</v>
      </c>
      <c r="E90" s="97">
        <v>0</v>
      </c>
      <c r="F90" s="97">
        <f>D90+E90</f>
        <v>800</v>
      </c>
      <c r="G90" s="98">
        <f>$B$86*C90</f>
        <v>39636.520007598083</v>
      </c>
      <c r="H90" s="99">
        <v>4000</v>
      </c>
      <c r="I90" s="100">
        <f>G90*(H90-F90)-$B$87</f>
        <v>124836864.02431387</v>
      </c>
      <c r="J90" s="7"/>
    </row>
    <row r="91" spans="1:32" x14ac:dyDescent="0.3">
      <c r="B91" s="78" t="s">
        <v>99</v>
      </c>
      <c r="C91" s="85">
        <v>0.2115971243562865</v>
      </c>
      <c r="D91" s="97">
        <v>800</v>
      </c>
      <c r="E91" s="97">
        <v>0</v>
      </c>
      <c r="F91" s="97">
        <f t="shared" ref="F91:F98" si="49">D91+E91</f>
        <v>800</v>
      </c>
      <c r="G91" s="98">
        <f>$B$86*C91</f>
        <v>21159.712435628651</v>
      </c>
      <c r="H91" s="99">
        <v>6000</v>
      </c>
      <c r="I91" s="100">
        <f t="shared" ref="I91:I98" si="50">G91*(H91-F91)-$B$87</f>
        <v>108030504.66526899</v>
      </c>
      <c r="J91" s="7"/>
    </row>
    <row r="92" spans="1:32" x14ac:dyDescent="0.3">
      <c r="B92" s="78" t="s">
        <v>100</v>
      </c>
      <c r="C92" s="85">
        <v>8.8959399712275053E-2</v>
      </c>
      <c r="D92" s="97">
        <v>800</v>
      </c>
      <c r="E92" s="97">
        <v>0</v>
      </c>
      <c r="F92" s="97">
        <f t="shared" si="49"/>
        <v>800</v>
      </c>
      <c r="G92" s="98">
        <f t="shared" ref="G92:G98" si="51">$B$86*C92</f>
        <v>8895.9399712275044</v>
      </c>
      <c r="H92" s="99">
        <v>9000</v>
      </c>
      <c r="I92" s="100">
        <f t="shared" si="50"/>
        <v>70946707.764065534</v>
      </c>
      <c r="J92" s="7"/>
    </row>
    <row r="93" spans="1:32" x14ac:dyDescent="0.3">
      <c r="B93" s="107" t="s">
        <v>101</v>
      </c>
      <c r="C93" s="108">
        <v>0.49769136103868944</v>
      </c>
      <c r="D93" s="97">
        <v>800</v>
      </c>
      <c r="E93" s="97">
        <v>600</v>
      </c>
      <c r="F93" s="97">
        <f t="shared" si="49"/>
        <v>1400</v>
      </c>
      <c r="G93" s="98">
        <f t="shared" si="51"/>
        <v>49769.136103868943</v>
      </c>
      <c r="H93" s="99">
        <v>4000</v>
      </c>
      <c r="I93" s="100">
        <f t="shared" si="50"/>
        <v>127399753.87005925</v>
      </c>
      <c r="J93" s="7"/>
    </row>
    <row r="94" spans="1:32" x14ac:dyDescent="0.3">
      <c r="B94" s="107" t="s">
        <v>102</v>
      </c>
      <c r="C94" s="85">
        <v>0.30547512337779903</v>
      </c>
      <c r="D94" s="97">
        <v>800</v>
      </c>
      <c r="E94" s="97">
        <v>600</v>
      </c>
      <c r="F94" s="97">
        <f t="shared" si="49"/>
        <v>1400</v>
      </c>
      <c r="G94" s="98">
        <f t="shared" si="51"/>
        <v>30547.512337779903</v>
      </c>
      <c r="H94" s="99">
        <v>6000</v>
      </c>
      <c r="I94" s="109">
        <f t="shared" si="50"/>
        <v>138518556.75378755</v>
      </c>
      <c r="J94" s="7"/>
    </row>
    <row r="95" spans="1:32" x14ac:dyDescent="0.3">
      <c r="B95" s="78" t="s">
        <v>103</v>
      </c>
      <c r="C95" s="85">
        <v>0.14521104810685928</v>
      </c>
      <c r="D95" s="97">
        <v>800</v>
      </c>
      <c r="E95" s="97">
        <v>600</v>
      </c>
      <c r="F95" s="97">
        <f t="shared" si="49"/>
        <v>1400</v>
      </c>
      <c r="G95" s="98">
        <f t="shared" si="51"/>
        <v>14521.104810685929</v>
      </c>
      <c r="H95" s="99">
        <v>9000</v>
      </c>
      <c r="I95" s="100">
        <f t="shared" si="50"/>
        <v>108360396.56121306</v>
      </c>
      <c r="J95" s="7"/>
    </row>
    <row r="96" spans="1:32" x14ac:dyDescent="0.3">
      <c r="B96" s="78" t="s">
        <v>104</v>
      </c>
      <c r="C96" s="85">
        <v>0.46223974430336334</v>
      </c>
      <c r="D96" s="97">
        <v>800</v>
      </c>
      <c r="E96" s="97">
        <v>1000</v>
      </c>
      <c r="F96" s="97">
        <f t="shared" si="49"/>
        <v>1800</v>
      </c>
      <c r="G96" s="98">
        <f t="shared" si="51"/>
        <v>46223.974430336333</v>
      </c>
      <c r="H96" s="99">
        <v>4000</v>
      </c>
      <c r="I96" s="100">
        <f t="shared" si="50"/>
        <v>99692743.746739939</v>
      </c>
      <c r="J96" s="7"/>
    </row>
    <row r="97" spans="1:10" x14ac:dyDescent="0.3">
      <c r="B97" s="78" t="s">
        <v>105</v>
      </c>
      <c r="C97" s="85">
        <v>0.26185955880947664</v>
      </c>
      <c r="D97" s="97">
        <v>800</v>
      </c>
      <c r="E97" s="97">
        <v>1000</v>
      </c>
      <c r="F97" s="97">
        <f t="shared" si="49"/>
        <v>1800</v>
      </c>
      <c r="G97" s="98">
        <f t="shared" si="51"/>
        <v>26185.955880947666</v>
      </c>
      <c r="H97" s="99">
        <v>6000</v>
      </c>
      <c r="I97" s="100">
        <f t="shared" si="50"/>
        <v>107981014.6999802</v>
      </c>
      <c r="J97" s="7"/>
    </row>
    <row r="98" spans="1:10" ht="14.5" thickBot="1" x14ac:dyDescent="0.35">
      <c r="B98" s="101" t="s">
        <v>106</v>
      </c>
      <c r="C98" s="88">
        <v>0.10836461400945005</v>
      </c>
      <c r="D98" s="102">
        <v>800</v>
      </c>
      <c r="E98" s="102">
        <v>1000</v>
      </c>
      <c r="F98" s="102">
        <f t="shared" si="49"/>
        <v>1800</v>
      </c>
      <c r="G98" s="103">
        <f t="shared" si="51"/>
        <v>10836.461400945005</v>
      </c>
      <c r="H98" s="104">
        <v>9000</v>
      </c>
      <c r="I98" s="94">
        <f t="shared" si="50"/>
        <v>76022522.086804032</v>
      </c>
      <c r="J98" s="7"/>
    </row>
    <row r="99" spans="1:10" x14ac:dyDescent="0.3">
      <c r="G99" s="8"/>
    </row>
    <row r="100" spans="1:10" x14ac:dyDescent="0.3">
      <c r="A100" s="5"/>
    </row>
  </sheetData>
  <mergeCells count="19">
    <mergeCell ref="H49:H53"/>
    <mergeCell ref="H41:H46"/>
    <mergeCell ref="A72:AD72"/>
    <mergeCell ref="A85:AD85"/>
    <mergeCell ref="I24:I25"/>
    <mergeCell ref="I26:I27"/>
    <mergeCell ref="I30:I31"/>
    <mergeCell ref="H24:H31"/>
    <mergeCell ref="A55:AD55"/>
    <mergeCell ref="H34:H38"/>
    <mergeCell ref="C3:D3"/>
    <mergeCell ref="E3:F3"/>
    <mergeCell ref="A1:AD1"/>
    <mergeCell ref="A2:J2"/>
    <mergeCell ref="K2:AD2"/>
    <mergeCell ref="A3:A4"/>
    <mergeCell ref="I3:J3"/>
    <mergeCell ref="K3:AD3"/>
    <mergeCell ref="B3:B4"/>
  </mergeCells>
  <pageMargins left="0.7" right="0.7" top="0.75" bottom="0.75" header="0.3" footer="0.3"/>
  <pageSetup paperSize="9" orientation="portrait"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E7D5-4F14-4A59-A43C-DDD304F4740E}">
  <dimension ref="A1:I25"/>
  <sheetViews>
    <sheetView topLeftCell="A6" workbookViewId="0">
      <selection activeCell="J19" sqref="J19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0.99025478236918285</v>
      </c>
    </row>
    <row r="5" spans="1:9" x14ac:dyDescent="0.35">
      <c r="A5" s="20" t="s">
        <v>75</v>
      </c>
      <c r="B5" s="20">
        <v>0.98060453400503778</v>
      </c>
    </row>
    <row r="6" spans="1:9" x14ac:dyDescent="0.35">
      <c r="A6" s="20" t="s">
        <v>76</v>
      </c>
      <c r="B6" s="20">
        <v>0.96336411978729375</v>
      </c>
    </row>
    <row r="7" spans="1:9" x14ac:dyDescent="0.35">
      <c r="A7" s="20" t="s">
        <v>77</v>
      </c>
      <c r="B7" s="20">
        <v>0.48749802152178434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108.1388888888889</v>
      </c>
      <c r="D12" s="20">
        <v>13.517361111111112</v>
      </c>
      <c r="E12" s="20">
        <v>56.878246753246806</v>
      </c>
      <c r="F12" s="20">
        <v>8.3947419341579805E-7</v>
      </c>
    </row>
    <row r="13" spans="1:9" x14ac:dyDescent="0.35">
      <c r="A13" s="20" t="s">
        <v>81</v>
      </c>
      <c r="B13" s="20">
        <v>9</v>
      </c>
      <c r="C13" s="20">
        <v>2.1388888888888871</v>
      </c>
      <c r="D13" s="20">
        <v>0.23765432098765413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110.27777777777779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3.6805555555555554</v>
      </c>
      <c r="C17" s="20">
        <v>0.1284670085695519</v>
      </c>
      <c r="D17" s="20">
        <v>28.649811313718779</v>
      </c>
      <c r="E17" s="20">
        <v>3.744543220154009E-10</v>
      </c>
      <c r="F17" s="20">
        <v>3.3899429919366852</v>
      </c>
      <c r="G17" s="20">
        <v>3.9711681191744255</v>
      </c>
      <c r="H17" s="20">
        <v>3.3899429919366852</v>
      </c>
      <c r="I17" s="20">
        <v>3.9711681191744255</v>
      </c>
    </row>
    <row r="18" spans="1:9" x14ac:dyDescent="0.35">
      <c r="A18" s="20">
        <v>65</v>
      </c>
      <c r="B18" s="27">
        <v>-0.27777777777777829</v>
      </c>
      <c r="C18" s="20">
        <v>0.16249934050726142</v>
      </c>
      <c r="D18" s="20">
        <v>-1.7094086468945735</v>
      </c>
      <c r="E18" s="20">
        <v>0.12154543035757936</v>
      </c>
      <c r="F18" s="20">
        <v>-0.64537682485626424</v>
      </c>
      <c r="G18" s="20">
        <v>8.9821269300707662E-2</v>
      </c>
      <c r="H18" s="20">
        <v>-0.64537682485626424</v>
      </c>
      <c r="I18" s="20">
        <v>8.9821269300707662E-2</v>
      </c>
    </row>
    <row r="19" spans="1:9" x14ac:dyDescent="0.35">
      <c r="A19" s="20">
        <v>75</v>
      </c>
      <c r="B19" s="27">
        <v>0.22222222222222249</v>
      </c>
      <c r="C19" s="20">
        <v>0.16249934050726147</v>
      </c>
      <c r="D19" s="20">
        <v>1.3675269175156575</v>
      </c>
      <c r="E19" s="20">
        <v>0.20463536581313738</v>
      </c>
      <c r="F19" s="20">
        <v>-0.14537682485626363</v>
      </c>
      <c r="G19" s="20">
        <v>0.58982126930070855</v>
      </c>
      <c r="H19" s="20">
        <v>-0.14537682485626363</v>
      </c>
      <c r="I19" s="20">
        <v>0.58982126930070855</v>
      </c>
    </row>
    <row r="20" spans="1:9" x14ac:dyDescent="0.35">
      <c r="A20" s="20" t="s">
        <v>6</v>
      </c>
      <c r="B20" s="27">
        <v>0.38888888888888923</v>
      </c>
      <c r="C20" s="20">
        <v>0.16249934050726145</v>
      </c>
      <c r="D20" s="20">
        <v>2.3931721056524</v>
      </c>
      <c r="E20" s="20">
        <v>4.0347025803853458E-2</v>
      </c>
      <c r="F20" s="20">
        <v>2.1289841810403165E-2</v>
      </c>
      <c r="G20" s="20">
        <v>0.75648793596737529</v>
      </c>
      <c r="H20" s="20">
        <v>2.1289841810403165E-2</v>
      </c>
      <c r="I20" s="20">
        <v>0.75648793596737529</v>
      </c>
    </row>
    <row r="21" spans="1:9" x14ac:dyDescent="0.35">
      <c r="A21" s="20" t="s">
        <v>7</v>
      </c>
      <c r="B21" s="27">
        <v>-0.11111111111111174</v>
      </c>
      <c r="C21" s="20">
        <v>0.16249934050726145</v>
      </c>
      <c r="D21" s="20">
        <v>-0.68376345875783184</v>
      </c>
      <c r="E21" s="20">
        <v>0.51134339662332007</v>
      </c>
      <c r="F21" s="20">
        <v>-0.47871015818959783</v>
      </c>
      <c r="G21" s="20">
        <v>0.25648793596737429</v>
      </c>
      <c r="H21" s="20">
        <v>-0.47871015818959783</v>
      </c>
      <c r="I21" s="20">
        <v>0.25648793596737429</v>
      </c>
    </row>
    <row r="22" spans="1:9" x14ac:dyDescent="0.35">
      <c r="A22" s="20">
        <v>120</v>
      </c>
      <c r="B22" s="27">
        <v>-4.166666666666663E-2</v>
      </c>
      <c r="C22" s="20">
        <v>0.12187450538044609</v>
      </c>
      <c r="D22" s="20">
        <v>-0.3418817293789137</v>
      </c>
      <c r="E22" s="20">
        <v>0.74028745187110179</v>
      </c>
      <c r="F22" s="20">
        <v>-0.31736595197553114</v>
      </c>
      <c r="G22" s="20">
        <v>0.23403261864219788</v>
      </c>
      <c r="H22" s="20">
        <v>-0.31736595197553114</v>
      </c>
      <c r="I22" s="20">
        <v>0.23403261864219788</v>
      </c>
    </row>
    <row r="23" spans="1:9" x14ac:dyDescent="0.35">
      <c r="A23" s="20" t="s">
        <v>53</v>
      </c>
      <c r="B23" s="27">
        <v>-0.16666666666666649</v>
      </c>
      <c r="C23" s="20">
        <v>0.12187450538044609</v>
      </c>
      <c r="D23" s="20">
        <v>-1.3675269175156546</v>
      </c>
      <c r="E23" s="20">
        <v>0.20463536581313849</v>
      </c>
      <c r="F23" s="20">
        <v>-0.44236595197553097</v>
      </c>
      <c r="G23" s="20">
        <v>0.10903261864219801</v>
      </c>
      <c r="H23" s="20">
        <v>-0.44236595197553097</v>
      </c>
      <c r="I23" s="20">
        <v>0.10903261864219801</v>
      </c>
    </row>
    <row r="24" spans="1:9" x14ac:dyDescent="0.35">
      <c r="A24" s="20">
        <v>4000</v>
      </c>
      <c r="B24" s="27">
        <v>3.3888888888888897</v>
      </c>
      <c r="C24" s="20">
        <v>0.16249934050726147</v>
      </c>
      <c r="D24" s="20">
        <v>20.854785492113756</v>
      </c>
      <c r="E24" s="20">
        <v>6.2751518119524599E-9</v>
      </c>
      <c r="F24" s="20">
        <v>3.0212898418104035</v>
      </c>
      <c r="G24" s="20">
        <v>3.756487935967376</v>
      </c>
      <c r="H24" s="20">
        <v>3.0212898418104035</v>
      </c>
      <c r="I24" s="20">
        <v>3.756487935967376</v>
      </c>
    </row>
    <row r="25" spans="1:9" ht="15" thickBot="1" x14ac:dyDescent="0.4">
      <c r="A25" s="21">
        <v>6000</v>
      </c>
      <c r="B25" s="28">
        <v>-1.2777777777777777</v>
      </c>
      <c r="C25" s="21">
        <v>0.16249934050726142</v>
      </c>
      <c r="D25" s="21">
        <v>-7.8632797757150223</v>
      </c>
      <c r="E25" s="21">
        <v>2.5396327933706593E-5</v>
      </c>
      <c r="F25" s="21">
        <v>-1.6453768248562637</v>
      </c>
      <c r="G25" s="21">
        <v>-0.91017873069929167</v>
      </c>
      <c r="H25" s="21">
        <v>-1.6453768248562637</v>
      </c>
      <c r="I25" s="21">
        <v>-0.91017873069929167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A037C-16F0-4512-812B-B28CF641BB69}">
  <dimension ref="A1:I25"/>
  <sheetViews>
    <sheetView topLeftCell="A6" workbookViewId="0">
      <selection activeCell="H16" sqref="H16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0.80777809243819776</v>
      </c>
    </row>
    <row r="5" spans="1:9" x14ac:dyDescent="0.35">
      <c r="A5" s="20" t="s">
        <v>75</v>
      </c>
      <c r="B5" s="20">
        <v>0.65250544662309362</v>
      </c>
    </row>
    <row r="6" spans="1:9" x14ac:dyDescent="0.35">
      <c r="A6" s="20" t="s">
        <v>76</v>
      </c>
      <c r="B6" s="20">
        <v>0.34362139917695461</v>
      </c>
    </row>
    <row r="7" spans="1:9" x14ac:dyDescent="0.35">
      <c r="A7" s="20" t="s">
        <v>77</v>
      </c>
      <c r="B7" s="20">
        <v>1.7186342553620022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49.916666666666664</v>
      </c>
      <c r="D12" s="20">
        <v>6.239583333333333</v>
      </c>
      <c r="E12" s="20">
        <v>2.1124608150470214</v>
      </c>
      <c r="F12" s="20">
        <v>0.14314737474859343</v>
      </c>
    </row>
    <row r="13" spans="1:9" x14ac:dyDescent="0.35">
      <c r="A13" s="20" t="s">
        <v>81</v>
      </c>
      <c r="B13" s="20">
        <v>9</v>
      </c>
      <c r="C13" s="20">
        <v>26.583333333333336</v>
      </c>
      <c r="D13" s="20">
        <v>2.9537037037037042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76.5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3.5416666666666665</v>
      </c>
      <c r="C17" s="20">
        <v>0.45289989264428154</v>
      </c>
      <c r="D17" s="20">
        <v>7.8199768297326067</v>
      </c>
      <c r="E17" s="20">
        <v>2.6536587853618792E-5</v>
      </c>
      <c r="F17" s="20">
        <v>2.5171359304908667</v>
      </c>
      <c r="G17" s="20">
        <v>4.5661974028424659</v>
      </c>
      <c r="H17" s="20">
        <v>2.5171359304908667</v>
      </c>
      <c r="I17" s="20">
        <v>4.5661974028424659</v>
      </c>
    </row>
    <row r="18" spans="1:9" x14ac:dyDescent="0.35">
      <c r="A18" s="20">
        <v>65</v>
      </c>
      <c r="B18" s="27">
        <v>-1.333333333333333</v>
      </c>
      <c r="C18" s="20">
        <v>0.57287808512066729</v>
      </c>
      <c r="D18" s="20">
        <v>-2.3274294618068492</v>
      </c>
      <c r="E18" s="20">
        <v>4.4935870096640261E-2</v>
      </c>
      <c r="F18" s="20">
        <v>-2.6292735969991705</v>
      </c>
      <c r="G18" s="20">
        <v>-3.739306966749556E-2</v>
      </c>
      <c r="H18" s="20">
        <v>-2.6292735969991705</v>
      </c>
      <c r="I18" s="20">
        <v>-3.739306966749556E-2</v>
      </c>
    </row>
    <row r="19" spans="1:9" x14ac:dyDescent="0.35">
      <c r="A19" s="20">
        <v>75</v>
      </c>
      <c r="B19" s="27">
        <v>1.5000000000000002</v>
      </c>
      <c r="C19" s="20">
        <v>0.57287808512066751</v>
      </c>
      <c r="D19" s="20">
        <v>2.6183581445327055</v>
      </c>
      <c r="E19" s="20">
        <v>2.7885914417583025E-2</v>
      </c>
      <c r="F19" s="20">
        <v>0.2040597363341623</v>
      </c>
      <c r="G19" s="20">
        <v>2.7959402636658384</v>
      </c>
      <c r="H19" s="20">
        <v>0.2040597363341623</v>
      </c>
      <c r="I19" s="20">
        <v>2.7959402636658384</v>
      </c>
    </row>
    <row r="20" spans="1:9" x14ac:dyDescent="0.35">
      <c r="A20" s="20" t="s">
        <v>6</v>
      </c>
      <c r="B20" s="27">
        <v>-0.66666666666666685</v>
      </c>
      <c r="C20" s="20">
        <v>0.5728780851206674</v>
      </c>
      <c r="D20" s="20">
        <v>-1.163714730903425</v>
      </c>
      <c r="E20" s="20">
        <v>0.27446189145213051</v>
      </c>
      <c r="F20" s="20">
        <v>-1.9626069303325044</v>
      </c>
      <c r="G20" s="20">
        <v>0.62927359699917085</v>
      </c>
      <c r="H20" s="20">
        <v>-1.9626069303325044</v>
      </c>
      <c r="I20" s="20">
        <v>0.62927359699917085</v>
      </c>
    </row>
    <row r="21" spans="1:9" x14ac:dyDescent="0.35">
      <c r="A21" s="20" t="s">
        <v>7</v>
      </c>
      <c r="B21" s="27">
        <v>0.66666666666666663</v>
      </c>
      <c r="C21" s="20">
        <v>0.5728780851206674</v>
      </c>
      <c r="D21" s="20">
        <v>1.1637147309034246</v>
      </c>
      <c r="E21" s="20">
        <v>0.27446189145213079</v>
      </c>
      <c r="F21" s="20">
        <v>-0.62927359699917107</v>
      </c>
      <c r="G21" s="20">
        <v>1.9626069303325044</v>
      </c>
      <c r="H21" s="20">
        <v>-0.62927359699917107</v>
      </c>
      <c r="I21" s="20">
        <v>1.9626069303325044</v>
      </c>
    </row>
    <row r="22" spans="1:9" x14ac:dyDescent="0.35">
      <c r="A22" s="20">
        <v>120</v>
      </c>
      <c r="B22" s="27">
        <v>-0.24999999999999969</v>
      </c>
      <c r="C22" s="20">
        <v>0.42965856384050055</v>
      </c>
      <c r="D22" s="20">
        <v>-0.58185736545171163</v>
      </c>
      <c r="E22" s="20">
        <v>0.57494568891189013</v>
      </c>
      <c r="F22" s="20">
        <v>-1.2219551977493781</v>
      </c>
      <c r="G22" s="20">
        <v>0.72195519774937866</v>
      </c>
      <c r="H22" s="20">
        <v>-1.2219551977493781</v>
      </c>
      <c r="I22" s="20">
        <v>0.72195519774937866</v>
      </c>
    </row>
    <row r="23" spans="1:9" x14ac:dyDescent="0.35">
      <c r="A23" s="20" t="s">
        <v>53</v>
      </c>
      <c r="B23" s="27">
        <v>0.12499999999999982</v>
      </c>
      <c r="C23" s="20">
        <v>0.42965856384050055</v>
      </c>
      <c r="D23" s="20">
        <v>0.29092868272585576</v>
      </c>
      <c r="E23" s="20">
        <v>0.77769893639152343</v>
      </c>
      <c r="F23" s="20">
        <v>-0.84695519774937855</v>
      </c>
      <c r="G23" s="20">
        <v>1.0969551977493781</v>
      </c>
      <c r="H23" s="20">
        <v>-0.84695519774937855</v>
      </c>
      <c r="I23" s="20">
        <v>1.0969551977493781</v>
      </c>
    </row>
    <row r="24" spans="1:9" x14ac:dyDescent="0.35">
      <c r="A24" s="20">
        <v>4000</v>
      </c>
      <c r="B24" s="27">
        <v>1.3333333333333333</v>
      </c>
      <c r="C24" s="20">
        <v>0.57287808512066751</v>
      </c>
      <c r="D24" s="20">
        <v>2.3274294618068487</v>
      </c>
      <c r="E24" s="20">
        <v>4.4935870096640296E-2</v>
      </c>
      <c r="F24" s="20">
        <v>3.7393069667495338E-2</v>
      </c>
      <c r="G24" s="20">
        <v>2.6292735969991714</v>
      </c>
      <c r="H24" s="20">
        <v>3.7393069667495338E-2</v>
      </c>
      <c r="I24" s="20">
        <v>2.6292735969991714</v>
      </c>
    </row>
    <row r="25" spans="1:9" ht="15" thickBot="1" x14ac:dyDescent="0.4">
      <c r="A25" s="21">
        <v>6000</v>
      </c>
      <c r="B25" s="28">
        <v>-0.16666666666666635</v>
      </c>
      <c r="C25" s="21">
        <v>0.57287808512066729</v>
      </c>
      <c r="D25" s="21">
        <v>-0.29092868272585565</v>
      </c>
      <c r="E25" s="21">
        <v>0.77769893639152354</v>
      </c>
      <c r="F25" s="21">
        <v>-1.4626069303325038</v>
      </c>
      <c r="G25" s="21">
        <v>1.1292735969991712</v>
      </c>
      <c r="H25" s="21">
        <v>-1.4626069303325038</v>
      </c>
      <c r="I25" s="21">
        <v>1.1292735969991712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EBA7-A4E2-48F2-8789-C9D44E1F54EC}">
  <dimension ref="A1:I25"/>
  <sheetViews>
    <sheetView topLeftCell="A6" workbookViewId="0">
      <selection activeCell="J16" sqref="J16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0.79195516442292402</v>
      </c>
    </row>
    <row r="5" spans="1:9" x14ac:dyDescent="0.35">
      <c r="A5" s="20" t="s">
        <v>75</v>
      </c>
      <c r="B5" s="20">
        <v>0.62719298245614064</v>
      </c>
    </row>
    <row r="6" spans="1:9" x14ac:dyDescent="0.35">
      <c r="A6" s="20" t="s">
        <v>76</v>
      </c>
      <c r="B6" s="20">
        <v>0.29580896686159897</v>
      </c>
    </row>
    <row r="7" spans="1:9" x14ac:dyDescent="0.35">
      <c r="A7" s="20" t="s">
        <v>77</v>
      </c>
      <c r="B7" s="20">
        <v>1.254621087848468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23.833333333333343</v>
      </c>
      <c r="D12" s="20">
        <v>2.9791666666666679</v>
      </c>
      <c r="E12" s="20">
        <v>1.8926470588235311</v>
      </c>
      <c r="F12" s="20">
        <v>0.18052026502986454</v>
      </c>
    </row>
    <row r="13" spans="1:9" x14ac:dyDescent="0.35">
      <c r="A13" s="20" t="s">
        <v>81</v>
      </c>
      <c r="B13" s="20">
        <v>9</v>
      </c>
      <c r="C13" s="20">
        <v>14.166666666666659</v>
      </c>
      <c r="D13" s="20">
        <v>1.5740740740740733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38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4.25</v>
      </c>
      <c r="C17" s="20">
        <v>0.33062168650661339</v>
      </c>
      <c r="D17" s="20">
        <v>12.854571171377131</v>
      </c>
      <c r="E17" s="20">
        <v>4.2765418708156307E-7</v>
      </c>
      <c r="F17" s="20">
        <v>3.5020817836926419</v>
      </c>
      <c r="G17" s="20">
        <v>4.9979182163073581</v>
      </c>
      <c r="H17" s="20">
        <v>3.5020817836926419</v>
      </c>
      <c r="I17" s="20">
        <v>4.9979182163073581</v>
      </c>
    </row>
    <row r="18" spans="1:9" x14ac:dyDescent="0.35">
      <c r="A18" s="20">
        <v>65</v>
      </c>
      <c r="B18" s="27">
        <v>0.50000000000000011</v>
      </c>
      <c r="C18" s="20">
        <v>0.41820702928282261</v>
      </c>
      <c r="D18" s="20">
        <v>1.1955800954791294</v>
      </c>
      <c r="E18" s="20">
        <v>0.26241049038399095</v>
      </c>
      <c r="F18" s="20">
        <v>-0.44605002682469586</v>
      </c>
      <c r="G18" s="20">
        <v>1.4460500268246961</v>
      </c>
      <c r="H18" s="20">
        <v>-0.44605002682469586</v>
      </c>
      <c r="I18" s="20">
        <v>1.4460500268246961</v>
      </c>
    </row>
    <row r="19" spans="1:9" x14ac:dyDescent="0.35">
      <c r="A19" s="20">
        <v>75</v>
      </c>
      <c r="B19" s="27">
        <v>6.4098756212785473E-17</v>
      </c>
      <c r="C19" s="20">
        <v>0.41820702928282266</v>
      </c>
      <c r="D19" s="20">
        <v>1.5327039414595093E-16</v>
      </c>
      <c r="E19" s="20">
        <v>1</v>
      </c>
      <c r="F19" s="20">
        <v>-0.94605002682469597</v>
      </c>
      <c r="G19" s="20">
        <v>0.94605002682469619</v>
      </c>
      <c r="H19" s="20">
        <v>-0.94605002682469597</v>
      </c>
      <c r="I19" s="20">
        <v>0.94605002682469619</v>
      </c>
    </row>
    <row r="20" spans="1:9" x14ac:dyDescent="0.35">
      <c r="A20" s="20" t="s">
        <v>6</v>
      </c>
      <c r="B20" s="27">
        <v>0.50000000000000011</v>
      </c>
      <c r="C20" s="20">
        <v>0.41820702928282266</v>
      </c>
      <c r="D20" s="20">
        <v>1.1955800954791291</v>
      </c>
      <c r="E20" s="20">
        <v>0.26241049038399161</v>
      </c>
      <c r="F20" s="20">
        <v>-0.44605002682469597</v>
      </c>
      <c r="G20" s="20">
        <v>1.4460500268246963</v>
      </c>
      <c r="H20" s="20">
        <v>-0.44605002682469597</v>
      </c>
      <c r="I20" s="20">
        <v>1.4460500268246963</v>
      </c>
    </row>
    <row r="21" spans="1:9" x14ac:dyDescent="0.35">
      <c r="A21" s="20" t="s">
        <v>7</v>
      </c>
      <c r="B21" s="27">
        <v>-1.2819751242557092E-16</v>
      </c>
      <c r="C21" s="20">
        <v>0.41820702928282266</v>
      </c>
      <c r="D21" s="20">
        <v>-3.0654078829190182E-16</v>
      </c>
      <c r="E21" s="20">
        <v>1</v>
      </c>
      <c r="F21" s="20">
        <v>-0.94605002682469619</v>
      </c>
      <c r="G21" s="20">
        <v>0.94605002682469597</v>
      </c>
      <c r="H21" s="20">
        <v>-0.94605002682469619</v>
      </c>
      <c r="I21" s="20">
        <v>0.94605002682469597</v>
      </c>
    </row>
    <row r="22" spans="1:9" x14ac:dyDescent="0.35">
      <c r="A22" s="20">
        <v>120</v>
      </c>
      <c r="B22" s="27">
        <v>0.625</v>
      </c>
      <c r="C22" s="20">
        <v>0.31365527196211701</v>
      </c>
      <c r="D22" s="20">
        <v>1.9926334924652149</v>
      </c>
      <c r="E22" s="20">
        <v>7.7467190302292196E-2</v>
      </c>
      <c r="F22" s="20">
        <v>-8.4537520118522114E-2</v>
      </c>
      <c r="G22" s="20">
        <v>1.3345375201185221</v>
      </c>
      <c r="H22" s="20">
        <v>-8.4537520118522114E-2</v>
      </c>
      <c r="I22" s="20">
        <v>1.3345375201185221</v>
      </c>
    </row>
    <row r="23" spans="1:9" x14ac:dyDescent="0.35">
      <c r="A23" s="20" t="s">
        <v>53</v>
      </c>
      <c r="B23" s="27">
        <v>-0.37499999999999994</v>
      </c>
      <c r="C23" s="20">
        <v>0.31365527196211701</v>
      </c>
      <c r="D23" s="20">
        <v>-1.1955800954791287</v>
      </c>
      <c r="E23" s="20">
        <v>0.26241049038399145</v>
      </c>
      <c r="F23" s="20">
        <v>-1.0845375201185221</v>
      </c>
      <c r="G23" s="20">
        <v>0.33453752011852217</v>
      </c>
      <c r="H23" s="20">
        <v>-1.0845375201185221</v>
      </c>
      <c r="I23" s="20">
        <v>0.33453752011852217</v>
      </c>
    </row>
    <row r="24" spans="1:9" x14ac:dyDescent="0.35">
      <c r="A24" s="20">
        <v>4000</v>
      </c>
      <c r="B24" s="27">
        <v>0.66666666666666585</v>
      </c>
      <c r="C24" s="20">
        <v>0.41820702928282266</v>
      </c>
      <c r="D24" s="20">
        <v>1.59410679397217</v>
      </c>
      <c r="E24" s="20">
        <v>0.1453763499789954</v>
      </c>
      <c r="F24" s="20">
        <v>-0.27938336015803023</v>
      </c>
      <c r="G24" s="20">
        <v>1.6127166934913619</v>
      </c>
      <c r="H24" s="20">
        <v>-0.27938336015803023</v>
      </c>
      <c r="I24" s="20">
        <v>1.6127166934913619</v>
      </c>
    </row>
    <row r="25" spans="1:9" ht="15" thickBot="1" x14ac:dyDescent="0.4">
      <c r="A25" s="21">
        <v>6000</v>
      </c>
      <c r="B25" s="28">
        <v>0.33333333333333326</v>
      </c>
      <c r="C25" s="21">
        <v>0.41820702928282261</v>
      </c>
      <c r="D25" s="21">
        <v>0.7970533969860859</v>
      </c>
      <c r="E25" s="21">
        <v>0.44593697717237291</v>
      </c>
      <c r="F25" s="21">
        <v>-0.61271669349136271</v>
      </c>
      <c r="G25" s="21">
        <v>1.2793833601580293</v>
      </c>
      <c r="H25" s="21">
        <v>-0.61271669349136271</v>
      </c>
      <c r="I25" s="21">
        <v>1.2793833601580293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C702E-96B0-41BA-8F74-FD5677CD774D}">
  <dimension ref="A1:I25"/>
  <sheetViews>
    <sheetView topLeftCell="A6" workbookViewId="0">
      <selection activeCell="K18" sqref="K18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0.91973103264693257</v>
      </c>
    </row>
    <row r="5" spans="1:9" x14ac:dyDescent="0.35">
      <c r="A5" s="20" t="s">
        <v>75</v>
      </c>
      <c r="B5" s="20">
        <v>0.84590517241379304</v>
      </c>
    </row>
    <row r="6" spans="1:9" x14ac:dyDescent="0.35">
      <c r="A6" s="20" t="s">
        <v>76</v>
      </c>
      <c r="B6" s="20">
        <v>0.70893199233716464</v>
      </c>
    </row>
    <row r="7" spans="1:9" x14ac:dyDescent="0.35">
      <c r="A7" s="20" t="s">
        <v>77</v>
      </c>
      <c r="B7" s="20">
        <v>0.66434781906118878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21.805555555555546</v>
      </c>
      <c r="D12" s="20">
        <v>2.7256944444444433</v>
      </c>
      <c r="E12" s="20">
        <v>6.1756993006992973</v>
      </c>
      <c r="F12" s="20">
        <v>6.6158594659374848E-3</v>
      </c>
    </row>
    <row r="13" spans="1:9" x14ac:dyDescent="0.35">
      <c r="A13" s="20" t="s">
        <v>81</v>
      </c>
      <c r="B13" s="20">
        <v>9</v>
      </c>
      <c r="C13" s="20">
        <v>3.9722222222222228</v>
      </c>
      <c r="D13" s="20">
        <v>0.4413580246913581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25.777777777777768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4.0138888888888884</v>
      </c>
      <c r="C17" s="20">
        <v>0.17507102223323187</v>
      </c>
      <c r="D17" s="20">
        <v>22.927203129833412</v>
      </c>
      <c r="E17" s="20">
        <v>2.7136013003089096E-9</v>
      </c>
      <c r="F17" s="20">
        <v>3.6178507219455791</v>
      </c>
      <c r="G17" s="20">
        <v>4.4099270558321981</v>
      </c>
      <c r="H17" s="20">
        <v>3.6178507219455791</v>
      </c>
      <c r="I17" s="20">
        <v>4.4099270558321981</v>
      </c>
    </row>
    <row r="18" spans="1:9" x14ac:dyDescent="0.35">
      <c r="A18" s="20">
        <v>65</v>
      </c>
      <c r="B18" s="27">
        <v>5.5555555555555518E-2</v>
      </c>
      <c r="C18" s="20">
        <v>0.22144927302039621</v>
      </c>
      <c r="D18" s="20">
        <v>0.2508726030021271</v>
      </c>
      <c r="E18" s="20">
        <v>0.80754627954530878</v>
      </c>
      <c r="F18" s="20">
        <v>-0.44539750360398916</v>
      </c>
      <c r="G18" s="20">
        <v>0.55650861471510016</v>
      </c>
      <c r="H18" s="20">
        <v>-0.44539750360398916</v>
      </c>
      <c r="I18" s="20">
        <v>0.55650861471510016</v>
      </c>
    </row>
    <row r="19" spans="1:9" x14ac:dyDescent="0.35">
      <c r="A19" s="20">
        <v>75</v>
      </c>
      <c r="B19" s="27">
        <v>5.5555555555555386E-2</v>
      </c>
      <c r="C19" s="20">
        <v>0.2214492730203963</v>
      </c>
      <c r="D19" s="20">
        <v>0.25087260300212644</v>
      </c>
      <c r="E19" s="20">
        <v>0.80754627954530922</v>
      </c>
      <c r="F19" s="20">
        <v>-0.44539750360398944</v>
      </c>
      <c r="G19" s="20">
        <v>0.55650861471510016</v>
      </c>
      <c r="H19" s="20">
        <v>-0.44539750360398944</v>
      </c>
      <c r="I19" s="20">
        <v>0.55650861471510016</v>
      </c>
    </row>
    <row r="20" spans="1:9" x14ac:dyDescent="0.35">
      <c r="A20" s="20" t="s">
        <v>6</v>
      </c>
      <c r="B20" s="27">
        <v>-0.11111111111111101</v>
      </c>
      <c r="C20" s="20">
        <v>0.22144927302039627</v>
      </c>
      <c r="D20" s="20">
        <v>-0.50174520600425399</v>
      </c>
      <c r="E20" s="20">
        <v>0.62789085329727579</v>
      </c>
      <c r="F20" s="20">
        <v>-0.61206417027065585</v>
      </c>
      <c r="G20" s="20">
        <v>0.38984194804843381</v>
      </c>
      <c r="H20" s="20">
        <v>-0.61206417027065585</v>
      </c>
      <c r="I20" s="20">
        <v>0.38984194804843381</v>
      </c>
    </row>
    <row r="21" spans="1:9" x14ac:dyDescent="0.35">
      <c r="A21" s="20" t="s">
        <v>7</v>
      </c>
      <c r="B21" s="27">
        <v>-0.2777777777777779</v>
      </c>
      <c r="C21" s="20">
        <v>0.22144927302039627</v>
      </c>
      <c r="D21" s="20">
        <v>-1.2543630150106366</v>
      </c>
      <c r="E21" s="20">
        <v>0.24130741698294936</v>
      </c>
      <c r="F21" s="20">
        <v>-0.7787308369373227</v>
      </c>
      <c r="G21" s="20">
        <v>0.2231752813817669</v>
      </c>
      <c r="H21" s="20">
        <v>-0.7787308369373227</v>
      </c>
      <c r="I21" s="20">
        <v>0.2231752813817669</v>
      </c>
    </row>
    <row r="22" spans="1:9" x14ac:dyDescent="0.35">
      <c r="A22" s="20">
        <v>120</v>
      </c>
      <c r="B22" s="27">
        <v>0.20833333333333337</v>
      </c>
      <c r="C22" s="20">
        <v>0.1660869547652972</v>
      </c>
      <c r="D22" s="20">
        <v>1.2543630150106364</v>
      </c>
      <c r="E22" s="20">
        <v>0.24130741698294975</v>
      </c>
      <c r="F22" s="20">
        <v>-0.16738146103632523</v>
      </c>
      <c r="G22" s="20">
        <v>0.58404812770299197</v>
      </c>
      <c r="H22" s="20">
        <v>-0.16738146103632523</v>
      </c>
      <c r="I22" s="20">
        <v>0.58404812770299197</v>
      </c>
    </row>
    <row r="23" spans="1:9" x14ac:dyDescent="0.35">
      <c r="A23" s="20" t="s">
        <v>53</v>
      </c>
      <c r="B23" s="27">
        <v>8.3333333333333329E-2</v>
      </c>
      <c r="C23" s="20">
        <v>0.1660869547652972</v>
      </c>
      <c r="D23" s="20">
        <v>0.50174520600425443</v>
      </c>
      <c r="E23" s="20">
        <v>0.62789085329727556</v>
      </c>
      <c r="F23" s="20">
        <v>-0.29238146103632529</v>
      </c>
      <c r="G23" s="20">
        <v>0.45904812770299191</v>
      </c>
      <c r="H23" s="20">
        <v>-0.29238146103632529</v>
      </c>
      <c r="I23" s="20">
        <v>0.45904812770299191</v>
      </c>
    </row>
    <row r="24" spans="1:9" x14ac:dyDescent="0.35">
      <c r="A24" s="20">
        <v>4000</v>
      </c>
      <c r="B24" s="27">
        <v>1.3888888888888893</v>
      </c>
      <c r="C24" s="20">
        <v>0.2214492730203963</v>
      </c>
      <c r="D24" s="20">
        <v>6.2718150750531816</v>
      </c>
      <c r="E24" s="20">
        <v>1.45791126039629E-4</v>
      </c>
      <c r="F24" s="20">
        <v>0.88793582972934448</v>
      </c>
      <c r="G24" s="20">
        <v>1.8898419480484341</v>
      </c>
      <c r="H24" s="20">
        <v>0.88793582972934448</v>
      </c>
      <c r="I24" s="20">
        <v>1.8898419480484341</v>
      </c>
    </row>
    <row r="25" spans="1:9" ht="15" thickBot="1" x14ac:dyDescent="0.4">
      <c r="A25" s="21">
        <v>6000</v>
      </c>
      <c r="B25" s="28">
        <v>-0.27777777777777785</v>
      </c>
      <c r="C25" s="21">
        <v>0.22144927302039621</v>
      </c>
      <c r="D25" s="21">
        <v>-1.2543630150106366</v>
      </c>
      <c r="E25" s="21">
        <v>0.24130741698294936</v>
      </c>
      <c r="F25" s="21">
        <v>-0.77873083693732248</v>
      </c>
      <c r="G25" s="21">
        <v>0.22317528138176684</v>
      </c>
      <c r="H25" s="21">
        <v>-0.77873083693732248</v>
      </c>
      <c r="I25" s="21">
        <v>0.22317528138176684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EF55-3E49-4FDE-B9CF-36DDFB17FECD}">
  <dimension ref="A1:I25"/>
  <sheetViews>
    <sheetView topLeftCell="A6" workbookViewId="0">
      <selection activeCell="B18" sqref="B18:B25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0.96667709147409064</v>
      </c>
    </row>
    <row r="5" spans="1:9" x14ac:dyDescent="0.35">
      <c r="A5" s="20" t="s">
        <v>75</v>
      </c>
      <c r="B5" s="20">
        <v>0.93446459918080738</v>
      </c>
    </row>
    <row r="6" spans="1:9" x14ac:dyDescent="0.35">
      <c r="A6" s="20" t="s">
        <v>76</v>
      </c>
      <c r="B6" s="20">
        <v>0.87621090956374714</v>
      </c>
    </row>
    <row r="7" spans="1:9" x14ac:dyDescent="0.35">
      <c r="A7" s="20" t="s">
        <v>77</v>
      </c>
      <c r="B7" s="20">
        <v>0.83147941928309821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88.722222222222214</v>
      </c>
      <c r="D12" s="20">
        <v>11.090277777777777</v>
      </c>
      <c r="E12" s="20">
        <v>16.041294642857139</v>
      </c>
      <c r="F12" s="20">
        <v>1.7892385177017877E-4</v>
      </c>
    </row>
    <row r="13" spans="1:9" x14ac:dyDescent="0.35">
      <c r="A13" s="20" t="s">
        <v>81</v>
      </c>
      <c r="B13" s="20">
        <v>9</v>
      </c>
      <c r="C13" s="20">
        <v>6.2222222222222241</v>
      </c>
      <c r="D13" s="20">
        <v>0.69135802469135821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94.944444444444443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3.3611111111111112</v>
      </c>
      <c r="C17" s="20">
        <v>0.21911406604072658</v>
      </c>
      <c r="D17" s="20">
        <v>15.339549723322571</v>
      </c>
      <c r="E17" s="20">
        <v>9.2865011941854466E-8</v>
      </c>
      <c r="F17" s="20">
        <v>2.8654406571472424</v>
      </c>
      <c r="G17" s="20">
        <v>3.8567815650749799</v>
      </c>
      <c r="H17" s="20">
        <v>2.8654406571472424</v>
      </c>
      <c r="I17" s="20">
        <v>3.8567815650749799</v>
      </c>
    </row>
    <row r="18" spans="1:9" x14ac:dyDescent="0.35">
      <c r="A18" s="20">
        <v>65</v>
      </c>
      <c r="B18" s="27">
        <v>-0.22222222222222218</v>
      </c>
      <c r="C18" s="20">
        <v>0.27715980642769933</v>
      </c>
      <c r="D18" s="20">
        <v>-0.80178372573727308</v>
      </c>
      <c r="E18" s="20">
        <v>0.44333185016966026</v>
      </c>
      <c r="F18" s="20">
        <v>-0.84920126357240633</v>
      </c>
      <c r="G18" s="20">
        <v>0.40475681912796191</v>
      </c>
      <c r="H18" s="20">
        <v>-0.84920126357240633</v>
      </c>
      <c r="I18" s="20">
        <v>0.40475681912796191</v>
      </c>
    </row>
    <row r="19" spans="1:9" x14ac:dyDescent="0.35">
      <c r="A19" s="20">
        <v>75</v>
      </c>
      <c r="B19" s="27">
        <v>0.27777777777777757</v>
      </c>
      <c r="C19" s="20">
        <v>0.27715980642769944</v>
      </c>
      <c r="D19" s="20">
        <v>1.0022296571715903</v>
      </c>
      <c r="E19" s="20">
        <v>0.34241576909595112</v>
      </c>
      <c r="F19" s="20">
        <v>-0.34920126357240677</v>
      </c>
      <c r="G19" s="20">
        <v>0.90475681912796191</v>
      </c>
      <c r="H19" s="20">
        <v>-0.34920126357240677</v>
      </c>
      <c r="I19" s="20">
        <v>0.90475681912796191</v>
      </c>
    </row>
    <row r="20" spans="1:9" x14ac:dyDescent="0.35">
      <c r="A20" s="20" t="s">
        <v>6</v>
      </c>
      <c r="B20" s="27">
        <v>0.1111111111111112</v>
      </c>
      <c r="C20" s="20">
        <v>0.27715980642769938</v>
      </c>
      <c r="D20" s="20">
        <v>0.40089186286863687</v>
      </c>
      <c r="E20" s="20">
        <v>0.69785044168845367</v>
      </c>
      <c r="F20" s="20">
        <v>-0.51586793023907307</v>
      </c>
      <c r="G20" s="20">
        <v>0.73809015246129539</v>
      </c>
      <c r="H20" s="20">
        <v>-0.51586793023907307</v>
      </c>
      <c r="I20" s="20">
        <v>0.73809015246129539</v>
      </c>
    </row>
    <row r="21" spans="1:9" x14ac:dyDescent="0.35">
      <c r="A21" s="20" t="s">
        <v>7</v>
      </c>
      <c r="B21" s="27">
        <v>-0.22222222222222221</v>
      </c>
      <c r="C21" s="20">
        <v>0.27715980642769938</v>
      </c>
      <c r="D21" s="20">
        <v>-0.80178372573727308</v>
      </c>
      <c r="E21" s="20">
        <v>0.44333185016966026</v>
      </c>
      <c r="F21" s="20">
        <v>-0.84920126357240644</v>
      </c>
      <c r="G21" s="20">
        <v>0.40475681912796202</v>
      </c>
      <c r="H21" s="20">
        <v>-0.84920126357240644</v>
      </c>
      <c r="I21" s="20">
        <v>0.40475681912796202</v>
      </c>
    </row>
    <row r="22" spans="1:9" x14ac:dyDescent="0.35">
      <c r="A22" s="20">
        <v>120</v>
      </c>
      <c r="B22" s="27">
        <v>2.2916666666666665</v>
      </c>
      <c r="C22" s="20">
        <v>0.20786985482077455</v>
      </c>
      <c r="D22" s="20">
        <v>11.024526228887504</v>
      </c>
      <c r="E22" s="20">
        <v>1.5799731857925996E-6</v>
      </c>
      <c r="F22" s="20">
        <v>1.8214323856540284</v>
      </c>
      <c r="G22" s="20">
        <v>2.7619009476793046</v>
      </c>
      <c r="H22" s="20">
        <v>1.8214323856540284</v>
      </c>
      <c r="I22" s="20">
        <v>2.7619009476793046</v>
      </c>
    </row>
    <row r="23" spans="1:9" x14ac:dyDescent="0.35">
      <c r="A23" s="20" t="s">
        <v>53</v>
      </c>
      <c r="B23" s="27">
        <v>-0.20833333333333337</v>
      </c>
      <c r="C23" s="20">
        <v>0.20786985482077455</v>
      </c>
      <c r="D23" s="20">
        <v>-1.0022296571715914</v>
      </c>
      <c r="E23" s="20">
        <v>0.34241576909595051</v>
      </c>
      <c r="F23" s="20">
        <v>-0.67856761434597157</v>
      </c>
      <c r="G23" s="20">
        <v>0.26190094767930483</v>
      </c>
      <c r="H23" s="20">
        <v>-0.67856761434597157</v>
      </c>
      <c r="I23" s="20">
        <v>0.26190094767930483</v>
      </c>
    </row>
    <row r="24" spans="1:9" x14ac:dyDescent="0.35">
      <c r="A24" s="20">
        <v>4000</v>
      </c>
      <c r="B24" s="27">
        <v>0.27777777777777746</v>
      </c>
      <c r="C24" s="20">
        <v>0.27715980642769944</v>
      </c>
      <c r="D24" s="20">
        <v>1.0022296571715901</v>
      </c>
      <c r="E24" s="20">
        <v>0.34241576909595101</v>
      </c>
      <c r="F24" s="20">
        <v>-0.34920126357240688</v>
      </c>
      <c r="G24" s="20">
        <v>0.9047568191279618</v>
      </c>
      <c r="H24" s="20">
        <v>-0.34920126357240688</v>
      </c>
      <c r="I24" s="20">
        <v>0.9047568191279618</v>
      </c>
    </row>
    <row r="25" spans="1:9" ht="15" thickBot="1" x14ac:dyDescent="0.4">
      <c r="A25" s="21">
        <v>6000</v>
      </c>
      <c r="B25" s="28">
        <v>0.27777777777777773</v>
      </c>
      <c r="C25" s="21">
        <v>0.27715980642769933</v>
      </c>
      <c r="D25" s="21">
        <v>1.0022296571715914</v>
      </c>
      <c r="E25" s="21">
        <v>0.34241576909595051</v>
      </c>
      <c r="F25" s="21">
        <v>-0.34920126357240638</v>
      </c>
      <c r="G25" s="21">
        <v>0.9047568191279618</v>
      </c>
      <c r="H25" s="21">
        <v>-0.34920126357240638</v>
      </c>
      <c r="I25" s="21">
        <v>0.9047568191279618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3FA7-E079-435C-B671-6C24E713D34C}">
  <dimension ref="A1:I25"/>
  <sheetViews>
    <sheetView topLeftCell="A6" workbookViewId="0">
      <selection activeCell="B18" sqref="B18:B25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0.88975652100260927</v>
      </c>
    </row>
    <row r="5" spans="1:9" x14ac:dyDescent="0.35">
      <c r="A5" s="20" t="s">
        <v>75</v>
      </c>
      <c r="B5" s="20">
        <v>0.79166666666666663</v>
      </c>
    </row>
    <row r="6" spans="1:9" x14ac:dyDescent="0.35">
      <c r="A6" s="20" t="s">
        <v>76</v>
      </c>
      <c r="B6" s="20">
        <v>0.6064814814814814</v>
      </c>
    </row>
    <row r="7" spans="1:9" x14ac:dyDescent="0.35">
      <c r="A7" s="20" t="s">
        <v>77</v>
      </c>
      <c r="B7" s="20">
        <v>0.98601329718326947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33.25</v>
      </c>
      <c r="D12" s="20">
        <v>4.15625</v>
      </c>
      <c r="E12" s="20">
        <v>4.2749999999999995</v>
      </c>
      <c r="F12" s="20">
        <v>2.2030496369427846E-2</v>
      </c>
    </row>
    <row r="13" spans="1:9" x14ac:dyDescent="0.35">
      <c r="A13" s="20" t="s">
        <v>81</v>
      </c>
      <c r="B13" s="20">
        <v>9</v>
      </c>
      <c r="C13" s="20">
        <v>8.7500000000000018</v>
      </c>
      <c r="D13" s="20">
        <v>0.97222222222222243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42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3.875</v>
      </c>
      <c r="C17" s="20">
        <v>0.25983731852596825</v>
      </c>
      <c r="D17" s="20">
        <v>14.913177298713276</v>
      </c>
      <c r="E17" s="20">
        <v>1.1864239858996989E-7</v>
      </c>
      <c r="F17" s="20">
        <v>3.2872071487342023</v>
      </c>
      <c r="G17" s="20">
        <v>4.4627928512657977</v>
      </c>
      <c r="H17" s="20">
        <v>3.2872071487342023</v>
      </c>
      <c r="I17" s="20">
        <v>4.4627928512657977</v>
      </c>
    </row>
    <row r="18" spans="1:9" x14ac:dyDescent="0.35">
      <c r="A18" s="20">
        <v>65</v>
      </c>
      <c r="B18" s="27">
        <v>-1.1666666666666667</v>
      </c>
      <c r="C18" s="20">
        <v>0.32867109906108977</v>
      </c>
      <c r="D18" s="20">
        <v>-3.5496478698597702</v>
      </c>
      <c r="E18" s="20">
        <v>6.2193233340564471E-3</v>
      </c>
      <c r="F18" s="20">
        <v>-1.9101723476124695</v>
      </c>
      <c r="G18" s="20">
        <v>-0.42316098572086402</v>
      </c>
      <c r="H18" s="20">
        <v>-1.9101723476124695</v>
      </c>
      <c r="I18" s="20">
        <v>-0.42316098572086402</v>
      </c>
    </row>
    <row r="19" spans="1:9" x14ac:dyDescent="0.35">
      <c r="A19" s="20">
        <v>75</v>
      </c>
      <c r="B19" s="27">
        <v>0.83333333333333326</v>
      </c>
      <c r="C19" s="20">
        <v>0.32867109906108988</v>
      </c>
      <c r="D19" s="20">
        <v>2.5354627641855489</v>
      </c>
      <c r="E19" s="20">
        <v>3.1947732703496608E-2</v>
      </c>
      <c r="F19" s="20">
        <v>8.9827652387530321E-2</v>
      </c>
      <c r="G19" s="20">
        <v>1.5768390142791362</v>
      </c>
      <c r="H19" s="20">
        <v>8.9827652387530321E-2</v>
      </c>
      <c r="I19" s="20">
        <v>1.5768390142791362</v>
      </c>
    </row>
    <row r="20" spans="1:9" x14ac:dyDescent="0.35">
      <c r="A20" s="20" t="s">
        <v>6</v>
      </c>
      <c r="B20" s="27">
        <v>-2.4671622769447919E-16</v>
      </c>
      <c r="C20" s="20">
        <v>0.32867109906108977</v>
      </c>
      <c r="D20" s="20">
        <v>-7.5064777036761085E-16</v>
      </c>
      <c r="E20" s="20">
        <v>1</v>
      </c>
      <c r="F20" s="20">
        <v>-0.74350568094580294</v>
      </c>
      <c r="G20" s="20">
        <v>0.74350568094580249</v>
      </c>
      <c r="H20" s="20">
        <v>-0.74350568094580294</v>
      </c>
      <c r="I20" s="20">
        <v>0.74350568094580249</v>
      </c>
    </row>
    <row r="21" spans="1:9" x14ac:dyDescent="0.35">
      <c r="A21" s="20" t="s">
        <v>7</v>
      </c>
      <c r="B21" s="27">
        <v>1.3003506761940474E-16</v>
      </c>
      <c r="C21" s="20">
        <v>0.32867109906108977</v>
      </c>
      <c r="D21" s="20">
        <v>3.9563888638482097E-16</v>
      </c>
      <c r="E21" s="20">
        <v>1</v>
      </c>
      <c r="F21" s="20">
        <v>-0.74350568094580261</v>
      </c>
      <c r="G21" s="20">
        <v>0.74350568094580283</v>
      </c>
      <c r="H21" s="20">
        <v>-0.74350568094580261</v>
      </c>
      <c r="I21" s="20">
        <v>0.74350568094580283</v>
      </c>
    </row>
    <row r="22" spans="1:9" x14ac:dyDescent="0.35">
      <c r="A22" s="20">
        <v>120</v>
      </c>
      <c r="B22" s="27">
        <v>0.12499999999999996</v>
      </c>
      <c r="C22" s="20">
        <v>0.24650332429581737</v>
      </c>
      <c r="D22" s="20">
        <v>0.50709255283710974</v>
      </c>
      <c r="E22" s="20">
        <v>0.62428090507006551</v>
      </c>
      <c r="F22" s="20">
        <v>-0.4326292607093522</v>
      </c>
      <c r="G22" s="20">
        <v>0.68262926070935215</v>
      </c>
      <c r="H22" s="20">
        <v>-0.4326292607093522</v>
      </c>
      <c r="I22" s="20">
        <v>0.68262926070935215</v>
      </c>
    </row>
    <row r="23" spans="1:9" x14ac:dyDescent="0.35">
      <c r="A23" s="20" t="s">
        <v>53</v>
      </c>
      <c r="B23" s="27">
        <v>0.25000000000000006</v>
      </c>
      <c r="C23" s="20">
        <v>0.24650332429581737</v>
      </c>
      <c r="D23" s="20">
        <v>1.0141851056742199</v>
      </c>
      <c r="E23" s="20">
        <v>0.3369819687801679</v>
      </c>
      <c r="F23" s="20">
        <v>-0.30762926070935209</v>
      </c>
      <c r="G23" s="20">
        <v>0.80762926070935226</v>
      </c>
      <c r="H23" s="20">
        <v>-0.30762926070935209</v>
      </c>
      <c r="I23" s="20">
        <v>0.80762926070935226</v>
      </c>
    </row>
    <row r="24" spans="1:9" x14ac:dyDescent="0.35">
      <c r="A24" s="20">
        <v>4000</v>
      </c>
      <c r="B24" s="27">
        <v>1.1666666666666667</v>
      </c>
      <c r="C24" s="20">
        <v>0.32867109906108988</v>
      </c>
      <c r="D24" s="20">
        <v>3.5496478698597689</v>
      </c>
      <c r="E24" s="20">
        <v>6.2193233340564645E-3</v>
      </c>
      <c r="F24" s="20">
        <v>0.4231609857208638</v>
      </c>
      <c r="G24" s="20">
        <v>1.9101723476124697</v>
      </c>
      <c r="H24" s="20">
        <v>0.4231609857208638</v>
      </c>
      <c r="I24" s="20">
        <v>1.9101723476124697</v>
      </c>
    </row>
    <row r="25" spans="1:9" ht="15" thickBot="1" x14ac:dyDescent="0.4">
      <c r="A25" s="21">
        <v>6000</v>
      </c>
      <c r="B25" s="28">
        <v>0.16666666666666657</v>
      </c>
      <c r="C25" s="21">
        <v>0.32867109906108977</v>
      </c>
      <c r="D25" s="21">
        <v>0.50709255283710963</v>
      </c>
      <c r="E25" s="21">
        <v>0.62428090507006551</v>
      </c>
      <c r="F25" s="21">
        <v>-0.5768390142791362</v>
      </c>
      <c r="G25" s="21">
        <v>0.91017234761246923</v>
      </c>
      <c r="H25" s="21">
        <v>-0.5768390142791362</v>
      </c>
      <c r="I25" s="21">
        <v>0.91017234761246923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2733-18A3-4BC5-A589-BD2FE384FF9C}">
  <dimension ref="A1:I25"/>
  <sheetViews>
    <sheetView topLeftCell="A6" workbookViewId="0">
      <selection activeCell="B18" sqref="B18:B25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0.96274475867476494</v>
      </c>
    </row>
    <row r="5" spans="1:9" x14ac:dyDescent="0.35">
      <c r="A5" s="20" t="s">
        <v>75</v>
      </c>
      <c r="B5" s="20">
        <v>0.92687747035573131</v>
      </c>
    </row>
    <row r="6" spans="1:9" x14ac:dyDescent="0.35">
      <c r="A6" s="20" t="s">
        <v>76</v>
      </c>
      <c r="B6" s="20">
        <v>0.86187966622749235</v>
      </c>
    </row>
    <row r="7" spans="1:9" x14ac:dyDescent="0.35">
      <c r="A7" s="20" t="s">
        <v>77</v>
      </c>
      <c r="B7" s="20">
        <v>0.7556372504853025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65.138888888888886</v>
      </c>
      <c r="D12" s="20">
        <v>8.1423611111111107</v>
      </c>
      <c r="E12" s="20">
        <v>14.260135135135132</v>
      </c>
      <c r="F12" s="20">
        <v>2.8722366308233944E-4</v>
      </c>
    </row>
    <row r="13" spans="1:9" x14ac:dyDescent="0.35">
      <c r="A13" s="20" t="s">
        <v>81</v>
      </c>
      <c r="B13" s="20">
        <v>9</v>
      </c>
      <c r="C13" s="20">
        <v>5.1388888888888893</v>
      </c>
      <c r="D13" s="20">
        <v>0.57098765432098775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70.277777777777771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4.3194444444444446</v>
      </c>
      <c r="C17" s="20">
        <v>0.19912789970006087</v>
      </c>
      <c r="D17" s="20">
        <v>21.691809389596671</v>
      </c>
      <c r="E17" s="20">
        <v>4.4314185574570518E-9</v>
      </c>
      <c r="F17" s="20">
        <v>3.8689858398249894</v>
      </c>
      <c r="G17" s="20">
        <v>4.7699030490638998</v>
      </c>
      <c r="H17" s="20">
        <v>3.8689858398249894</v>
      </c>
      <c r="I17" s="20">
        <v>4.7699030490638998</v>
      </c>
    </row>
    <row r="18" spans="1:9" x14ac:dyDescent="0.35">
      <c r="A18" s="20">
        <v>65</v>
      </c>
      <c r="B18" s="27">
        <v>-0.55555555555555569</v>
      </c>
      <c r="C18" s="20">
        <v>0.25187908349510074</v>
      </c>
      <c r="D18" s="20">
        <v>-2.2056438662814242</v>
      </c>
      <c r="E18" s="20">
        <v>5.4833509198952142E-2</v>
      </c>
      <c r="F18" s="20">
        <v>-1.125345628443045</v>
      </c>
      <c r="G18" s="20">
        <v>1.4234517331933705E-2</v>
      </c>
      <c r="H18" s="20">
        <v>-1.125345628443045</v>
      </c>
      <c r="I18" s="20">
        <v>1.4234517331933705E-2</v>
      </c>
    </row>
    <row r="19" spans="1:9" x14ac:dyDescent="0.35">
      <c r="A19" s="20">
        <v>75</v>
      </c>
      <c r="B19" s="27">
        <v>-5.5555555555555615E-2</v>
      </c>
      <c r="C19" s="20">
        <v>0.25187908349510085</v>
      </c>
      <c r="D19" s="20">
        <v>-0.22056438662814251</v>
      </c>
      <c r="E19" s="20">
        <v>0.83035386884759488</v>
      </c>
      <c r="F19" s="20">
        <v>-0.6253456284430452</v>
      </c>
      <c r="G19" s="20">
        <v>0.51423451733193404</v>
      </c>
      <c r="H19" s="20">
        <v>-0.6253456284430452</v>
      </c>
      <c r="I19" s="20">
        <v>0.51423451733193404</v>
      </c>
    </row>
    <row r="20" spans="1:9" x14ac:dyDescent="0.35">
      <c r="A20" s="20" t="s">
        <v>6</v>
      </c>
      <c r="B20" s="27">
        <v>-0.72222222222222243</v>
      </c>
      <c r="C20" s="20">
        <v>0.2518790834951008</v>
      </c>
      <c r="D20" s="20">
        <v>-2.8673370261658513</v>
      </c>
      <c r="E20" s="20">
        <v>1.8557077572455876E-2</v>
      </c>
      <c r="F20" s="20">
        <v>-1.2920122951097119</v>
      </c>
      <c r="G20" s="20">
        <v>-0.15243214933473292</v>
      </c>
      <c r="H20" s="20">
        <v>-1.2920122951097119</v>
      </c>
      <c r="I20" s="20">
        <v>-0.15243214933473292</v>
      </c>
    </row>
    <row r="21" spans="1:9" x14ac:dyDescent="0.35">
      <c r="A21" s="20" t="s">
        <v>7</v>
      </c>
      <c r="B21" s="27">
        <v>0.4444444444444447</v>
      </c>
      <c r="C21" s="20">
        <v>0.2518790834951008</v>
      </c>
      <c r="D21" s="20">
        <v>1.7645150930251396</v>
      </c>
      <c r="E21" s="20">
        <v>0.11146635113444137</v>
      </c>
      <c r="F21" s="20">
        <v>-0.12534562844304481</v>
      </c>
      <c r="G21" s="20">
        <v>1.0142345173319343</v>
      </c>
      <c r="H21" s="20">
        <v>-0.12534562844304481</v>
      </c>
      <c r="I21" s="20">
        <v>1.0142345173319343</v>
      </c>
    </row>
    <row r="22" spans="1:9" x14ac:dyDescent="0.35">
      <c r="A22" s="20">
        <v>120</v>
      </c>
      <c r="B22" s="27">
        <v>0.66666666666666674</v>
      </c>
      <c r="C22" s="20">
        <v>0.18890931262132563</v>
      </c>
      <c r="D22" s="20">
        <v>3.5290301860502771</v>
      </c>
      <c r="E22" s="20">
        <v>6.4237158710720669E-3</v>
      </c>
      <c r="F22" s="20">
        <v>0.23932411200104958</v>
      </c>
      <c r="G22" s="20">
        <v>1.0940092213322838</v>
      </c>
      <c r="H22" s="20">
        <v>0.23932411200104958</v>
      </c>
      <c r="I22" s="20">
        <v>1.0940092213322838</v>
      </c>
    </row>
    <row r="23" spans="1:9" x14ac:dyDescent="0.35">
      <c r="A23" s="20" t="s">
        <v>53</v>
      </c>
      <c r="B23" s="27">
        <v>-0.45833333333333331</v>
      </c>
      <c r="C23" s="20">
        <v>0.18890931262132563</v>
      </c>
      <c r="D23" s="20">
        <v>-2.4262082529095652</v>
      </c>
      <c r="E23" s="20">
        <v>3.8219501888023602E-2</v>
      </c>
      <c r="F23" s="20">
        <v>-0.88567588799895047</v>
      </c>
      <c r="G23" s="20">
        <v>-3.0990778667716157E-2</v>
      </c>
      <c r="H23" s="20">
        <v>-0.88567588799895047</v>
      </c>
      <c r="I23" s="20">
        <v>-3.0990778667716157E-2</v>
      </c>
    </row>
    <row r="24" spans="1:9" x14ac:dyDescent="0.35">
      <c r="A24" s="20">
        <v>4000</v>
      </c>
      <c r="B24" s="27">
        <v>1.4444444444444438</v>
      </c>
      <c r="C24" s="20">
        <v>0.25187908349510085</v>
      </c>
      <c r="D24" s="20">
        <v>5.7346740523316964</v>
      </c>
      <c r="E24" s="20">
        <v>2.8168695334840793E-4</v>
      </c>
      <c r="F24" s="20">
        <v>0.87465437155695414</v>
      </c>
      <c r="G24" s="20">
        <v>2.0142345173319334</v>
      </c>
      <c r="H24" s="20">
        <v>0.87465437155695414</v>
      </c>
      <c r="I24" s="20">
        <v>2.0142345173319334</v>
      </c>
    </row>
    <row r="25" spans="1:9" ht="15" thickBot="1" x14ac:dyDescent="0.4">
      <c r="A25" s="21">
        <v>6000</v>
      </c>
      <c r="B25" s="28">
        <v>0.77777777777777724</v>
      </c>
      <c r="C25" s="21">
        <v>0.25187908349510074</v>
      </c>
      <c r="D25" s="21">
        <v>3.087901412793991</v>
      </c>
      <c r="E25" s="21">
        <v>1.2973355560363624E-2</v>
      </c>
      <c r="F25" s="21">
        <v>0.20798770489028784</v>
      </c>
      <c r="G25" s="21">
        <v>1.3475678506652666</v>
      </c>
      <c r="H25" s="21">
        <v>0.20798770489028784</v>
      </c>
      <c r="I25" s="21">
        <v>1.3475678506652666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AA71B-9449-40BF-B4DE-3F79367DE3E1}">
  <dimension ref="A1:I25"/>
  <sheetViews>
    <sheetView topLeftCell="A6" workbookViewId="0">
      <selection activeCell="B18" sqref="B18:B25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0.94574889605592749</v>
      </c>
    </row>
    <row r="5" spans="1:9" x14ac:dyDescent="0.35">
      <c r="A5" s="20" t="s">
        <v>75</v>
      </c>
      <c r="B5" s="20">
        <v>0.89444097439100545</v>
      </c>
    </row>
    <row r="6" spans="1:9" x14ac:dyDescent="0.35">
      <c r="A6" s="20" t="s">
        <v>76</v>
      </c>
      <c r="B6" s="20">
        <v>0.80061072940523248</v>
      </c>
    </row>
    <row r="7" spans="1:9" x14ac:dyDescent="0.35">
      <c r="A7" s="20" t="s">
        <v>77</v>
      </c>
      <c r="B7" s="20">
        <v>1.0213764617139025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79.555555555555543</v>
      </c>
      <c r="D12" s="20">
        <v>9.9444444444444429</v>
      </c>
      <c r="E12" s="20">
        <v>9.5325443786982156</v>
      </c>
      <c r="F12" s="20">
        <v>1.3760422649370622E-3</v>
      </c>
    </row>
    <row r="13" spans="1:9" x14ac:dyDescent="0.35">
      <c r="A13" s="20" t="s">
        <v>81</v>
      </c>
      <c r="B13" s="20">
        <v>9</v>
      </c>
      <c r="C13" s="20">
        <v>9.3888888888888964</v>
      </c>
      <c r="D13" s="20">
        <v>1.0432098765432107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88.944444444444443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3.4444444444444446</v>
      </c>
      <c r="C17" s="20">
        <v>0.26915633062497485</v>
      </c>
      <c r="D17" s="20">
        <v>12.797189040460328</v>
      </c>
      <c r="E17" s="20">
        <v>4.4438003712694169E-7</v>
      </c>
      <c r="F17" s="20">
        <v>2.8355705232086761</v>
      </c>
      <c r="G17" s="20">
        <v>4.0533183656802132</v>
      </c>
      <c r="H17" s="20">
        <v>2.8355705232086761</v>
      </c>
      <c r="I17" s="20">
        <v>4.0533183656802132</v>
      </c>
    </row>
    <row r="18" spans="1:9" x14ac:dyDescent="0.35">
      <c r="A18" s="20">
        <v>65</v>
      </c>
      <c r="B18" s="27">
        <v>-5.5555555555554921E-2</v>
      </c>
      <c r="C18" s="20">
        <v>0.34045882057130072</v>
      </c>
      <c r="D18" s="20">
        <v>-0.16317848796612447</v>
      </c>
      <c r="E18" s="20">
        <v>0.87398323868420735</v>
      </c>
      <c r="F18" s="20">
        <v>-0.82572691514875185</v>
      </c>
      <c r="G18" s="20">
        <v>0.71461580403764202</v>
      </c>
      <c r="H18" s="20">
        <v>-0.82572691514875185</v>
      </c>
      <c r="I18" s="20">
        <v>0.71461580403764202</v>
      </c>
    </row>
    <row r="19" spans="1:9" x14ac:dyDescent="0.35">
      <c r="A19" s="20">
        <v>75</v>
      </c>
      <c r="B19" s="27">
        <v>0.44444444444444442</v>
      </c>
      <c r="C19" s="20">
        <v>0.34045882057130084</v>
      </c>
      <c r="D19" s="20">
        <v>1.30542790372901</v>
      </c>
      <c r="E19" s="20">
        <v>0.22413045418035352</v>
      </c>
      <c r="F19" s="20">
        <v>-0.32572691514875274</v>
      </c>
      <c r="G19" s="20">
        <v>1.2146158040376416</v>
      </c>
      <c r="H19" s="20">
        <v>-0.32572691514875274</v>
      </c>
      <c r="I19" s="20">
        <v>1.2146158040376416</v>
      </c>
    </row>
    <row r="20" spans="1:9" x14ac:dyDescent="0.35">
      <c r="A20" s="20" t="s">
        <v>6</v>
      </c>
      <c r="B20" s="27">
        <v>-1.555555555555556</v>
      </c>
      <c r="C20" s="20">
        <v>0.34045882057130078</v>
      </c>
      <c r="D20" s="20">
        <v>-4.5689976630515376</v>
      </c>
      <c r="E20" s="20">
        <v>1.348824208612262E-3</v>
      </c>
      <c r="F20" s="20">
        <v>-2.3257269151487532</v>
      </c>
      <c r="G20" s="20">
        <v>-0.78538419596235898</v>
      </c>
      <c r="H20" s="20">
        <v>-2.3257269151487532</v>
      </c>
      <c r="I20" s="20">
        <v>-0.78538419596235898</v>
      </c>
    </row>
    <row r="21" spans="1:9" x14ac:dyDescent="0.35">
      <c r="A21" s="20" t="s">
        <v>7</v>
      </c>
      <c r="B21" s="27">
        <v>0.77777777777777835</v>
      </c>
      <c r="C21" s="20">
        <v>0.34045882057130078</v>
      </c>
      <c r="D21" s="20">
        <v>2.2844988315257697</v>
      </c>
      <c r="E21" s="20">
        <v>4.8206486523027461E-2</v>
      </c>
      <c r="F21" s="20">
        <v>7.6064181845812984E-3</v>
      </c>
      <c r="G21" s="20">
        <v>1.5479491373709755</v>
      </c>
      <c r="H21" s="20">
        <v>7.6064181845812984E-3</v>
      </c>
      <c r="I21" s="20">
        <v>1.5479491373709755</v>
      </c>
    </row>
    <row r="22" spans="1:9" x14ac:dyDescent="0.35">
      <c r="A22" s="20">
        <v>120</v>
      </c>
      <c r="B22" s="27">
        <v>1.6666666666666667</v>
      </c>
      <c r="C22" s="20">
        <v>0.25534411542847563</v>
      </c>
      <c r="D22" s="20">
        <v>6.5271395186450514</v>
      </c>
      <c r="E22" s="20">
        <v>1.0799298741112382E-4</v>
      </c>
      <c r="F22" s="20">
        <v>1.0890381469717689</v>
      </c>
      <c r="G22" s="20">
        <v>2.2442951863615646</v>
      </c>
      <c r="H22" s="20">
        <v>1.0890381469717689</v>
      </c>
      <c r="I22" s="20">
        <v>2.2442951863615646</v>
      </c>
    </row>
    <row r="23" spans="1:9" x14ac:dyDescent="0.35">
      <c r="A23" s="20" t="s">
        <v>53</v>
      </c>
      <c r="B23" s="27">
        <v>0.16666666666666644</v>
      </c>
      <c r="C23" s="20">
        <v>0.25534411542847563</v>
      </c>
      <c r="D23" s="20">
        <v>0.6527139518645042</v>
      </c>
      <c r="E23" s="20">
        <v>0.53025792577261077</v>
      </c>
      <c r="F23" s="20">
        <v>-0.41096185302823152</v>
      </c>
      <c r="G23" s="20">
        <v>0.74429518636156433</v>
      </c>
      <c r="H23" s="20">
        <v>-0.41096185302823152</v>
      </c>
      <c r="I23" s="20">
        <v>0.74429518636156433</v>
      </c>
    </row>
    <row r="24" spans="1:9" x14ac:dyDescent="0.35">
      <c r="A24" s="20">
        <v>4000</v>
      </c>
      <c r="B24" s="27">
        <v>0.77777777777777735</v>
      </c>
      <c r="C24" s="20">
        <v>0.34045882057130084</v>
      </c>
      <c r="D24" s="20">
        <v>2.2844988315257666</v>
      </c>
      <c r="E24" s="20">
        <v>4.8206486523027739E-2</v>
      </c>
      <c r="F24" s="20">
        <v>7.6064181845801881E-3</v>
      </c>
      <c r="G24" s="20">
        <v>1.5479491373709746</v>
      </c>
      <c r="H24" s="20">
        <v>7.6064181845801881E-3</v>
      </c>
      <c r="I24" s="20">
        <v>1.5479491373709746</v>
      </c>
    </row>
    <row r="25" spans="1:9" ht="15" thickBot="1" x14ac:dyDescent="0.4">
      <c r="A25" s="21">
        <v>6000</v>
      </c>
      <c r="B25" s="28">
        <v>0.2777777777777784</v>
      </c>
      <c r="C25" s="21">
        <v>0.34045882057130072</v>
      </c>
      <c r="D25" s="21">
        <v>0.81589243983063342</v>
      </c>
      <c r="E25" s="21">
        <v>0.43562256101745922</v>
      </c>
      <c r="F25" s="21">
        <v>-0.49239358181541854</v>
      </c>
      <c r="G25" s="21">
        <v>1.0479491373709753</v>
      </c>
      <c r="H25" s="21">
        <v>-0.49239358181541854</v>
      </c>
      <c r="I25" s="21">
        <v>1.0479491373709753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F0B9-2186-4C4C-B8C6-68D57EC4A78A}">
  <dimension ref="A1:I25"/>
  <sheetViews>
    <sheetView topLeftCell="A6" workbookViewId="0">
      <selection activeCell="B18" sqref="B18:B25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0.6342267652374739</v>
      </c>
    </row>
    <row r="5" spans="1:9" x14ac:dyDescent="0.35">
      <c r="A5" s="20" t="s">
        <v>75</v>
      </c>
      <c r="B5" s="20">
        <v>0.40224358974358987</v>
      </c>
    </row>
    <row r="6" spans="1:9" x14ac:dyDescent="0.35">
      <c r="A6" s="20" t="s">
        <v>76</v>
      </c>
      <c r="B6" s="20">
        <v>-0.1290954415954414</v>
      </c>
    </row>
    <row r="7" spans="1:9" x14ac:dyDescent="0.35">
      <c r="A7" s="20" t="s">
        <v>77</v>
      </c>
      <c r="B7" s="20">
        <v>1.8584142981864147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20.916666666666679</v>
      </c>
      <c r="D12" s="20">
        <v>2.6145833333333348</v>
      </c>
      <c r="E12" s="20">
        <v>0.75703753351206471</v>
      </c>
      <c r="F12" s="20">
        <v>0.64727859552738232</v>
      </c>
    </row>
    <row r="13" spans="1:9" x14ac:dyDescent="0.35">
      <c r="A13" s="20" t="s">
        <v>81</v>
      </c>
      <c r="B13" s="20">
        <v>9</v>
      </c>
      <c r="C13" s="20">
        <v>31.083333333333336</v>
      </c>
      <c r="D13" s="20">
        <v>3.4537037037037042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52.000000000000014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3.3749999999999996</v>
      </c>
      <c r="C17" s="20">
        <v>0.48973516820769974</v>
      </c>
      <c r="D17" s="20">
        <v>6.8914797610953702</v>
      </c>
      <c r="E17" s="20">
        <v>7.1344683841359448E-5</v>
      </c>
      <c r="F17" s="20">
        <v>2.2671420813647676</v>
      </c>
      <c r="G17" s="20">
        <v>4.4828579186352311</v>
      </c>
      <c r="H17" s="20">
        <v>2.2671420813647676</v>
      </c>
      <c r="I17" s="20">
        <v>4.4828579186352311</v>
      </c>
    </row>
    <row r="18" spans="1:9" x14ac:dyDescent="0.35">
      <c r="A18" s="20">
        <v>65</v>
      </c>
      <c r="B18" s="27">
        <v>-0.33333333333333348</v>
      </c>
      <c r="C18" s="20">
        <v>0.61947143272880467</v>
      </c>
      <c r="D18" s="20">
        <v>-0.53809314800035635</v>
      </c>
      <c r="E18" s="20">
        <v>0.60356300371890237</v>
      </c>
      <c r="F18" s="20">
        <v>-1.7346750720296655</v>
      </c>
      <c r="G18" s="20">
        <v>1.0680084053629986</v>
      </c>
      <c r="H18" s="20">
        <v>-1.7346750720296655</v>
      </c>
      <c r="I18" s="20">
        <v>1.0680084053629986</v>
      </c>
    </row>
    <row r="19" spans="1:9" x14ac:dyDescent="0.35">
      <c r="A19" s="20">
        <v>75</v>
      </c>
      <c r="B19" s="27">
        <v>9.6148134319178215E-17</v>
      </c>
      <c r="C19" s="20">
        <v>0.61947143272880489</v>
      </c>
      <c r="D19" s="20">
        <v>1.55209956810503E-16</v>
      </c>
      <c r="E19" s="20">
        <v>1</v>
      </c>
      <c r="F19" s="20">
        <v>-1.4013417386963325</v>
      </c>
      <c r="G19" s="20">
        <v>1.4013417386963325</v>
      </c>
      <c r="H19" s="20">
        <v>-1.4013417386963325</v>
      </c>
      <c r="I19" s="20">
        <v>1.4013417386963325</v>
      </c>
    </row>
    <row r="20" spans="1:9" x14ac:dyDescent="0.35">
      <c r="A20" s="20" t="s">
        <v>6</v>
      </c>
      <c r="B20" s="27">
        <v>0.50000000000000033</v>
      </c>
      <c r="C20" s="20">
        <v>0.61947143272880489</v>
      </c>
      <c r="D20" s="20">
        <v>0.80713972200053441</v>
      </c>
      <c r="E20" s="20">
        <v>0.44039449545933462</v>
      </c>
      <c r="F20" s="20">
        <v>-0.90134173869633216</v>
      </c>
      <c r="G20" s="20">
        <v>1.9013417386963329</v>
      </c>
      <c r="H20" s="20">
        <v>-0.90134173869633216</v>
      </c>
      <c r="I20" s="20">
        <v>1.9013417386963329</v>
      </c>
    </row>
    <row r="21" spans="1:9" x14ac:dyDescent="0.35">
      <c r="A21" s="20" t="s">
        <v>7</v>
      </c>
      <c r="B21" s="27">
        <v>-2.5639502485114184E-16</v>
      </c>
      <c r="C21" s="20">
        <v>0.61947143272880489</v>
      </c>
      <c r="D21" s="20">
        <v>-4.1389321816134121E-16</v>
      </c>
      <c r="E21" s="20">
        <v>1</v>
      </c>
      <c r="F21" s="20">
        <v>-1.4013417386963327</v>
      </c>
      <c r="G21" s="20">
        <v>1.4013417386963323</v>
      </c>
      <c r="H21" s="20">
        <v>-1.4013417386963327</v>
      </c>
      <c r="I21" s="20">
        <v>1.4013417386963323</v>
      </c>
    </row>
    <row r="22" spans="1:9" x14ac:dyDescent="0.35">
      <c r="A22" s="20">
        <v>120</v>
      </c>
      <c r="B22" s="27">
        <v>0.99999999999999978</v>
      </c>
      <c r="C22" s="20">
        <v>0.46460357454660367</v>
      </c>
      <c r="D22" s="20">
        <v>2.1523725920014232</v>
      </c>
      <c r="E22" s="20">
        <v>5.9805314378614284E-2</v>
      </c>
      <c r="F22" s="20">
        <v>-5.1006304022249704E-2</v>
      </c>
      <c r="G22" s="20">
        <v>2.0510063040222493</v>
      </c>
      <c r="H22" s="20">
        <v>-5.1006304022249704E-2</v>
      </c>
      <c r="I22" s="20">
        <v>2.0510063040222493</v>
      </c>
    </row>
    <row r="23" spans="1:9" x14ac:dyDescent="0.35">
      <c r="A23" s="20" t="s">
        <v>53</v>
      </c>
      <c r="B23" s="27">
        <v>-0.12500000000000006</v>
      </c>
      <c r="C23" s="20">
        <v>0.46460357454660367</v>
      </c>
      <c r="D23" s="20">
        <v>-0.26904657400017806</v>
      </c>
      <c r="E23" s="20">
        <v>0.79396000355788654</v>
      </c>
      <c r="F23" s="20">
        <v>-1.1760063040222495</v>
      </c>
      <c r="G23" s="20">
        <v>0.92600630402224948</v>
      </c>
      <c r="H23" s="20">
        <v>-1.1760063040222495</v>
      </c>
      <c r="I23" s="20">
        <v>0.92600630402224948</v>
      </c>
    </row>
    <row r="24" spans="1:9" x14ac:dyDescent="0.35">
      <c r="A24" s="20">
        <v>4000</v>
      </c>
      <c r="B24" s="27">
        <v>-0.16666666666666666</v>
      </c>
      <c r="C24" s="20">
        <v>0.61947143272880489</v>
      </c>
      <c r="D24" s="20">
        <v>-0.26904657400017795</v>
      </c>
      <c r="E24" s="20">
        <v>0.79396000355788654</v>
      </c>
      <c r="F24" s="20">
        <v>-1.5680084053629992</v>
      </c>
      <c r="G24" s="20">
        <v>1.2346750720296658</v>
      </c>
      <c r="H24" s="20">
        <v>-1.5680084053629992</v>
      </c>
      <c r="I24" s="20">
        <v>1.2346750720296658</v>
      </c>
    </row>
    <row r="25" spans="1:9" ht="15" thickBot="1" x14ac:dyDescent="0.4">
      <c r="A25" s="21">
        <v>6000</v>
      </c>
      <c r="B25" s="28">
        <v>-7.4014868308343753E-17</v>
      </c>
      <c r="C25" s="21">
        <v>0.61947143272880467</v>
      </c>
      <c r="D25" s="21">
        <v>-1.1948068046060545E-16</v>
      </c>
      <c r="E25" s="21">
        <v>1</v>
      </c>
      <c r="F25" s="21">
        <v>-1.4013417386963321</v>
      </c>
      <c r="G25" s="21">
        <v>1.4013417386963321</v>
      </c>
      <c r="H25" s="21">
        <v>-1.4013417386963321</v>
      </c>
      <c r="I25" s="21">
        <v>1.4013417386963321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0957-6454-4105-A0E4-E0545F26C476}">
  <dimension ref="A1:I25"/>
  <sheetViews>
    <sheetView topLeftCell="A6" workbookViewId="0">
      <selection activeCell="B18" sqref="B18:B25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0.86902723394225878</v>
      </c>
    </row>
    <row r="5" spans="1:9" x14ac:dyDescent="0.35">
      <c r="A5" s="20" t="s">
        <v>75</v>
      </c>
      <c r="B5" s="20">
        <v>0.75520833333333337</v>
      </c>
    </row>
    <row r="6" spans="1:9" x14ac:dyDescent="0.35">
      <c r="A6" s="20" t="s">
        <v>76</v>
      </c>
      <c r="B6" s="20">
        <v>0.53761574074074092</v>
      </c>
    </row>
    <row r="7" spans="1:9" x14ac:dyDescent="0.35">
      <c r="A7" s="20" t="s">
        <v>77</v>
      </c>
      <c r="B7" s="20">
        <v>0.93293642354148132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24.166666666666675</v>
      </c>
      <c r="D12" s="20">
        <v>3.0208333333333344</v>
      </c>
      <c r="E12" s="20">
        <v>3.4707446808510656</v>
      </c>
      <c r="F12" s="20">
        <v>4.0870603406654278E-2</v>
      </c>
    </row>
    <row r="13" spans="1:9" x14ac:dyDescent="0.35">
      <c r="A13" s="20" t="s">
        <v>81</v>
      </c>
      <c r="B13" s="20">
        <v>9</v>
      </c>
      <c r="C13" s="20">
        <v>7.8333333333333321</v>
      </c>
      <c r="D13" s="20">
        <v>0.87037037037037024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32.000000000000007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7">
        <v>4.5833333333333339</v>
      </c>
      <c r="C17" s="20">
        <v>0.24585033421021768</v>
      </c>
      <c r="D17" s="20">
        <v>18.642778534579058</v>
      </c>
      <c r="E17" s="20">
        <v>1.6859526117251675E-8</v>
      </c>
      <c r="F17" s="20">
        <v>4.0271812388233572</v>
      </c>
      <c r="G17" s="20">
        <v>5.1394854278433106</v>
      </c>
      <c r="H17" s="20">
        <v>4.0271812388233572</v>
      </c>
      <c r="I17" s="20">
        <v>5.1394854278433106</v>
      </c>
    </row>
    <row r="18" spans="1:9" x14ac:dyDescent="0.35">
      <c r="A18" s="20">
        <v>65</v>
      </c>
      <c r="B18" s="27">
        <v>0.33333333333333298</v>
      </c>
      <c r="C18" s="20">
        <v>0.31097880784716037</v>
      </c>
      <c r="D18" s="20">
        <v>1.0718844015157452</v>
      </c>
      <c r="E18" s="20">
        <v>0.3116719225469316</v>
      </c>
      <c r="F18" s="20">
        <v>-0.37014960431656713</v>
      </c>
      <c r="G18" s="20">
        <v>1.036816270983234</v>
      </c>
      <c r="H18" s="20">
        <v>-0.37014960431656713</v>
      </c>
      <c r="I18" s="20">
        <v>1.036816270983234</v>
      </c>
    </row>
    <row r="19" spans="1:9" x14ac:dyDescent="0.35">
      <c r="A19" s="20">
        <v>75</v>
      </c>
      <c r="B19" s="27">
        <v>-0.50000000000000011</v>
      </c>
      <c r="C19" s="20">
        <v>0.31097880784716048</v>
      </c>
      <c r="D19" s="20">
        <v>-1.6078266022736172</v>
      </c>
      <c r="E19" s="20">
        <v>0.14233479323162118</v>
      </c>
      <c r="F19" s="20">
        <v>-1.203482937649901</v>
      </c>
      <c r="G19" s="20">
        <v>0.20348293764990066</v>
      </c>
      <c r="H19" s="20">
        <v>-1.203482937649901</v>
      </c>
      <c r="I19" s="20">
        <v>0.20348293764990066</v>
      </c>
    </row>
    <row r="20" spans="1:9" x14ac:dyDescent="0.35">
      <c r="A20" s="20" t="s">
        <v>6</v>
      </c>
      <c r="B20" s="27">
        <v>-0.83333333333333337</v>
      </c>
      <c r="C20" s="20">
        <v>0.31097880784716048</v>
      </c>
      <c r="D20" s="20">
        <v>-2.6797110037893614</v>
      </c>
      <c r="E20" s="20">
        <v>2.5218004210801181E-2</v>
      </c>
      <c r="F20" s="20">
        <v>-1.536816270983234</v>
      </c>
      <c r="G20" s="20">
        <v>-0.1298503956834326</v>
      </c>
      <c r="H20" s="20">
        <v>-1.536816270983234</v>
      </c>
      <c r="I20" s="20">
        <v>-0.1298503956834326</v>
      </c>
    </row>
    <row r="21" spans="1:9" x14ac:dyDescent="0.35">
      <c r="A21" s="20" t="s">
        <v>7</v>
      </c>
      <c r="B21" s="27">
        <v>-0.33333333333333304</v>
      </c>
      <c r="C21" s="20">
        <v>0.31097880784716048</v>
      </c>
      <c r="D21" s="20">
        <v>-1.0718844015157436</v>
      </c>
      <c r="E21" s="20">
        <v>0.31167192254693193</v>
      </c>
      <c r="F21" s="20">
        <v>-1.0368162709832338</v>
      </c>
      <c r="G21" s="20">
        <v>0.37014960431656774</v>
      </c>
      <c r="H21" s="20">
        <v>-1.0368162709832338</v>
      </c>
      <c r="I21" s="20">
        <v>0.37014960431656774</v>
      </c>
    </row>
    <row r="22" spans="1:9" x14ac:dyDescent="0.35">
      <c r="A22" s="20">
        <v>120</v>
      </c>
      <c r="B22" s="27">
        <v>-0.12500000000000003</v>
      </c>
      <c r="C22" s="20">
        <v>0.23323410588537033</v>
      </c>
      <c r="D22" s="20">
        <v>-0.53594220075787247</v>
      </c>
      <c r="E22" s="20">
        <v>0.60498874689953752</v>
      </c>
      <c r="F22" s="20">
        <v>-0.65261220323742553</v>
      </c>
      <c r="G22" s="20">
        <v>0.40261220323742553</v>
      </c>
      <c r="H22" s="20">
        <v>-0.65261220323742553</v>
      </c>
      <c r="I22" s="20">
        <v>0.40261220323742553</v>
      </c>
    </row>
    <row r="23" spans="1:9" x14ac:dyDescent="0.35">
      <c r="A23" s="20" t="s">
        <v>53</v>
      </c>
      <c r="B23" s="27">
        <v>0.375</v>
      </c>
      <c r="C23" s="20">
        <v>0.23323410588537033</v>
      </c>
      <c r="D23" s="20">
        <v>1.607826602273617</v>
      </c>
      <c r="E23" s="20">
        <v>0.14233479323162115</v>
      </c>
      <c r="F23" s="20">
        <v>-0.15261220323742553</v>
      </c>
      <c r="G23" s="20">
        <v>0.90261220323742553</v>
      </c>
      <c r="H23" s="20">
        <v>-0.15261220323742553</v>
      </c>
      <c r="I23" s="20">
        <v>0.90261220323742553</v>
      </c>
    </row>
    <row r="24" spans="1:9" x14ac:dyDescent="0.35">
      <c r="A24" s="20">
        <v>4000</v>
      </c>
      <c r="B24" s="27">
        <v>0.5</v>
      </c>
      <c r="C24" s="20">
        <v>0.31097880784716048</v>
      </c>
      <c r="D24" s="20">
        <v>1.6078266022736167</v>
      </c>
      <c r="E24" s="20">
        <v>0.14233479323162138</v>
      </c>
      <c r="F24" s="20">
        <v>-0.20348293764990077</v>
      </c>
      <c r="G24" s="20">
        <v>1.2034829376499008</v>
      </c>
      <c r="H24" s="20">
        <v>-0.20348293764990077</v>
      </c>
      <c r="I24" s="20">
        <v>1.2034829376499008</v>
      </c>
    </row>
    <row r="25" spans="1:9" ht="15" thickBot="1" x14ac:dyDescent="0.4">
      <c r="A25" s="21">
        <v>6000</v>
      </c>
      <c r="B25" s="28">
        <v>0.33333333333333337</v>
      </c>
      <c r="C25" s="21">
        <v>0.31097880784716037</v>
      </c>
      <c r="D25" s="21">
        <v>1.0718844015157452</v>
      </c>
      <c r="E25" s="21">
        <v>0.3116719225469316</v>
      </c>
      <c r="F25" s="21">
        <v>-0.37014960431656718</v>
      </c>
      <c r="G25" s="21">
        <v>1.036816270983234</v>
      </c>
      <c r="H25" s="21">
        <v>-0.37014960431656718</v>
      </c>
      <c r="I25" s="21">
        <v>1.036816270983234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4E74-5822-48CF-855B-55814E1603BD}">
  <dimension ref="A1:I25"/>
  <sheetViews>
    <sheetView topLeftCell="A10" workbookViewId="0">
      <selection activeCell="C28" sqref="C28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0.92896066355820617</v>
      </c>
    </row>
    <row r="5" spans="1:9" x14ac:dyDescent="0.35">
      <c r="A5" s="20" t="s">
        <v>75</v>
      </c>
      <c r="B5" s="20">
        <v>0.86296791443850274</v>
      </c>
    </row>
    <row r="6" spans="1:9" x14ac:dyDescent="0.35">
      <c r="A6" s="20" t="s">
        <v>76</v>
      </c>
      <c r="B6" s="20">
        <v>0.74116161616161635</v>
      </c>
    </row>
    <row r="7" spans="1:9" x14ac:dyDescent="0.35">
      <c r="A7" s="20" t="s">
        <v>77</v>
      </c>
      <c r="B7" s="20">
        <v>1.1249142628509217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71.722222222222229</v>
      </c>
      <c r="D12" s="20">
        <v>8.9652777777777786</v>
      </c>
      <c r="E12" s="20">
        <v>7.0847560975609731</v>
      </c>
      <c r="F12" s="20">
        <v>4.0894896334898265E-3</v>
      </c>
    </row>
    <row r="13" spans="1:9" x14ac:dyDescent="0.35">
      <c r="A13" s="20" t="s">
        <v>81</v>
      </c>
      <c r="B13" s="20">
        <v>9</v>
      </c>
      <c r="C13" s="20">
        <v>11.388888888888893</v>
      </c>
      <c r="D13" s="20">
        <v>1.2654320987654326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83.111111111111114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4.1111111111111116</v>
      </c>
      <c r="C17" s="20">
        <v>0.29644093691818757</v>
      </c>
      <c r="D17" s="20">
        <v>13.868230055708214</v>
      </c>
      <c r="E17" s="20">
        <v>2.225374034986879E-7</v>
      </c>
      <c r="F17" s="20">
        <v>3.4405151223150225</v>
      </c>
      <c r="G17" s="20">
        <v>4.7817070999072007</v>
      </c>
      <c r="H17" s="20">
        <v>3.4405151223150225</v>
      </c>
      <c r="I17" s="20">
        <v>4.7817070999072007</v>
      </c>
    </row>
    <row r="18" spans="1:9" x14ac:dyDescent="0.35">
      <c r="A18" s="20">
        <v>65</v>
      </c>
      <c r="B18" s="20">
        <v>-5.5555555555555573E-2</v>
      </c>
      <c r="C18" s="20">
        <v>0.37497142095030717</v>
      </c>
      <c r="D18" s="20">
        <v>-0.14815943949743848</v>
      </c>
      <c r="E18" s="20">
        <v>0.88548329385792512</v>
      </c>
      <c r="F18" s="20">
        <v>-0.90379984130291402</v>
      </c>
      <c r="G18" s="20">
        <v>0.79268873019180286</v>
      </c>
      <c r="H18" s="20">
        <v>-0.90379984130291402</v>
      </c>
      <c r="I18" s="20">
        <v>0.79268873019180286</v>
      </c>
    </row>
    <row r="19" spans="1:9" x14ac:dyDescent="0.35">
      <c r="A19" s="20">
        <v>75</v>
      </c>
      <c r="B19" s="20">
        <v>0.61111111111111127</v>
      </c>
      <c r="C19" s="20">
        <v>0.37497142095030728</v>
      </c>
      <c r="D19" s="20">
        <v>1.6297538344718228</v>
      </c>
      <c r="E19" s="20">
        <v>0.13759249064837481</v>
      </c>
      <c r="F19" s="20">
        <v>-0.23713317463624739</v>
      </c>
      <c r="G19" s="20">
        <v>1.45935539685847</v>
      </c>
      <c r="H19" s="20">
        <v>-0.23713317463624739</v>
      </c>
      <c r="I19" s="20">
        <v>1.45935539685847</v>
      </c>
    </row>
    <row r="20" spans="1:9" x14ac:dyDescent="0.35">
      <c r="A20" s="20" t="s">
        <v>6</v>
      </c>
      <c r="B20" s="20">
        <v>0.44444444444444425</v>
      </c>
      <c r="C20" s="20">
        <v>0.37497142095030722</v>
      </c>
      <c r="D20" s="20">
        <v>1.1852755159795068</v>
      </c>
      <c r="E20" s="20">
        <v>0.26626001222447782</v>
      </c>
      <c r="F20" s="20">
        <v>-0.4037998413029143</v>
      </c>
      <c r="G20" s="20">
        <v>1.2926887301918029</v>
      </c>
      <c r="H20" s="20">
        <v>-0.4037998413029143</v>
      </c>
      <c r="I20" s="20">
        <v>1.2926887301918029</v>
      </c>
    </row>
    <row r="21" spans="1:9" x14ac:dyDescent="0.35">
      <c r="A21" s="20" t="s">
        <v>7</v>
      </c>
      <c r="B21" s="20">
        <v>0.61111111111111083</v>
      </c>
      <c r="C21" s="20">
        <v>0.37497142095030722</v>
      </c>
      <c r="D21" s="20">
        <v>1.6297538344718219</v>
      </c>
      <c r="E21" s="20">
        <v>0.13759249064837509</v>
      </c>
      <c r="F21" s="20">
        <v>-0.23713317463624772</v>
      </c>
      <c r="G21" s="20">
        <v>1.4593553968584694</v>
      </c>
      <c r="H21" s="20">
        <v>-0.23713317463624772</v>
      </c>
      <c r="I21" s="20">
        <v>1.4593553968584694</v>
      </c>
    </row>
    <row r="22" spans="1:9" x14ac:dyDescent="0.35">
      <c r="A22" s="20">
        <v>120</v>
      </c>
      <c r="B22" s="20">
        <v>-0.20833333333333329</v>
      </c>
      <c r="C22" s="20">
        <v>0.28122856571273042</v>
      </c>
      <c r="D22" s="20">
        <v>-0.74079719748719197</v>
      </c>
      <c r="E22" s="20">
        <v>0.47769789246101013</v>
      </c>
      <c r="F22" s="20">
        <v>-0.8445165476438522</v>
      </c>
      <c r="G22" s="20">
        <v>0.42784988097718568</v>
      </c>
      <c r="H22" s="20">
        <v>-0.8445165476438522</v>
      </c>
      <c r="I22" s="20">
        <v>0.42784988097718568</v>
      </c>
    </row>
    <row r="23" spans="1:9" x14ac:dyDescent="0.35">
      <c r="A23" s="20" t="s">
        <v>53</v>
      </c>
      <c r="B23" s="20">
        <v>0.54166666666666674</v>
      </c>
      <c r="C23" s="20">
        <v>0.28122856571273042</v>
      </c>
      <c r="D23" s="20">
        <v>1.9260727134666997</v>
      </c>
      <c r="E23" s="20">
        <v>8.6213531060093537E-2</v>
      </c>
      <c r="F23" s="20">
        <v>-9.45165476438522E-2</v>
      </c>
      <c r="G23" s="20">
        <v>1.1778498809771856</v>
      </c>
      <c r="H23" s="20">
        <v>-9.45165476438522E-2</v>
      </c>
      <c r="I23" s="20">
        <v>1.1778498809771856</v>
      </c>
    </row>
    <row r="24" spans="1:9" x14ac:dyDescent="0.35">
      <c r="A24" s="20">
        <v>4000</v>
      </c>
      <c r="B24" s="20">
        <v>1.4444444444444444</v>
      </c>
      <c r="C24" s="20">
        <v>0.37497142095030728</v>
      </c>
      <c r="D24" s="20">
        <v>3.8521454269333981</v>
      </c>
      <c r="E24" s="20">
        <v>3.8935231305335751E-3</v>
      </c>
      <c r="F24" s="20">
        <v>0.59620015869708576</v>
      </c>
      <c r="G24" s="20">
        <v>2.2926887301918031</v>
      </c>
      <c r="H24" s="20">
        <v>0.59620015869708576</v>
      </c>
      <c r="I24" s="20">
        <v>2.2926887301918031</v>
      </c>
    </row>
    <row r="25" spans="1:9" ht="15" thickBot="1" x14ac:dyDescent="0.4">
      <c r="A25" s="21">
        <v>6000</v>
      </c>
      <c r="B25" s="21">
        <v>0.94444444444444409</v>
      </c>
      <c r="C25" s="21">
        <v>0.37497142095030717</v>
      </c>
      <c r="D25" s="21">
        <v>2.5187104714564525</v>
      </c>
      <c r="E25" s="21">
        <v>3.2838057675735562E-2</v>
      </c>
      <c r="F25" s="21">
        <v>9.6200158697085647E-2</v>
      </c>
      <c r="G25" s="21">
        <v>1.7926887301918026</v>
      </c>
      <c r="H25" s="21">
        <v>9.6200158697085647E-2</v>
      </c>
      <c r="I25" s="21">
        <v>1.7926887301918026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4600-DB7F-4199-806A-15B5A5F1444E}">
  <dimension ref="A1:I25"/>
  <sheetViews>
    <sheetView topLeftCell="A6" workbookViewId="0">
      <selection activeCell="B18" sqref="B18:B25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0.95963635441398132</v>
      </c>
    </row>
    <row r="5" spans="1:9" x14ac:dyDescent="0.35">
      <c r="A5" s="20" t="s">
        <v>75</v>
      </c>
      <c r="B5" s="20">
        <v>0.92090193271295639</v>
      </c>
    </row>
    <row r="6" spans="1:9" x14ac:dyDescent="0.35">
      <c r="A6" s="20" t="s">
        <v>76</v>
      </c>
      <c r="B6" s="20">
        <v>0.85059253956891767</v>
      </c>
    </row>
    <row r="7" spans="1:9" x14ac:dyDescent="0.35">
      <c r="A7" s="20" t="s">
        <v>77</v>
      </c>
      <c r="B7" s="20">
        <v>0.82589270818436111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71.472222222222229</v>
      </c>
      <c r="D12" s="20">
        <v>8.9340277777777786</v>
      </c>
      <c r="E12" s="20">
        <v>13.097850678733041</v>
      </c>
      <c r="F12" s="20">
        <v>4.0269514690942604E-4</v>
      </c>
    </row>
    <row r="13" spans="1:9" x14ac:dyDescent="0.35">
      <c r="A13" s="20" t="s">
        <v>81</v>
      </c>
      <c r="B13" s="20">
        <v>9</v>
      </c>
      <c r="C13" s="20">
        <v>6.1388888888888848</v>
      </c>
      <c r="D13" s="20">
        <v>0.68209876543209835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77.611111111111114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3.9027777777777777</v>
      </c>
      <c r="C17" s="20">
        <v>0.21764183839894735</v>
      </c>
      <c r="D17" s="20">
        <v>17.932111796555446</v>
      </c>
      <c r="E17" s="20">
        <v>2.3721138179137369E-8</v>
      </c>
      <c r="F17" s="20">
        <v>3.4104377341190295</v>
      </c>
      <c r="G17" s="20">
        <v>4.3951178214365259</v>
      </c>
      <c r="H17" s="20">
        <v>3.4104377341190295</v>
      </c>
      <c r="I17" s="20">
        <v>4.3951178214365259</v>
      </c>
    </row>
    <row r="18" spans="1:9" x14ac:dyDescent="0.35">
      <c r="A18" s="20">
        <v>65</v>
      </c>
      <c r="B18" s="27">
        <v>-0.38888888888888901</v>
      </c>
      <c r="C18" s="20">
        <v>0.275297569394787</v>
      </c>
      <c r="D18" s="20">
        <v>-1.4126128673922573</v>
      </c>
      <c r="E18" s="20">
        <v>0.1914030546990361</v>
      </c>
      <c r="F18" s="20">
        <v>-1.0116552573962425</v>
      </c>
      <c r="G18" s="20">
        <v>0.23387747961846445</v>
      </c>
      <c r="H18" s="20">
        <v>-1.0116552573962425</v>
      </c>
      <c r="I18" s="20">
        <v>0.23387747961846445</v>
      </c>
    </row>
    <row r="19" spans="1:9" x14ac:dyDescent="0.35">
      <c r="A19" s="20">
        <v>75</v>
      </c>
      <c r="B19" s="27">
        <v>-0.55555555555555558</v>
      </c>
      <c r="C19" s="20">
        <v>0.27529756939478711</v>
      </c>
      <c r="D19" s="20">
        <v>-2.0180183819889379</v>
      </c>
      <c r="E19" s="20">
        <v>7.4359514045250277E-2</v>
      </c>
      <c r="F19" s="20">
        <v>-1.1783219240629093</v>
      </c>
      <c r="G19" s="20">
        <v>6.7210812951798093E-2</v>
      </c>
      <c r="H19" s="20">
        <v>-1.1783219240629093</v>
      </c>
      <c r="I19" s="20">
        <v>6.7210812951798093E-2</v>
      </c>
    </row>
    <row r="20" spans="1:9" x14ac:dyDescent="0.35">
      <c r="A20" s="20" t="s">
        <v>6</v>
      </c>
      <c r="B20" s="27">
        <v>-1.2222222222222223</v>
      </c>
      <c r="C20" s="20">
        <v>0.27529756939478706</v>
      </c>
      <c r="D20" s="20">
        <v>-4.4396404403756637</v>
      </c>
      <c r="E20" s="20">
        <v>1.6243392143028158E-3</v>
      </c>
      <c r="F20" s="20">
        <v>-1.8449885907295758</v>
      </c>
      <c r="G20" s="20">
        <v>-0.59945585371486876</v>
      </c>
      <c r="H20" s="20">
        <v>-1.8449885907295758</v>
      </c>
      <c r="I20" s="20">
        <v>-0.59945585371486876</v>
      </c>
    </row>
    <row r="21" spans="1:9" x14ac:dyDescent="0.35">
      <c r="A21" s="20" t="s">
        <v>7</v>
      </c>
      <c r="B21" s="27">
        <v>0.27777777777777751</v>
      </c>
      <c r="C21" s="20">
        <v>0.27529756939478706</v>
      </c>
      <c r="D21" s="20">
        <v>1.0090091909944681</v>
      </c>
      <c r="E21" s="20">
        <v>0.33932641716429846</v>
      </c>
      <c r="F21" s="20">
        <v>-0.34498859072957605</v>
      </c>
      <c r="G21" s="20">
        <v>0.90054414628513113</v>
      </c>
      <c r="H21" s="20">
        <v>-0.34498859072957605</v>
      </c>
      <c r="I21" s="20">
        <v>0.90054414628513113</v>
      </c>
    </row>
    <row r="22" spans="1:9" x14ac:dyDescent="0.35">
      <c r="A22" s="20">
        <v>120</v>
      </c>
      <c r="B22" s="27">
        <v>0.16666666666666699</v>
      </c>
      <c r="C22" s="20">
        <v>0.20647317704609028</v>
      </c>
      <c r="D22" s="20">
        <v>0.80720735279557687</v>
      </c>
      <c r="E22" s="20">
        <v>0.44035748902795813</v>
      </c>
      <c r="F22" s="20">
        <v>-0.30040810971384813</v>
      </c>
      <c r="G22" s="20">
        <v>0.63374144304718216</v>
      </c>
      <c r="H22" s="20">
        <v>-0.30040810971384813</v>
      </c>
      <c r="I22" s="20">
        <v>0.63374144304718216</v>
      </c>
    </row>
    <row r="23" spans="1:9" x14ac:dyDescent="0.35">
      <c r="A23" s="20" t="s">
        <v>53</v>
      </c>
      <c r="B23" s="27">
        <v>-0.70833333333333326</v>
      </c>
      <c r="C23" s="20">
        <v>0.20647317704609028</v>
      </c>
      <c r="D23" s="20">
        <v>-3.4306312493811943</v>
      </c>
      <c r="E23" s="20">
        <v>7.500753487467593E-3</v>
      </c>
      <c r="F23" s="20">
        <v>-1.1754081097138485</v>
      </c>
      <c r="G23" s="20">
        <v>-0.24125855695281812</v>
      </c>
      <c r="H23" s="20">
        <v>-1.1754081097138485</v>
      </c>
      <c r="I23" s="20">
        <v>-0.24125855695281812</v>
      </c>
    </row>
    <row r="24" spans="1:9" x14ac:dyDescent="0.35">
      <c r="A24" s="20">
        <v>4000</v>
      </c>
      <c r="B24" s="27">
        <v>1.4444444444444442</v>
      </c>
      <c r="C24" s="20">
        <v>0.27529756939478711</v>
      </c>
      <c r="D24" s="20">
        <v>5.246847793171237</v>
      </c>
      <c r="E24" s="20">
        <v>5.2991311860834354E-4</v>
      </c>
      <c r="F24" s="20">
        <v>0.82167807593709052</v>
      </c>
      <c r="G24" s="20">
        <v>2.0672108129517976</v>
      </c>
      <c r="H24" s="20">
        <v>0.82167807593709052</v>
      </c>
      <c r="I24" s="20">
        <v>2.0672108129517976</v>
      </c>
    </row>
    <row r="25" spans="1:9" ht="15" thickBot="1" x14ac:dyDescent="0.4">
      <c r="A25" s="21">
        <v>6000</v>
      </c>
      <c r="B25" s="28">
        <v>0.61111111111111083</v>
      </c>
      <c r="C25" s="21">
        <v>0.275297569394787</v>
      </c>
      <c r="D25" s="21">
        <v>2.2198202201878314</v>
      </c>
      <c r="E25" s="21">
        <v>5.357976569242219E-2</v>
      </c>
      <c r="F25" s="21">
        <v>-1.1655257396242624E-2</v>
      </c>
      <c r="G25" s="21">
        <v>1.2338774796184642</v>
      </c>
      <c r="H25" s="21">
        <v>-1.1655257396242624E-2</v>
      </c>
      <c r="I25" s="21">
        <v>1.2338774796184642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A7CC-C64A-4FFF-A124-58E8769C370D}">
  <dimension ref="A1:I25"/>
  <sheetViews>
    <sheetView topLeftCell="A7" workbookViewId="0">
      <selection activeCell="B18" sqref="B18:B25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0.90685836067763925</v>
      </c>
    </row>
    <row r="5" spans="1:9" x14ac:dyDescent="0.35">
      <c r="A5" s="20" t="s">
        <v>75</v>
      </c>
      <c r="B5" s="20">
        <v>0.82239208633093519</v>
      </c>
    </row>
    <row r="6" spans="1:9" x14ac:dyDescent="0.35">
      <c r="A6" s="20" t="s">
        <v>76</v>
      </c>
      <c r="B6" s="20">
        <v>0.66451838529176654</v>
      </c>
    </row>
    <row r="7" spans="1:9" x14ac:dyDescent="0.35">
      <c r="A7" s="20" t="s">
        <v>77</v>
      </c>
      <c r="B7" s="20">
        <v>1.1041448285750999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50.805555555555557</v>
      </c>
      <c r="D12" s="20">
        <v>6.3506944444444446</v>
      </c>
      <c r="E12" s="20">
        <v>5.209177215189869</v>
      </c>
      <c r="F12" s="20">
        <v>1.1735042571661566E-2</v>
      </c>
    </row>
    <row r="13" spans="1:9" x14ac:dyDescent="0.35">
      <c r="A13" s="20" t="s">
        <v>81</v>
      </c>
      <c r="B13" s="20">
        <v>9</v>
      </c>
      <c r="C13" s="20">
        <v>10.97222222222223</v>
      </c>
      <c r="D13" s="20">
        <v>1.2191358024691368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61.777777777777786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3.6805555555555549</v>
      </c>
      <c r="C17" s="20">
        <v>0.29096771041612368</v>
      </c>
      <c r="D17" s="20">
        <v>12.649360818394097</v>
      </c>
      <c r="E17" s="20">
        <v>4.9089926718763826E-7</v>
      </c>
      <c r="F17" s="20">
        <v>3.0223408652947268</v>
      </c>
      <c r="G17" s="20">
        <v>4.3387702458163826</v>
      </c>
      <c r="H17" s="20">
        <v>3.0223408652947268</v>
      </c>
      <c r="I17" s="20">
        <v>4.3387702458163826</v>
      </c>
    </row>
    <row r="18" spans="1:9" x14ac:dyDescent="0.35">
      <c r="A18" s="20">
        <v>65</v>
      </c>
      <c r="B18" s="27">
        <v>-0.11111111111111106</v>
      </c>
      <c r="C18" s="20">
        <v>0.36804827619169989</v>
      </c>
      <c r="D18" s="20">
        <v>-0.30189276325597636</v>
      </c>
      <c r="E18" s="20">
        <v>0.76959351749385008</v>
      </c>
      <c r="F18" s="20">
        <v>-0.94369415535369716</v>
      </c>
      <c r="G18" s="20">
        <v>0.72147193313147506</v>
      </c>
      <c r="H18" s="20">
        <v>-0.94369415535369716</v>
      </c>
      <c r="I18" s="20">
        <v>0.72147193313147506</v>
      </c>
    </row>
    <row r="19" spans="1:9" x14ac:dyDescent="0.35">
      <c r="A19" s="20">
        <v>75</v>
      </c>
      <c r="B19" s="27">
        <v>0.55555555555555614</v>
      </c>
      <c r="C19" s="20">
        <v>0.3680482761917</v>
      </c>
      <c r="D19" s="20">
        <v>1.5094638162798837</v>
      </c>
      <c r="E19" s="20">
        <v>0.16545912284497744</v>
      </c>
      <c r="F19" s="20">
        <v>-0.2770274886870302</v>
      </c>
      <c r="G19" s="20">
        <v>1.3881385997981424</v>
      </c>
      <c r="H19" s="20">
        <v>-0.2770274886870302</v>
      </c>
      <c r="I19" s="20">
        <v>1.3881385997981424</v>
      </c>
    </row>
    <row r="20" spans="1:9" x14ac:dyDescent="0.35">
      <c r="A20" s="20" t="s">
        <v>6</v>
      </c>
      <c r="B20" s="27">
        <v>-0.27777777777777796</v>
      </c>
      <c r="C20" s="20">
        <v>0.36804827619169994</v>
      </c>
      <c r="D20" s="20">
        <v>-0.75473190813994162</v>
      </c>
      <c r="E20" s="20">
        <v>0.46969746111306721</v>
      </c>
      <c r="F20" s="20">
        <v>-1.1103608220203642</v>
      </c>
      <c r="G20" s="20">
        <v>0.55480526646480821</v>
      </c>
      <c r="H20" s="20">
        <v>-1.1103608220203642</v>
      </c>
      <c r="I20" s="20">
        <v>0.55480526646480821</v>
      </c>
    </row>
    <row r="21" spans="1:9" x14ac:dyDescent="0.35">
      <c r="A21" s="20" t="s">
        <v>7</v>
      </c>
      <c r="B21" s="27">
        <v>5.5555555555555698E-2</v>
      </c>
      <c r="C21" s="20">
        <v>0.36804827619169994</v>
      </c>
      <c r="D21" s="20">
        <v>0.15094638162798862</v>
      </c>
      <c r="E21" s="20">
        <v>0.88334710857017584</v>
      </c>
      <c r="F21" s="20">
        <v>-0.77702748868703053</v>
      </c>
      <c r="G21" s="20">
        <v>0.88813859979814191</v>
      </c>
      <c r="H21" s="20">
        <v>-0.77702748868703053</v>
      </c>
      <c r="I21" s="20">
        <v>0.88813859979814191</v>
      </c>
    </row>
    <row r="22" spans="1:9" x14ac:dyDescent="0.35">
      <c r="A22" s="20">
        <v>120</v>
      </c>
      <c r="B22" s="27">
        <v>0.70833333333333304</v>
      </c>
      <c r="C22" s="20">
        <v>0.27603620714377497</v>
      </c>
      <c r="D22" s="20">
        <v>2.566088487675799</v>
      </c>
      <c r="E22" s="20">
        <v>3.0382131790443766E-2</v>
      </c>
      <c r="F22" s="20">
        <v>8.3896050151393342E-2</v>
      </c>
      <c r="G22" s="20">
        <v>1.3327706165152726</v>
      </c>
      <c r="H22" s="20">
        <v>8.3896050151393342E-2</v>
      </c>
      <c r="I22" s="20">
        <v>1.3327706165152726</v>
      </c>
    </row>
    <row r="23" spans="1:9" x14ac:dyDescent="0.35">
      <c r="A23" s="20" t="s">
        <v>53</v>
      </c>
      <c r="B23" s="27">
        <v>0.58333333333333337</v>
      </c>
      <c r="C23" s="20">
        <v>0.27603620714377497</v>
      </c>
      <c r="D23" s="20">
        <v>2.1132493427918355</v>
      </c>
      <c r="E23" s="20">
        <v>6.3732602542850306E-2</v>
      </c>
      <c r="F23" s="20">
        <v>-4.1103949848606325E-2</v>
      </c>
      <c r="G23" s="20">
        <v>1.2077706165152731</v>
      </c>
      <c r="H23" s="20">
        <v>-4.1103949848606325E-2</v>
      </c>
      <c r="I23" s="20">
        <v>1.2077706165152731</v>
      </c>
    </row>
    <row r="24" spans="1:9" x14ac:dyDescent="0.35">
      <c r="A24" s="20">
        <v>4000</v>
      </c>
      <c r="B24" s="27">
        <v>1.7222222222222217</v>
      </c>
      <c r="C24" s="20">
        <v>0.3680482761917</v>
      </c>
      <c r="D24" s="20">
        <v>4.6793378304676327</v>
      </c>
      <c r="E24" s="20">
        <v>1.1532828236837578E-3</v>
      </c>
      <c r="F24" s="20">
        <v>0.88963917797963532</v>
      </c>
      <c r="G24" s="20">
        <v>2.554805266464808</v>
      </c>
      <c r="H24" s="20">
        <v>0.88963917797963532</v>
      </c>
      <c r="I24" s="20">
        <v>2.554805266464808</v>
      </c>
    </row>
    <row r="25" spans="1:9" ht="15" thickBot="1" x14ac:dyDescent="0.4">
      <c r="A25" s="21">
        <v>6000</v>
      </c>
      <c r="B25" s="28">
        <v>-0.1111111111111111</v>
      </c>
      <c r="C25" s="21">
        <v>0.36804827619169989</v>
      </c>
      <c r="D25" s="21">
        <v>-0.30189276325597647</v>
      </c>
      <c r="E25" s="21">
        <v>0.76959351749384997</v>
      </c>
      <c r="F25" s="21">
        <v>-0.94369415535369727</v>
      </c>
      <c r="G25" s="21">
        <v>0.72147193313147495</v>
      </c>
      <c r="H25" s="21">
        <v>-0.94369415535369727</v>
      </c>
      <c r="I25" s="21">
        <v>0.72147193313147495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5D52-1526-4436-A9AE-61BEA476C3C1}">
  <dimension ref="A1:I25"/>
  <sheetViews>
    <sheetView topLeftCell="A8" workbookViewId="0">
      <selection activeCell="B28" sqref="B28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0.75625247650449268</v>
      </c>
    </row>
    <row r="5" spans="1:9" x14ac:dyDescent="0.35">
      <c r="A5" s="20" t="s">
        <v>75</v>
      </c>
      <c r="B5" s="20">
        <v>0.57191780821917826</v>
      </c>
    </row>
    <row r="6" spans="1:9" x14ac:dyDescent="0.35">
      <c r="A6" s="20" t="s">
        <v>76</v>
      </c>
      <c r="B6" s="20">
        <v>0.19140030441400332</v>
      </c>
    </row>
    <row r="7" spans="1:9" x14ac:dyDescent="0.35">
      <c r="A7" s="20" t="s">
        <v>77</v>
      </c>
      <c r="B7" s="20">
        <v>1.242259987499883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18.555555555555564</v>
      </c>
      <c r="D12" s="20">
        <v>2.3194444444444455</v>
      </c>
      <c r="E12" s="20">
        <v>1.503000000000001</v>
      </c>
      <c r="F12" s="20">
        <v>0.27766503661225539</v>
      </c>
    </row>
    <row r="13" spans="1:9" x14ac:dyDescent="0.35">
      <c r="A13" s="20" t="s">
        <v>81</v>
      </c>
      <c r="B13" s="20">
        <v>9</v>
      </c>
      <c r="C13" s="20">
        <v>13.888888888888886</v>
      </c>
      <c r="D13" s="20">
        <v>1.5432098765432096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32.44444444444445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5.6944444444444446</v>
      </c>
      <c r="C17" s="20">
        <v>0.32736425054932761</v>
      </c>
      <c r="D17" s="20">
        <v>17.394826817189067</v>
      </c>
      <c r="E17" s="20">
        <v>3.0974514129596241E-8</v>
      </c>
      <c r="F17" s="20">
        <v>4.9538950602202165</v>
      </c>
      <c r="G17" s="20">
        <v>6.4349938286686728</v>
      </c>
      <c r="H17" s="20">
        <v>4.9538950602202165</v>
      </c>
      <c r="I17" s="20">
        <v>6.4349938286686728</v>
      </c>
    </row>
    <row r="18" spans="1:9" x14ac:dyDescent="0.35">
      <c r="A18" s="20">
        <v>65</v>
      </c>
      <c r="B18" s="27">
        <v>0.44444444444444436</v>
      </c>
      <c r="C18" s="20">
        <v>0.4140866624999609</v>
      </c>
      <c r="D18" s="20">
        <v>1.0733126291998993</v>
      </c>
      <c r="E18" s="20">
        <v>0.31106451447401551</v>
      </c>
      <c r="F18" s="20">
        <v>-0.49228466514904518</v>
      </c>
      <c r="G18" s="20">
        <v>1.381173554037934</v>
      </c>
      <c r="H18" s="20">
        <v>-0.49228466514904518</v>
      </c>
      <c r="I18" s="20">
        <v>1.381173554037934</v>
      </c>
    </row>
    <row r="19" spans="1:9" x14ac:dyDescent="0.35">
      <c r="A19" s="20">
        <v>75</v>
      </c>
      <c r="B19" s="27">
        <v>-0.55555555555555569</v>
      </c>
      <c r="C19" s="20">
        <v>0.41408666249996107</v>
      </c>
      <c r="D19" s="20">
        <v>-1.3416407864998741</v>
      </c>
      <c r="E19" s="20">
        <v>0.21257989232273583</v>
      </c>
      <c r="F19" s="20">
        <v>-1.4922846651490458</v>
      </c>
      <c r="G19" s="20">
        <v>0.38117355403793429</v>
      </c>
      <c r="H19" s="20">
        <v>-1.4922846651490458</v>
      </c>
      <c r="I19" s="20">
        <v>0.38117355403793429</v>
      </c>
    </row>
    <row r="20" spans="1:9" x14ac:dyDescent="0.35">
      <c r="A20" s="20" t="s">
        <v>6</v>
      </c>
      <c r="B20" s="27">
        <v>-5.5555555555555365E-2</v>
      </c>
      <c r="C20" s="20">
        <v>0.41408666249996101</v>
      </c>
      <c r="D20" s="20">
        <v>-0.13416407864998695</v>
      </c>
      <c r="E20" s="20">
        <v>0.89622513161155759</v>
      </c>
      <c r="F20" s="20">
        <v>-0.99228466514904512</v>
      </c>
      <c r="G20" s="20">
        <v>0.8811735540379344</v>
      </c>
      <c r="H20" s="20">
        <v>-0.99228466514904512</v>
      </c>
      <c r="I20" s="20">
        <v>0.8811735540379344</v>
      </c>
    </row>
    <row r="21" spans="1:9" x14ac:dyDescent="0.35">
      <c r="A21" s="20" t="s">
        <v>7</v>
      </c>
      <c r="B21" s="27">
        <v>-0.38888888888888884</v>
      </c>
      <c r="C21" s="20">
        <v>0.41408666249996101</v>
      </c>
      <c r="D21" s="20">
        <v>-0.93914855054991164</v>
      </c>
      <c r="E21" s="20">
        <v>0.37217364585963664</v>
      </c>
      <c r="F21" s="20">
        <v>-1.3256179984823786</v>
      </c>
      <c r="G21" s="20">
        <v>0.54784022070460092</v>
      </c>
      <c r="H21" s="20">
        <v>-1.3256179984823786</v>
      </c>
      <c r="I21" s="20">
        <v>0.54784022070460092</v>
      </c>
    </row>
    <row r="22" spans="1:9" x14ac:dyDescent="0.35">
      <c r="A22" s="20">
        <v>120</v>
      </c>
      <c r="B22" s="27">
        <v>0.16666666666666682</v>
      </c>
      <c r="C22" s="20">
        <v>0.31056499687497074</v>
      </c>
      <c r="D22" s="20">
        <v>0.53665631459995011</v>
      </c>
      <c r="E22" s="20">
        <v>0.60451520400799463</v>
      </c>
      <c r="F22" s="20">
        <v>-0.53588016552845052</v>
      </c>
      <c r="G22" s="20">
        <v>0.86921349886178423</v>
      </c>
      <c r="H22" s="20">
        <v>-0.53588016552845052</v>
      </c>
      <c r="I22" s="20">
        <v>0.86921349886178423</v>
      </c>
    </row>
    <row r="23" spans="1:9" x14ac:dyDescent="0.35">
      <c r="A23" s="20" t="s">
        <v>53</v>
      </c>
      <c r="B23" s="27">
        <v>-0.58333333333333315</v>
      </c>
      <c r="C23" s="20">
        <v>0.31056499687497074</v>
      </c>
      <c r="D23" s="20">
        <v>-1.8782971010998231</v>
      </c>
      <c r="E23" s="20">
        <v>9.3058854523738965E-2</v>
      </c>
      <c r="F23" s="20">
        <v>-1.2858801655284506</v>
      </c>
      <c r="G23" s="20">
        <v>0.11921349886178423</v>
      </c>
      <c r="H23" s="20">
        <v>-1.2858801655284506</v>
      </c>
      <c r="I23" s="20">
        <v>0.11921349886178423</v>
      </c>
    </row>
    <row r="24" spans="1:9" x14ac:dyDescent="0.35">
      <c r="A24" s="20">
        <v>4000</v>
      </c>
      <c r="B24" s="27">
        <v>0.61111111111111138</v>
      </c>
      <c r="C24" s="20">
        <v>0.41408666249996107</v>
      </c>
      <c r="D24" s="20">
        <v>1.4758048651498619</v>
      </c>
      <c r="E24" s="20">
        <v>0.17410353327278949</v>
      </c>
      <c r="F24" s="20">
        <v>-0.3256179984823786</v>
      </c>
      <c r="G24" s="20">
        <v>1.5478402207046014</v>
      </c>
      <c r="H24" s="20">
        <v>-0.3256179984823786</v>
      </c>
      <c r="I24" s="20">
        <v>1.5478402207046014</v>
      </c>
    </row>
    <row r="25" spans="1:9" ht="15" thickBot="1" x14ac:dyDescent="0.4">
      <c r="A25" s="21">
        <v>6000</v>
      </c>
      <c r="B25" s="28">
        <v>-0.88888888888888895</v>
      </c>
      <c r="C25" s="21">
        <v>0.4140866624999609</v>
      </c>
      <c r="D25" s="21">
        <v>-2.1466252583997991</v>
      </c>
      <c r="E25" s="21">
        <v>6.0367190340861153E-2</v>
      </c>
      <c r="F25" s="21">
        <v>-1.8256179984823784</v>
      </c>
      <c r="G25" s="21">
        <v>4.7840220704600589E-2</v>
      </c>
      <c r="H25" s="21">
        <v>-1.8256179984823784</v>
      </c>
      <c r="I25" s="21">
        <v>4.7840220704600589E-2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01BF-DB6E-4820-9E51-F1039C0CCA04}">
  <dimension ref="A1:I25"/>
  <sheetViews>
    <sheetView topLeftCell="A6" workbookViewId="0">
      <selection activeCell="K22" sqref="K22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0.85057237498822758</v>
      </c>
    </row>
    <row r="5" spans="1:9" x14ac:dyDescent="0.35">
      <c r="A5" s="20" t="s">
        <v>75</v>
      </c>
      <c r="B5" s="20">
        <v>0.723473365093114</v>
      </c>
    </row>
    <row r="6" spans="1:9" x14ac:dyDescent="0.35">
      <c r="A6" s="20" t="s">
        <v>76</v>
      </c>
      <c r="B6" s="20">
        <v>0.47767191184254859</v>
      </c>
    </row>
    <row r="7" spans="1:9" x14ac:dyDescent="0.35">
      <c r="A7" s="20" t="s">
        <v>77</v>
      </c>
      <c r="B7" s="20">
        <v>1.9852853761339595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92.805555555555557</v>
      </c>
      <c r="D12" s="20">
        <v>11.600694444444445</v>
      </c>
      <c r="E12" s="20">
        <v>2.9433241973375104</v>
      </c>
      <c r="F12" s="20">
        <v>6.4220571360026305E-2</v>
      </c>
    </row>
    <row r="13" spans="1:9" x14ac:dyDescent="0.35">
      <c r="A13" s="20" t="s">
        <v>81</v>
      </c>
      <c r="B13" s="20">
        <v>9</v>
      </c>
      <c r="C13" s="20">
        <v>35.472222222222214</v>
      </c>
      <c r="D13" s="20">
        <v>3.9413580246913571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128.27777777777777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3.9305555555555554</v>
      </c>
      <c r="C17" s="20">
        <v>0.5231686328339501</v>
      </c>
      <c r="D17" s="20">
        <v>7.5129801537682876</v>
      </c>
      <c r="E17" s="20">
        <v>3.6428233741014646E-5</v>
      </c>
      <c r="F17" s="20">
        <v>2.7470658854388907</v>
      </c>
      <c r="G17" s="20">
        <v>5.1140452256722195</v>
      </c>
      <c r="H17" s="20">
        <v>2.7470658854388907</v>
      </c>
      <c r="I17" s="20">
        <v>5.1140452256722195</v>
      </c>
    </row>
    <row r="18" spans="1:9" x14ac:dyDescent="0.35">
      <c r="A18" s="20">
        <v>65</v>
      </c>
      <c r="B18" s="27">
        <v>-0.61111111111111116</v>
      </c>
      <c r="C18" s="20">
        <v>0.66176179204465302</v>
      </c>
      <c r="D18" s="20">
        <v>-0.92346085624398788</v>
      </c>
      <c r="E18" s="20">
        <v>0.37985919285707503</v>
      </c>
      <c r="F18" s="20">
        <v>-2.1081202890510995</v>
      </c>
      <c r="G18" s="20">
        <v>0.88589806682887717</v>
      </c>
      <c r="H18" s="20">
        <v>-2.1081202890510995</v>
      </c>
      <c r="I18" s="20">
        <v>0.88589806682887717</v>
      </c>
    </row>
    <row r="19" spans="1:9" x14ac:dyDescent="0.35">
      <c r="A19" s="20">
        <v>75</v>
      </c>
      <c r="B19" s="27">
        <v>0.38888888888888906</v>
      </c>
      <c r="C19" s="20">
        <v>0.66176179204465324</v>
      </c>
      <c r="D19" s="20">
        <v>0.5876569085189014</v>
      </c>
      <c r="E19" s="20">
        <v>0.57121042601711014</v>
      </c>
      <c r="F19" s="20">
        <v>-1.1081202890510997</v>
      </c>
      <c r="G19" s="20">
        <v>1.8858980668288778</v>
      </c>
      <c r="H19" s="20">
        <v>-1.1081202890510997</v>
      </c>
      <c r="I19" s="20">
        <v>1.8858980668288778</v>
      </c>
    </row>
    <row r="20" spans="1:9" x14ac:dyDescent="0.35">
      <c r="A20" s="20" t="s">
        <v>6</v>
      </c>
      <c r="B20" s="27">
        <v>-0.44444444444444503</v>
      </c>
      <c r="C20" s="20">
        <v>0.66176179204465313</v>
      </c>
      <c r="D20" s="20">
        <v>-0.67160789545017374</v>
      </c>
      <c r="E20" s="20">
        <v>0.51869872258656835</v>
      </c>
      <c r="F20" s="20">
        <v>-1.9414536223844336</v>
      </c>
      <c r="G20" s="20">
        <v>1.0525647334955435</v>
      </c>
      <c r="H20" s="20">
        <v>-1.9414536223844336</v>
      </c>
      <c r="I20" s="20">
        <v>1.0525647334955435</v>
      </c>
    </row>
    <row r="21" spans="1:9" x14ac:dyDescent="0.35">
      <c r="A21" s="20" t="s">
        <v>7</v>
      </c>
      <c r="B21" s="27">
        <v>0.22222222222222215</v>
      </c>
      <c r="C21" s="20">
        <v>0.66176179204465313</v>
      </c>
      <c r="D21" s="20">
        <v>0.33580394772508632</v>
      </c>
      <c r="E21" s="20">
        <v>0.74471454488544431</v>
      </c>
      <c r="F21" s="20">
        <v>-1.2747869557177665</v>
      </c>
      <c r="G21" s="20">
        <v>1.7192314001622107</v>
      </c>
      <c r="H21" s="20">
        <v>-1.2747869557177665</v>
      </c>
      <c r="I21" s="20">
        <v>1.7192314001622107</v>
      </c>
    </row>
    <row r="22" spans="1:9" x14ac:dyDescent="0.35">
      <c r="A22" s="20">
        <v>120</v>
      </c>
      <c r="B22" s="27">
        <v>-0.41666666666666657</v>
      </c>
      <c r="C22" s="20">
        <v>0.49632134403348988</v>
      </c>
      <c r="D22" s="20">
        <v>-0.83950986931271587</v>
      </c>
      <c r="E22" s="20">
        <v>0.42292190167465415</v>
      </c>
      <c r="F22" s="20">
        <v>-1.539423550121658</v>
      </c>
      <c r="G22" s="20">
        <v>0.70609021678832495</v>
      </c>
      <c r="H22" s="20">
        <v>-1.539423550121658</v>
      </c>
      <c r="I22" s="20">
        <v>0.70609021678832495</v>
      </c>
    </row>
    <row r="23" spans="1:9" x14ac:dyDescent="0.35">
      <c r="A23" s="20" t="s">
        <v>53</v>
      </c>
      <c r="B23" s="27">
        <v>-0.54166666666666663</v>
      </c>
      <c r="C23" s="20">
        <v>0.49632134403348988</v>
      </c>
      <c r="D23" s="20">
        <v>-1.0913628301065308</v>
      </c>
      <c r="E23" s="20">
        <v>0.30346681356141347</v>
      </c>
      <c r="F23" s="20">
        <v>-1.6644235501216582</v>
      </c>
      <c r="G23" s="20">
        <v>0.58109021678832484</v>
      </c>
      <c r="H23" s="20">
        <v>-1.6644235501216582</v>
      </c>
      <c r="I23" s="20">
        <v>0.58109021678832484</v>
      </c>
    </row>
    <row r="24" spans="1:9" x14ac:dyDescent="0.35">
      <c r="A24" s="20">
        <v>4000</v>
      </c>
      <c r="B24" s="27">
        <v>2.5555555555555554</v>
      </c>
      <c r="C24" s="20">
        <v>0.66176179204465324</v>
      </c>
      <c r="D24" s="20">
        <v>3.8617453988384929</v>
      </c>
      <c r="E24" s="20">
        <v>3.836823864585245E-3</v>
      </c>
      <c r="F24" s="20">
        <v>1.0585463776155666</v>
      </c>
      <c r="G24" s="20">
        <v>4.0525647334955437</v>
      </c>
      <c r="H24" s="20">
        <v>1.0585463776155666</v>
      </c>
      <c r="I24" s="20">
        <v>4.0525647334955437</v>
      </c>
    </row>
    <row r="25" spans="1:9" ht="15" thickBot="1" x14ac:dyDescent="0.4">
      <c r="A25" s="21">
        <v>6000</v>
      </c>
      <c r="B25" s="28">
        <v>5.5555555555555497E-2</v>
      </c>
      <c r="C25" s="21">
        <v>0.66176179204465302</v>
      </c>
      <c r="D25" s="21">
        <v>8.3950986931271537E-2</v>
      </c>
      <c r="E25" s="21">
        <v>0.93493308557431554</v>
      </c>
      <c r="F25" s="21">
        <v>-1.4414536223844328</v>
      </c>
      <c r="G25" s="21">
        <v>1.5525647334955439</v>
      </c>
      <c r="H25" s="21">
        <v>-1.4414536223844328</v>
      </c>
      <c r="I25" s="21">
        <v>1.5525647334955439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8052-EA1C-444B-B3C7-6DF3A6512E35}">
  <dimension ref="A1:I25"/>
  <sheetViews>
    <sheetView topLeftCell="A6" workbookViewId="0">
      <selection activeCell="G15" sqref="G15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0.9446203958774616</v>
      </c>
    </row>
    <row r="5" spans="1:9" x14ac:dyDescent="0.35">
      <c r="A5" s="20" t="s">
        <v>75</v>
      </c>
      <c r="B5" s="20">
        <v>0.89230769230769236</v>
      </c>
    </row>
    <row r="6" spans="1:9" x14ac:dyDescent="0.35">
      <c r="A6" s="20" t="s">
        <v>76</v>
      </c>
      <c r="B6" s="20">
        <v>0.79658119658119675</v>
      </c>
    </row>
    <row r="7" spans="1:9" x14ac:dyDescent="0.35">
      <c r="A7" s="20" t="s">
        <v>77</v>
      </c>
      <c r="B7" s="20">
        <v>0.20786985482077452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3.2222222222222228</v>
      </c>
      <c r="D12" s="20">
        <v>0.40277777777777785</v>
      </c>
      <c r="E12" s="20">
        <v>9.321428571428573</v>
      </c>
      <c r="F12" s="20">
        <v>1.4971325417343897E-3</v>
      </c>
    </row>
    <row r="13" spans="1:9" x14ac:dyDescent="0.35">
      <c r="A13" s="20" t="s">
        <v>81</v>
      </c>
      <c r="B13" s="20">
        <v>9</v>
      </c>
      <c r="C13" s="20">
        <v>0.3888888888888889</v>
      </c>
      <c r="D13" s="20">
        <v>4.3209876543209874E-2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3.6111111111111116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6.6111111111111107</v>
      </c>
      <c r="C17" s="20">
        <v>5.4778516510181646E-2</v>
      </c>
      <c r="D17" s="20">
        <v>120.68802757523213</v>
      </c>
      <c r="E17" s="20">
        <v>9.3496568491707955E-16</v>
      </c>
      <c r="F17" s="20">
        <v>6.4871934976201437</v>
      </c>
      <c r="G17" s="20">
        <v>6.7350287246020777</v>
      </c>
      <c r="H17" s="20">
        <v>6.4871934976201437</v>
      </c>
      <c r="I17" s="20">
        <v>6.7350287246020777</v>
      </c>
    </row>
    <row r="18" spans="1:9" x14ac:dyDescent="0.35">
      <c r="A18" s="20">
        <v>65</v>
      </c>
      <c r="B18" s="27">
        <v>-5.5555555555555518E-2</v>
      </c>
      <c r="C18" s="20">
        <v>6.9289951606924818E-2</v>
      </c>
      <c r="D18" s="20">
        <v>-0.80178372573727286</v>
      </c>
      <c r="E18" s="20">
        <v>0.44333185016966037</v>
      </c>
      <c r="F18" s="20">
        <v>-0.21230031589310153</v>
      </c>
      <c r="G18" s="20">
        <v>0.10118920478199048</v>
      </c>
      <c r="H18" s="20">
        <v>-0.21230031589310153</v>
      </c>
      <c r="I18" s="20">
        <v>0.10118920478199048</v>
      </c>
    </row>
    <row r="19" spans="1:9" x14ac:dyDescent="0.35">
      <c r="A19" s="20">
        <v>75</v>
      </c>
      <c r="B19" s="27">
        <v>0.11111111111111113</v>
      </c>
      <c r="C19" s="20">
        <v>6.9289951606924846E-2</v>
      </c>
      <c r="D19" s="20">
        <v>1.6035674514745464</v>
      </c>
      <c r="E19" s="20">
        <v>0.14327282984693279</v>
      </c>
      <c r="F19" s="20">
        <v>-4.5633649226434925E-2</v>
      </c>
      <c r="G19" s="20">
        <v>0.26785587144865719</v>
      </c>
      <c r="H19" s="20">
        <v>-4.5633649226434925E-2</v>
      </c>
      <c r="I19" s="20">
        <v>0.26785587144865719</v>
      </c>
    </row>
    <row r="20" spans="1:9" x14ac:dyDescent="0.35">
      <c r="A20" s="20" t="s">
        <v>6</v>
      </c>
      <c r="B20" s="27">
        <v>-5.555555555555558E-2</v>
      </c>
      <c r="C20" s="20">
        <v>6.9289951606924832E-2</v>
      </c>
      <c r="D20" s="20">
        <v>-0.80178372573727363</v>
      </c>
      <c r="E20" s="20">
        <v>0.44333185016966004</v>
      </c>
      <c r="F20" s="20">
        <v>-0.21230031589310161</v>
      </c>
      <c r="G20" s="20">
        <v>0.10118920478199045</v>
      </c>
      <c r="H20" s="20">
        <v>-0.21230031589310161</v>
      </c>
      <c r="I20" s="20">
        <v>0.10118920478199045</v>
      </c>
    </row>
    <row r="21" spans="1:9" x14ac:dyDescent="0.35">
      <c r="A21" s="20" t="s">
        <v>7</v>
      </c>
      <c r="B21" s="27">
        <v>-5.5555555555555476E-2</v>
      </c>
      <c r="C21" s="20">
        <v>6.9289951606924832E-2</v>
      </c>
      <c r="D21" s="20">
        <v>-0.80178372573727208</v>
      </c>
      <c r="E21" s="20">
        <v>0.44333185016966092</v>
      </c>
      <c r="F21" s="20">
        <v>-0.2123003158931015</v>
      </c>
      <c r="G21" s="20">
        <v>0.10118920478199056</v>
      </c>
      <c r="H21" s="20">
        <v>-0.2123003158931015</v>
      </c>
      <c r="I21" s="20">
        <v>0.10118920478199056</v>
      </c>
    </row>
    <row r="22" spans="1:9" x14ac:dyDescent="0.35">
      <c r="A22" s="20">
        <v>120</v>
      </c>
      <c r="B22" s="27">
        <v>0.41666666666666663</v>
      </c>
      <c r="C22" s="20">
        <v>5.1967463705193631E-2</v>
      </c>
      <c r="D22" s="20">
        <v>8.0178372573727312</v>
      </c>
      <c r="E22" s="20">
        <v>2.1744343212947341E-5</v>
      </c>
      <c r="F22" s="20">
        <v>0.29910809641350711</v>
      </c>
      <c r="G22" s="20">
        <v>0.53422523691982615</v>
      </c>
      <c r="H22" s="20">
        <v>0.29910809641350711</v>
      </c>
      <c r="I22" s="20">
        <v>0.53422523691982615</v>
      </c>
    </row>
    <row r="23" spans="1:9" x14ac:dyDescent="0.35">
      <c r="A23" s="20" t="s">
        <v>53</v>
      </c>
      <c r="B23" s="27">
        <v>-8.333333333333337E-2</v>
      </c>
      <c r="C23" s="20">
        <v>5.1967463705193631E-2</v>
      </c>
      <c r="D23" s="20">
        <v>-1.603567451474547</v>
      </c>
      <c r="E23" s="20">
        <v>0.14327282984693274</v>
      </c>
      <c r="F23" s="20">
        <v>-0.20089190358649289</v>
      </c>
      <c r="G23" s="20">
        <v>3.4225236919826166E-2</v>
      </c>
      <c r="H23" s="20">
        <v>-0.20089190358649289</v>
      </c>
      <c r="I23" s="20">
        <v>3.4225236919826166E-2</v>
      </c>
    </row>
    <row r="24" spans="1:9" x14ac:dyDescent="0.35">
      <c r="A24" s="20">
        <v>4000</v>
      </c>
      <c r="B24" s="27">
        <v>-5.5555555555555552E-2</v>
      </c>
      <c r="C24" s="20">
        <v>6.9289951606924846E-2</v>
      </c>
      <c r="D24" s="20">
        <v>-0.80178372573727308</v>
      </c>
      <c r="E24" s="20">
        <v>0.44333185016966026</v>
      </c>
      <c r="F24" s="20">
        <v>-0.21230031589310161</v>
      </c>
      <c r="G24" s="20">
        <v>0.1011892047819905</v>
      </c>
      <c r="H24" s="20">
        <v>-0.21230031589310161</v>
      </c>
      <c r="I24" s="20">
        <v>0.1011892047819905</v>
      </c>
    </row>
    <row r="25" spans="1:9" ht="15" thickBot="1" x14ac:dyDescent="0.4">
      <c r="A25" s="21">
        <v>6000</v>
      </c>
      <c r="B25" s="28">
        <v>-5.5555555555555559E-2</v>
      </c>
      <c r="C25" s="21">
        <v>6.9289951606924818E-2</v>
      </c>
      <c r="D25" s="21">
        <v>-0.80178372573727341</v>
      </c>
      <c r="E25" s="21">
        <v>0.44333185016966015</v>
      </c>
      <c r="F25" s="21">
        <v>-0.21230031589310155</v>
      </c>
      <c r="G25" s="21">
        <v>0.10118920478199045</v>
      </c>
      <c r="H25" s="21">
        <v>-0.21230031589310155</v>
      </c>
      <c r="I25" s="21">
        <v>0.10118920478199045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9F2B-5DB3-4B80-9294-1128554CEC5C}">
  <dimension ref="A1:I25"/>
  <sheetViews>
    <sheetView topLeftCell="A6" workbookViewId="0">
      <selection activeCell="C25" sqref="C25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0.95675734404529933</v>
      </c>
    </row>
    <row r="5" spans="1:9" x14ac:dyDescent="0.35">
      <c r="A5" s="20" t="s">
        <v>75</v>
      </c>
      <c r="B5" s="20">
        <v>0.91538461538461535</v>
      </c>
    </row>
    <row r="6" spans="1:9" x14ac:dyDescent="0.35">
      <c r="A6" s="20" t="s">
        <v>76</v>
      </c>
      <c r="B6" s="20">
        <v>0.84017094017094018</v>
      </c>
    </row>
    <row r="7" spans="1:9" x14ac:dyDescent="0.35">
      <c r="A7" s="20" t="s">
        <v>77</v>
      </c>
      <c r="B7" s="20">
        <v>0.97499604304356924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92.555555555555586</v>
      </c>
      <c r="D12" s="20">
        <v>11.569444444444448</v>
      </c>
      <c r="E12" s="20">
        <v>12.170454545454545</v>
      </c>
      <c r="F12" s="20">
        <v>5.3762782531011121E-4</v>
      </c>
    </row>
    <row r="13" spans="1:9" x14ac:dyDescent="0.35">
      <c r="A13" s="20" t="s">
        <v>81</v>
      </c>
      <c r="B13" s="20">
        <v>9</v>
      </c>
      <c r="C13" s="20">
        <v>8.5555555555555589</v>
      </c>
      <c r="D13" s="20">
        <v>0.95061728395061762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101.11111111111114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3.1111111111111107</v>
      </c>
      <c r="C17" s="20">
        <v>0.25693401713910397</v>
      </c>
      <c r="D17" s="20">
        <v>12.108599498628305</v>
      </c>
      <c r="E17" s="20">
        <v>7.1308137960436373E-7</v>
      </c>
      <c r="F17" s="20">
        <v>2.5298859838733696</v>
      </c>
      <c r="G17" s="20">
        <v>3.6923362383488518</v>
      </c>
      <c r="H17" s="20">
        <v>2.5298859838733696</v>
      </c>
      <c r="I17" s="20">
        <v>3.6923362383488518</v>
      </c>
    </row>
    <row r="18" spans="1:9" x14ac:dyDescent="0.35">
      <c r="A18" s="20">
        <v>65</v>
      </c>
      <c r="B18" s="27">
        <v>-0.2222222222222224</v>
      </c>
      <c r="C18" s="20">
        <v>0.32499868101452306</v>
      </c>
      <c r="D18" s="20">
        <v>-0.68376345875782818</v>
      </c>
      <c r="E18" s="20">
        <v>0.51134339662332251</v>
      </c>
      <c r="F18" s="20">
        <v>-0.95742031637919489</v>
      </c>
      <c r="G18" s="20">
        <v>0.51297587193475003</v>
      </c>
      <c r="H18" s="20">
        <v>-0.95742031637919489</v>
      </c>
      <c r="I18" s="20">
        <v>0.51297587193475003</v>
      </c>
    </row>
    <row r="19" spans="1:9" x14ac:dyDescent="0.35">
      <c r="A19" s="20">
        <v>75</v>
      </c>
      <c r="B19" s="27">
        <v>-0.38888888888888878</v>
      </c>
      <c r="C19" s="20">
        <v>0.32499868101452312</v>
      </c>
      <c r="D19" s="20">
        <v>-1.1965860528261978</v>
      </c>
      <c r="E19" s="20">
        <v>0.26203711696297716</v>
      </c>
      <c r="F19" s="20">
        <v>-1.1240869830458613</v>
      </c>
      <c r="G19" s="20">
        <v>0.34630920526808379</v>
      </c>
      <c r="H19" s="20">
        <v>-1.1240869830458613</v>
      </c>
      <c r="I19" s="20">
        <v>0.34630920526808379</v>
      </c>
    </row>
    <row r="20" spans="1:9" x14ac:dyDescent="0.35">
      <c r="A20" s="20" t="s">
        <v>6</v>
      </c>
      <c r="B20" s="27">
        <v>-0.22222222222222235</v>
      </c>
      <c r="C20" s="20">
        <v>0.32499868101452312</v>
      </c>
      <c r="D20" s="20">
        <v>-0.68376345875782796</v>
      </c>
      <c r="E20" s="20">
        <v>0.51134339662332251</v>
      </c>
      <c r="F20" s="20">
        <v>-0.95742031637919489</v>
      </c>
      <c r="G20" s="20">
        <v>0.51297587193475025</v>
      </c>
      <c r="H20" s="20">
        <v>-0.95742031637919489</v>
      </c>
      <c r="I20" s="20">
        <v>0.51297587193475025</v>
      </c>
    </row>
    <row r="21" spans="1:9" x14ac:dyDescent="0.35">
      <c r="A21" s="20" t="s">
        <v>7</v>
      </c>
      <c r="B21" s="27">
        <v>-0.38888888888888895</v>
      </c>
      <c r="C21" s="20">
        <v>0.32499868101452312</v>
      </c>
      <c r="D21" s="20">
        <v>-1.1965860528261985</v>
      </c>
      <c r="E21" s="20">
        <v>0.26203711696297693</v>
      </c>
      <c r="F21" s="20">
        <v>-1.1240869830458615</v>
      </c>
      <c r="G21" s="20">
        <v>0.34630920526808362</v>
      </c>
      <c r="H21" s="20">
        <v>-1.1240869830458615</v>
      </c>
      <c r="I21" s="20">
        <v>0.34630920526808362</v>
      </c>
    </row>
    <row r="22" spans="1:9" x14ac:dyDescent="0.35">
      <c r="A22" s="20">
        <v>120</v>
      </c>
      <c r="B22" s="27">
        <v>0.16666666666666688</v>
      </c>
      <c r="C22" s="20">
        <v>0.24374901076089231</v>
      </c>
      <c r="D22" s="20">
        <v>0.68376345875782851</v>
      </c>
      <c r="E22" s="20">
        <v>0.51134339662332218</v>
      </c>
      <c r="F22" s="20">
        <v>-0.38473190395106249</v>
      </c>
      <c r="G22" s="20">
        <v>0.7180652372843962</v>
      </c>
      <c r="H22" s="20">
        <v>-0.38473190395106249</v>
      </c>
      <c r="I22" s="20">
        <v>0.7180652372843962</v>
      </c>
    </row>
    <row r="23" spans="1:9" x14ac:dyDescent="0.35">
      <c r="A23" s="20" t="s">
        <v>53</v>
      </c>
      <c r="B23" s="27">
        <v>0.16666666666666677</v>
      </c>
      <c r="C23" s="20">
        <v>0.24374901076089231</v>
      </c>
      <c r="D23" s="20">
        <v>0.68376345875782807</v>
      </c>
      <c r="E23" s="20">
        <v>0.51134339662332251</v>
      </c>
      <c r="F23" s="20">
        <v>-0.3847319039510626</v>
      </c>
      <c r="G23" s="20">
        <v>0.71806523728439609</v>
      </c>
      <c r="H23" s="20">
        <v>-0.3847319039510626</v>
      </c>
      <c r="I23" s="20">
        <v>0.71806523728439609</v>
      </c>
    </row>
    <row r="24" spans="1:9" x14ac:dyDescent="0.35">
      <c r="A24" s="20">
        <v>4000</v>
      </c>
      <c r="B24" s="27">
        <v>2.9444444444444451</v>
      </c>
      <c r="C24" s="20">
        <v>0.32499868101452312</v>
      </c>
      <c r="D24" s="20">
        <v>9.0598658285412164</v>
      </c>
      <c r="E24" s="20">
        <v>8.0870605016343834E-6</v>
      </c>
      <c r="F24" s="20">
        <v>2.2092463502874726</v>
      </c>
      <c r="G24" s="20">
        <v>3.6796425386014175</v>
      </c>
      <c r="H24" s="20">
        <v>2.2092463502874726</v>
      </c>
      <c r="I24" s="20">
        <v>3.6796425386014175</v>
      </c>
    </row>
    <row r="25" spans="1:9" ht="15" thickBot="1" x14ac:dyDescent="0.4">
      <c r="A25" s="21">
        <v>6000</v>
      </c>
      <c r="B25" s="28">
        <v>-0.72222222222222254</v>
      </c>
      <c r="C25" s="21">
        <v>0.32499868101452306</v>
      </c>
      <c r="D25" s="21">
        <v>-2.222231240962941</v>
      </c>
      <c r="E25" s="21">
        <v>5.3369340215464793E-2</v>
      </c>
      <c r="F25" s="21">
        <v>-1.457420316379195</v>
      </c>
      <c r="G25" s="21">
        <v>1.2975871934749916E-2</v>
      </c>
      <c r="H25" s="21">
        <v>-1.457420316379195</v>
      </c>
      <c r="I25" s="21">
        <v>1.2975871934749916E-2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12285-7F9C-4913-86E5-494A4D514C9E}">
  <dimension ref="A1:I25"/>
  <sheetViews>
    <sheetView topLeftCell="A6" workbookViewId="0">
      <selection activeCell="M15" sqref="M15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0.94605052768236131</v>
      </c>
    </row>
    <row r="5" spans="1:9" x14ac:dyDescent="0.35">
      <c r="A5" s="20" t="s">
        <v>75</v>
      </c>
      <c r="B5" s="20">
        <v>0.89501160092807419</v>
      </c>
    </row>
    <row r="6" spans="1:9" x14ac:dyDescent="0.35">
      <c r="A6" s="20" t="s">
        <v>76</v>
      </c>
      <c r="B6" s="20">
        <v>0.80168857953080674</v>
      </c>
    </row>
    <row r="7" spans="1:9" x14ac:dyDescent="0.35">
      <c r="A7" s="20" t="s">
        <v>77</v>
      </c>
      <c r="B7" s="20">
        <v>1.0570165328022472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85.7222222222222</v>
      </c>
      <c r="D12" s="20">
        <v>10.715277777777775</v>
      </c>
      <c r="E12" s="20">
        <v>9.5904696132596658</v>
      </c>
      <c r="F12" s="20">
        <v>1.3449290925342853E-3</v>
      </c>
    </row>
    <row r="13" spans="1:9" x14ac:dyDescent="0.35">
      <c r="A13" s="20" t="s">
        <v>81</v>
      </c>
      <c r="B13" s="20">
        <v>9</v>
      </c>
      <c r="C13" s="20">
        <v>10.055555555555557</v>
      </c>
      <c r="D13" s="20">
        <v>1.117283950617284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95.777777777777757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2.6388888888888888</v>
      </c>
      <c r="C17" s="20">
        <v>0.27854831400909869</v>
      </c>
      <c r="D17" s="20">
        <v>9.4737205582321007</v>
      </c>
      <c r="E17" s="20">
        <v>5.6013124996438769E-6</v>
      </c>
      <c r="F17" s="20">
        <v>2.0087688251678424</v>
      </c>
      <c r="G17" s="20">
        <v>3.2690089526099353</v>
      </c>
      <c r="H17" s="20">
        <v>2.0087688251678424</v>
      </c>
      <c r="I17" s="20">
        <v>3.2690089526099353</v>
      </c>
    </row>
    <row r="18" spans="1:9" x14ac:dyDescent="0.35">
      <c r="A18" s="20">
        <v>65</v>
      </c>
      <c r="B18" s="27">
        <v>-0.77777777777777724</v>
      </c>
      <c r="C18" s="20">
        <v>0.35233884426741563</v>
      </c>
      <c r="D18" s="20">
        <v>-2.207470991156073</v>
      </c>
      <c r="E18" s="20">
        <v>5.4670327179821107E-2</v>
      </c>
      <c r="F18" s="20">
        <v>-1.5748236180693529</v>
      </c>
      <c r="G18" s="20">
        <v>1.9268062513798423E-2</v>
      </c>
      <c r="H18" s="20">
        <v>-1.5748236180693529</v>
      </c>
      <c r="I18" s="20">
        <v>1.9268062513798423E-2</v>
      </c>
    </row>
    <row r="19" spans="1:9" x14ac:dyDescent="0.35">
      <c r="A19" s="20">
        <v>75</v>
      </c>
      <c r="B19" s="27">
        <v>0.88888888888888884</v>
      </c>
      <c r="C19" s="20">
        <v>0.35233884426741574</v>
      </c>
      <c r="D19" s="20">
        <v>2.5228239898926557</v>
      </c>
      <c r="E19" s="20">
        <v>3.2617164613067719E-2</v>
      </c>
      <c r="F19" s="20">
        <v>9.184304859731296E-2</v>
      </c>
      <c r="G19" s="20">
        <v>1.6859347291804647</v>
      </c>
      <c r="H19" s="20">
        <v>9.184304859731296E-2</v>
      </c>
      <c r="I19" s="20">
        <v>1.6859347291804647</v>
      </c>
    </row>
    <row r="20" spans="1:9" x14ac:dyDescent="0.35">
      <c r="A20" s="20" t="s">
        <v>6</v>
      </c>
      <c r="B20" s="27">
        <v>-1.1111111111111114</v>
      </c>
      <c r="C20" s="20">
        <v>0.35233884426741574</v>
      </c>
      <c r="D20" s="20">
        <v>-3.1535299873658205</v>
      </c>
      <c r="E20" s="20">
        <v>1.1671066161712391E-2</v>
      </c>
      <c r="F20" s="20">
        <v>-1.9081569514026873</v>
      </c>
      <c r="G20" s="20">
        <v>-0.3140652708195355</v>
      </c>
      <c r="H20" s="20">
        <v>-1.9081569514026873</v>
      </c>
      <c r="I20" s="20">
        <v>-0.3140652708195355</v>
      </c>
    </row>
    <row r="21" spans="1:9" x14ac:dyDescent="0.35">
      <c r="A21" s="20" t="s">
        <v>7</v>
      </c>
      <c r="B21" s="27">
        <v>-0.44444444444444386</v>
      </c>
      <c r="C21" s="20">
        <v>0.35233884426741574</v>
      </c>
      <c r="D21" s="20">
        <v>-1.2614119949463263</v>
      </c>
      <c r="E21" s="20">
        <v>0.23887328654305467</v>
      </c>
      <c r="F21" s="20">
        <v>-1.2414902847360199</v>
      </c>
      <c r="G21" s="20">
        <v>0.35260139584713202</v>
      </c>
      <c r="H21" s="20">
        <v>-1.2414902847360199</v>
      </c>
      <c r="I21" s="20">
        <v>0.35260139584713202</v>
      </c>
    </row>
    <row r="22" spans="1:9" x14ac:dyDescent="0.35">
      <c r="A22" s="20">
        <v>120</v>
      </c>
      <c r="B22" s="27">
        <v>1.4583333333333339</v>
      </c>
      <c r="C22" s="20">
        <v>0.26425413320056179</v>
      </c>
      <c r="D22" s="20">
        <v>5.5186774778901873</v>
      </c>
      <c r="E22" s="20">
        <v>3.7111685326770904E-4</v>
      </c>
      <c r="F22" s="20">
        <v>0.86054895311465207</v>
      </c>
      <c r="G22" s="20">
        <v>2.0561177135520157</v>
      </c>
      <c r="H22" s="20">
        <v>0.86054895311465207</v>
      </c>
      <c r="I22" s="20">
        <v>2.0561177135520157</v>
      </c>
    </row>
    <row r="23" spans="1:9" x14ac:dyDescent="0.35">
      <c r="A23" s="20" t="s">
        <v>53</v>
      </c>
      <c r="B23" s="27">
        <v>-4.1666666666666755E-2</v>
      </c>
      <c r="C23" s="20">
        <v>0.26425413320056179</v>
      </c>
      <c r="D23" s="20">
        <v>-0.15767649936829134</v>
      </c>
      <c r="E23" s="20">
        <v>0.87819262778991103</v>
      </c>
      <c r="F23" s="20">
        <v>-0.6394510468853486</v>
      </c>
      <c r="G23" s="20">
        <v>0.55611771355201511</v>
      </c>
      <c r="H23" s="20">
        <v>-0.6394510468853486</v>
      </c>
      <c r="I23" s="20">
        <v>0.55611771355201511</v>
      </c>
    </row>
    <row r="24" spans="1:9" x14ac:dyDescent="0.35">
      <c r="A24" s="20">
        <v>4000</v>
      </c>
      <c r="B24" s="27">
        <v>1.0555555555555562</v>
      </c>
      <c r="C24" s="20">
        <v>0.35233884426741574</v>
      </c>
      <c r="D24" s="20">
        <v>2.9958534879975307</v>
      </c>
      <c r="E24" s="20">
        <v>1.5057274159641825E-2</v>
      </c>
      <c r="F24" s="20">
        <v>0.25850971526398037</v>
      </c>
      <c r="G24" s="20">
        <v>1.8526013958471321</v>
      </c>
      <c r="H24" s="20">
        <v>0.25850971526398037</v>
      </c>
      <c r="I24" s="20">
        <v>1.8526013958471321</v>
      </c>
    </row>
    <row r="25" spans="1:9" ht="15" thickBot="1" x14ac:dyDescent="0.4">
      <c r="A25" s="21">
        <v>6000</v>
      </c>
      <c r="B25" s="28">
        <v>0.38888888888888878</v>
      </c>
      <c r="C25" s="21">
        <v>0.35233884426741563</v>
      </c>
      <c r="D25" s="21">
        <v>1.103735495578037</v>
      </c>
      <c r="E25" s="21">
        <v>0.29834298254246217</v>
      </c>
      <c r="F25" s="21">
        <v>-0.40815695140268687</v>
      </c>
      <c r="G25" s="21">
        <v>1.1859347291804645</v>
      </c>
      <c r="H25" s="21">
        <v>-0.40815695140268687</v>
      </c>
      <c r="I25" s="21">
        <v>1.1859347291804645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1C72-4E8F-4482-8C34-1E128D4AADDC}">
  <dimension ref="A1:I26"/>
  <sheetViews>
    <sheetView topLeftCell="A7" workbookViewId="0">
      <selection activeCell="H16" sqref="H16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0.94706701618609468</v>
      </c>
    </row>
    <row r="5" spans="1:9" x14ac:dyDescent="0.35">
      <c r="A5" s="20" t="s">
        <v>75</v>
      </c>
      <c r="B5" s="20">
        <v>0.89693593314763242</v>
      </c>
    </row>
    <row r="6" spans="1:9" x14ac:dyDescent="0.35">
      <c r="A6" s="20" t="s">
        <v>76</v>
      </c>
      <c r="B6" s="20">
        <v>0.80532342927886136</v>
      </c>
    </row>
    <row r="7" spans="1:9" x14ac:dyDescent="0.35">
      <c r="A7" s="20" t="s">
        <v>77</v>
      </c>
      <c r="B7" s="20">
        <v>0.95581391856029185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71.555555555555543</v>
      </c>
      <c r="D12" s="20">
        <v>8.9444444444444429</v>
      </c>
      <c r="E12" s="20">
        <v>9.7905405405405386</v>
      </c>
      <c r="F12" s="20">
        <v>1.2438633102449369E-3</v>
      </c>
    </row>
    <row r="13" spans="1:9" x14ac:dyDescent="0.35">
      <c r="A13" s="20" t="s">
        <v>81</v>
      </c>
      <c r="B13" s="20">
        <v>9</v>
      </c>
      <c r="C13" s="20">
        <v>8.2222222222222214</v>
      </c>
      <c r="D13" s="20">
        <v>0.9135802469135802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79.777777777777771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2.8888888888888888</v>
      </c>
      <c r="C17" s="20">
        <v>0.25187908349510085</v>
      </c>
      <c r="D17" s="20">
        <v>11.469348104663398</v>
      </c>
      <c r="E17" s="20">
        <v>1.1308138830413637E-6</v>
      </c>
      <c r="F17" s="20">
        <v>2.3190988160013992</v>
      </c>
      <c r="G17" s="20">
        <v>3.4586789617763785</v>
      </c>
      <c r="H17" s="20">
        <v>2.3190988160013992</v>
      </c>
      <c r="I17" s="20">
        <v>3.4586789617763785</v>
      </c>
    </row>
    <row r="18" spans="1:9" x14ac:dyDescent="0.35">
      <c r="A18" s="20">
        <v>65</v>
      </c>
      <c r="B18" s="27">
        <v>-0.1111111111111111</v>
      </c>
      <c r="C18" s="20">
        <v>0.31860463952009721</v>
      </c>
      <c r="D18" s="20">
        <v>-0.34874291623145792</v>
      </c>
      <c r="E18" s="20">
        <v>0.73530184042276669</v>
      </c>
      <c r="F18" s="20">
        <v>-0.8318448785022392</v>
      </c>
      <c r="G18" s="20">
        <v>0.60962265628001688</v>
      </c>
      <c r="H18" s="20">
        <v>-0.8318448785022392</v>
      </c>
      <c r="I18" s="20">
        <v>0.60962265628001688</v>
      </c>
    </row>
    <row r="19" spans="1:9" x14ac:dyDescent="0.35">
      <c r="A19" s="20">
        <v>75</v>
      </c>
      <c r="B19" s="27">
        <v>0.3888888888888889</v>
      </c>
      <c r="C19" s="20">
        <v>0.31860463952009732</v>
      </c>
      <c r="D19" s="20">
        <v>1.2206002068101023</v>
      </c>
      <c r="E19" s="20">
        <v>0.25325125886452249</v>
      </c>
      <c r="F19" s="20">
        <v>-0.33184487850223937</v>
      </c>
      <c r="G19" s="20">
        <v>1.1096226562800171</v>
      </c>
      <c r="H19" s="20">
        <v>-0.33184487850223937</v>
      </c>
      <c r="I19" s="20">
        <v>1.1096226562800171</v>
      </c>
    </row>
    <row r="20" spans="1:9" x14ac:dyDescent="0.35">
      <c r="A20" s="20" t="s">
        <v>6</v>
      </c>
      <c r="B20" s="27">
        <v>-0.44444444444444448</v>
      </c>
      <c r="C20" s="20">
        <v>0.31860463952009727</v>
      </c>
      <c r="D20" s="20">
        <v>-1.3949716649258315</v>
      </c>
      <c r="E20" s="20">
        <v>0.19649037493559421</v>
      </c>
      <c r="F20" s="20">
        <v>-1.1651782118355727</v>
      </c>
      <c r="G20" s="20">
        <v>0.27628932294668368</v>
      </c>
      <c r="H20" s="20">
        <v>-1.1651782118355727</v>
      </c>
      <c r="I20" s="20">
        <v>0.27628932294668368</v>
      </c>
    </row>
    <row r="21" spans="1:9" x14ac:dyDescent="0.35">
      <c r="A21" s="20" t="s">
        <v>7</v>
      </c>
      <c r="B21" s="27">
        <v>-0.11111111111111105</v>
      </c>
      <c r="C21" s="20">
        <v>0.31860463952009727</v>
      </c>
      <c r="D21" s="20">
        <v>-0.3487429162314577</v>
      </c>
      <c r="E21" s="20">
        <v>0.73530184042276669</v>
      </c>
      <c r="F21" s="20">
        <v>-0.8318448785022392</v>
      </c>
      <c r="G21" s="20">
        <v>0.60962265628001711</v>
      </c>
      <c r="H21" s="20">
        <v>-0.8318448785022392</v>
      </c>
      <c r="I21" s="20">
        <v>0.60962265628001711</v>
      </c>
    </row>
    <row r="22" spans="1:9" x14ac:dyDescent="0.35">
      <c r="A22" s="20">
        <v>120</v>
      </c>
      <c r="B22" s="27">
        <v>1.0833333333333333</v>
      </c>
      <c r="C22" s="20">
        <v>0.23895347964007296</v>
      </c>
      <c r="D22" s="20">
        <v>4.5336579110089517</v>
      </c>
      <c r="E22" s="20">
        <v>1.4187414906480129E-3</v>
      </c>
      <c r="F22" s="20">
        <v>0.54278300778998712</v>
      </c>
      <c r="G22" s="20">
        <v>1.6238836588766794</v>
      </c>
      <c r="H22" s="20">
        <v>0.54278300778998712</v>
      </c>
      <c r="I22" s="20">
        <v>1.6238836588766794</v>
      </c>
    </row>
    <row r="23" spans="1:9" x14ac:dyDescent="0.35">
      <c r="A23" s="20" t="s">
        <v>53</v>
      </c>
      <c r="B23" s="27">
        <v>-0.41666666666666685</v>
      </c>
      <c r="C23" s="20">
        <v>0.23895347964007296</v>
      </c>
      <c r="D23" s="20">
        <v>-1.7437145811572901</v>
      </c>
      <c r="E23" s="20">
        <v>0.1151767445233518</v>
      </c>
      <c r="F23" s="20">
        <v>-0.957216992210013</v>
      </c>
      <c r="G23" s="20">
        <v>0.12388365887667929</v>
      </c>
      <c r="H23" s="20">
        <v>-0.957216992210013</v>
      </c>
      <c r="I23" s="20">
        <v>0.12388365887667929</v>
      </c>
    </row>
    <row r="24" spans="1:9" x14ac:dyDescent="0.35">
      <c r="A24" s="20">
        <v>4000</v>
      </c>
      <c r="B24" s="27">
        <v>1.7222222222222225</v>
      </c>
      <c r="C24" s="20">
        <v>0.31860463952009732</v>
      </c>
      <c r="D24" s="20">
        <v>5.4055152015875967</v>
      </c>
      <c r="E24" s="20">
        <v>4.2989514857519334E-4</v>
      </c>
      <c r="F24" s="20">
        <v>1.0014884548310943</v>
      </c>
      <c r="G24" s="20">
        <v>2.4429559896133508</v>
      </c>
      <c r="H24" s="20">
        <v>1.0014884548310943</v>
      </c>
      <c r="I24" s="20">
        <v>2.4429559896133508</v>
      </c>
    </row>
    <row r="25" spans="1:9" ht="15" thickBot="1" x14ac:dyDescent="0.4">
      <c r="A25" s="21">
        <v>6000</v>
      </c>
      <c r="B25" s="28">
        <v>0.38888888888888851</v>
      </c>
      <c r="C25" s="21">
        <v>0.31860463952009721</v>
      </c>
      <c r="D25" s="21">
        <v>1.2206002068101016</v>
      </c>
      <c r="E25" s="21">
        <v>0.2532512588645231</v>
      </c>
      <c r="F25" s="21">
        <v>-0.33184487850223954</v>
      </c>
      <c r="G25" s="21">
        <v>1.1096226562800164</v>
      </c>
      <c r="H25" s="21">
        <v>-0.33184487850223954</v>
      </c>
      <c r="I25" s="21">
        <v>1.1096226562800164</v>
      </c>
    </row>
    <row r="26" spans="1:9" x14ac:dyDescent="0.35">
      <c r="B26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11EB5-3037-4C2E-AE3C-D9E0649D089C}">
  <dimension ref="A1:I25"/>
  <sheetViews>
    <sheetView topLeftCell="A14" workbookViewId="0">
      <selection activeCell="D31" sqref="D31:D33"/>
    </sheetView>
  </sheetViews>
  <sheetFormatPr defaultRowHeight="14.5" x14ac:dyDescent="0.35"/>
  <sheetData>
    <row r="1" spans="1:9" x14ac:dyDescent="0.35">
      <c r="A1" t="s">
        <v>72</v>
      </c>
    </row>
    <row r="2" spans="1:9" ht="15" thickBot="1" x14ac:dyDescent="0.4"/>
    <row r="3" spans="1:9" x14ac:dyDescent="0.35">
      <c r="A3" s="23" t="s">
        <v>73</v>
      </c>
      <c r="B3" s="23"/>
    </row>
    <row r="4" spans="1:9" x14ac:dyDescent="0.35">
      <c r="A4" s="20" t="s">
        <v>74</v>
      </c>
      <c r="B4" s="20">
        <v>0.88001436769880181</v>
      </c>
    </row>
    <row r="5" spans="1:9" x14ac:dyDescent="0.35">
      <c r="A5" s="20" t="s">
        <v>75</v>
      </c>
      <c r="B5" s="20">
        <v>0.77442528735632199</v>
      </c>
    </row>
    <row r="6" spans="1:9" x14ac:dyDescent="0.35">
      <c r="A6" s="20" t="s">
        <v>76</v>
      </c>
      <c r="B6" s="20">
        <v>0.57391443167305267</v>
      </c>
    </row>
    <row r="7" spans="1:9" x14ac:dyDescent="0.35">
      <c r="A7" s="20" t="s">
        <v>77</v>
      </c>
      <c r="B7" s="20">
        <v>1.2056963563450389</v>
      </c>
    </row>
    <row r="8" spans="1:9" ht="15" thickBot="1" x14ac:dyDescent="0.4">
      <c r="A8" s="21" t="s">
        <v>78</v>
      </c>
      <c r="B8" s="21">
        <v>18</v>
      </c>
    </row>
    <row r="10" spans="1:9" ht="15" thickBot="1" x14ac:dyDescent="0.4">
      <c r="A10" t="s">
        <v>79</v>
      </c>
    </row>
    <row r="11" spans="1:9" x14ac:dyDescent="0.35">
      <c r="A11" s="22"/>
      <c r="B11" s="22" t="s">
        <v>84</v>
      </c>
      <c r="C11" s="22" t="s">
        <v>85</v>
      </c>
      <c r="D11" s="22" t="s">
        <v>86</v>
      </c>
      <c r="E11" s="22" t="s">
        <v>87</v>
      </c>
      <c r="F11" s="22" t="s">
        <v>88</v>
      </c>
    </row>
    <row r="12" spans="1:9" x14ac:dyDescent="0.35">
      <c r="A12" s="20" t="s">
        <v>80</v>
      </c>
      <c r="B12" s="20">
        <v>8</v>
      </c>
      <c r="C12" s="20">
        <v>44.916666666666679</v>
      </c>
      <c r="D12" s="20">
        <v>5.6145833333333348</v>
      </c>
      <c r="E12" s="20">
        <v>3.8622611464968175</v>
      </c>
      <c r="F12" s="20">
        <v>2.9955632197165259E-2</v>
      </c>
    </row>
    <row r="13" spans="1:9" x14ac:dyDescent="0.35">
      <c r="A13" s="20" t="s">
        <v>81</v>
      </c>
      <c r="B13" s="20">
        <v>9</v>
      </c>
      <c r="C13" s="20">
        <v>13.08333333333333</v>
      </c>
      <c r="D13" s="20">
        <v>1.4537037037037033</v>
      </c>
      <c r="E13" s="20"/>
      <c r="F13" s="20"/>
    </row>
    <row r="14" spans="1:9" ht="15" thickBot="1" x14ac:dyDescent="0.4">
      <c r="A14" s="21" t="s">
        <v>82</v>
      </c>
      <c r="B14" s="21">
        <v>17</v>
      </c>
      <c r="C14" s="21">
        <v>58.000000000000007</v>
      </c>
      <c r="D14" s="21"/>
      <c r="E14" s="21"/>
      <c r="F14" s="21"/>
    </row>
    <row r="15" spans="1:9" ht="15" thickBot="1" x14ac:dyDescent="0.4"/>
    <row r="16" spans="1:9" x14ac:dyDescent="0.35">
      <c r="A16" s="22"/>
      <c r="B16" s="22" t="s">
        <v>89</v>
      </c>
      <c r="C16" s="22" t="s">
        <v>77</v>
      </c>
      <c r="D16" s="22" t="s">
        <v>90</v>
      </c>
      <c r="E16" s="22" t="s">
        <v>91</v>
      </c>
      <c r="F16" s="22" t="s">
        <v>92</v>
      </c>
      <c r="G16" s="22" t="s">
        <v>93</v>
      </c>
      <c r="H16" s="22" t="s">
        <v>94</v>
      </c>
      <c r="I16" s="22" t="s">
        <v>95</v>
      </c>
    </row>
    <row r="17" spans="1:9" x14ac:dyDescent="0.35">
      <c r="A17" s="20" t="s">
        <v>83</v>
      </c>
      <c r="B17" s="20">
        <v>4.208333333333333</v>
      </c>
      <c r="C17" s="20">
        <v>0.3177288877180276</v>
      </c>
      <c r="D17" s="20">
        <v>13.24504474099966</v>
      </c>
      <c r="E17" s="20">
        <v>3.3072971043494772E-7</v>
      </c>
      <c r="F17" s="20">
        <v>3.4895806541540901</v>
      </c>
      <c r="G17" s="20">
        <v>4.9270860125125759</v>
      </c>
      <c r="H17" s="20">
        <v>3.4895806541540901</v>
      </c>
      <c r="I17" s="20">
        <v>4.9270860125125759</v>
      </c>
    </row>
    <row r="18" spans="1:9" x14ac:dyDescent="0.35">
      <c r="A18" s="20">
        <v>65</v>
      </c>
      <c r="B18" s="27">
        <v>-0.50000000000000022</v>
      </c>
      <c r="C18" s="20">
        <v>0.40189878544834629</v>
      </c>
      <c r="D18" s="20">
        <v>-1.2440943294770477</v>
      </c>
      <c r="E18" s="20">
        <v>0.2448899675271449</v>
      </c>
      <c r="F18" s="20">
        <v>-1.4091582162218759</v>
      </c>
      <c r="G18" s="20">
        <v>0.40915821622187543</v>
      </c>
      <c r="H18" s="20">
        <v>-1.4091582162218759</v>
      </c>
      <c r="I18" s="20">
        <v>0.40915821622187543</v>
      </c>
    </row>
    <row r="19" spans="1:9" x14ac:dyDescent="0.35">
      <c r="A19" s="20">
        <v>75</v>
      </c>
      <c r="B19" s="27">
        <v>0.50000000000000044</v>
      </c>
      <c r="C19" s="20">
        <v>0.4018987854483464</v>
      </c>
      <c r="D19" s="20">
        <v>1.2440943294770479</v>
      </c>
      <c r="E19" s="20">
        <v>0.24488996752714498</v>
      </c>
      <c r="F19" s="20">
        <v>-0.40915821622187554</v>
      </c>
      <c r="G19" s="20">
        <v>1.4091582162218765</v>
      </c>
      <c r="H19" s="20">
        <v>-0.40915821622187554</v>
      </c>
      <c r="I19" s="20">
        <v>1.4091582162218765</v>
      </c>
    </row>
    <row r="20" spans="1:9" x14ac:dyDescent="0.35">
      <c r="A20" s="20" t="s">
        <v>6</v>
      </c>
      <c r="B20" s="27">
        <v>-1.3333333333333337</v>
      </c>
      <c r="C20" s="20">
        <v>0.40189878544834634</v>
      </c>
      <c r="D20" s="20">
        <v>-3.3175848786054596</v>
      </c>
      <c r="E20" s="20">
        <v>8.9747792785866871E-3</v>
      </c>
      <c r="F20" s="20">
        <v>-2.2424915495552096</v>
      </c>
      <c r="G20" s="20">
        <v>-0.42417511711145794</v>
      </c>
      <c r="H20" s="20">
        <v>-2.2424915495552096</v>
      </c>
      <c r="I20" s="20">
        <v>-0.42417511711145794</v>
      </c>
    </row>
    <row r="21" spans="1:9" x14ac:dyDescent="0.35">
      <c r="A21" s="20" t="s">
        <v>7</v>
      </c>
      <c r="B21" s="27">
        <v>0.33333333333333276</v>
      </c>
      <c r="C21" s="20">
        <v>0.40189878544834634</v>
      </c>
      <c r="D21" s="20">
        <v>0.82939621965136323</v>
      </c>
      <c r="E21" s="20">
        <v>0.42832929675206843</v>
      </c>
      <c r="F21" s="20">
        <v>-0.57582488288854305</v>
      </c>
      <c r="G21" s="20">
        <v>1.2424915495552085</v>
      </c>
      <c r="H21" s="20">
        <v>-0.57582488288854305</v>
      </c>
      <c r="I21" s="20">
        <v>1.2424915495552085</v>
      </c>
    </row>
    <row r="22" spans="1:9" x14ac:dyDescent="0.35">
      <c r="A22" s="20">
        <v>120</v>
      </c>
      <c r="B22" s="27">
        <v>0.50000000000000033</v>
      </c>
      <c r="C22" s="20">
        <v>0.30142408908625973</v>
      </c>
      <c r="D22" s="20">
        <v>1.6587924393027305</v>
      </c>
      <c r="E22" s="20">
        <v>0.13153198998338717</v>
      </c>
      <c r="F22" s="20">
        <v>-0.18186866216640651</v>
      </c>
      <c r="G22" s="20">
        <v>1.1818686621664072</v>
      </c>
      <c r="H22" s="20">
        <v>-0.18186866216640651</v>
      </c>
      <c r="I22" s="20">
        <v>1.1818686621664072</v>
      </c>
    </row>
    <row r="23" spans="1:9" x14ac:dyDescent="0.35">
      <c r="A23" s="20" t="s">
        <v>53</v>
      </c>
      <c r="B23" s="27">
        <v>-0.12499999999999986</v>
      </c>
      <c r="C23" s="20">
        <v>0.30142408908625973</v>
      </c>
      <c r="D23" s="20">
        <v>-0.41469810982568189</v>
      </c>
      <c r="E23" s="20">
        <v>0.68807319733374528</v>
      </c>
      <c r="F23" s="20">
        <v>-0.80686866216640674</v>
      </c>
      <c r="G23" s="20">
        <v>0.55686866216640696</v>
      </c>
      <c r="H23" s="20">
        <v>-0.80686866216640674</v>
      </c>
      <c r="I23" s="20">
        <v>0.55686866216640696</v>
      </c>
    </row>
    <row r="24" spans="1:9" x14ac:dyDescent="0.35">
      <c r="A24" s="20">
        <v>4000</v>
      </c>
      <c r="B24" s="27">
        <v>1.5</v>
      </c>
      <c r="C24" s="20">
        <v>0.4018987854483464</v>
      </c>
      <c r="D24" s="20">
        <v>3.7322829884311406</v>
      </c>
      <c r="E24" s="20">
        <v>4.6809326902724499E-3</v>
      </c>
      <c r="F24" s="20">
        <v>0.59084178377812402</v>
      </c>
      <c r="G24" s="20">
        <v>2.4091582162218761</v>
      </c>
      <c r="H24" s="20">
        <v>0.59084178377812402</v>
      </c>
      <c r="I24" s="20">
        <v>2.4091582162218761</v>
      </c>
    </row>
    <row r="25" spans="1:9" ht="15" thickBot="1" x14ac:dyDescent="0.4">
      <c r="A25" s="21">
        <v>6000</v>
      </c>
      <c r="B25" s="28">
        <v>-0.66666666666666685</v>
      </c>
      <c r="C25" s="21">
        <v>0.40189878544834629</v>
      </c>
      <c r="D25" s="21">
        <v>-1.65879243930273</v>
      </c>
      <c r="E25" s="21">
        <v>0.13153198998338728</v>
      </c>
      <c r="F25" s="21">
        <v>-1.5758248828885426</v>
      </c>
      <c r="G25" s="21">
        <v>0.2424915495552088</v>
      </c>
      <c r="H25" s="21">
        <v>-1.5758248828885426</v>
      </c>
      <c r="I25" s="21">
        <v>0.2424915495552088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2020-08-08T01:37:16Z</dcterms:modified>
</cp:coreProperties>
</file>